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ursa.local\data\users\r.kumetaitiene\My Documents\2025 PIRKIMAI\2025-07-17 Vilniaus g\Darbinis\"/>
    </mc:Choice>
  </mc:AlternateContent>
  <xr:revisionPtr revIDLastSave="0" documentId="13_ncr:1_{8D489C19-D60B-44CE-A9EB-7B65808DF5B2}" xr6:coauthVersionLast="47" xr6:coauthVersionMax="47" xr10:uidLastSave="{00000000-0000-0000-0000-000000000000}"/>
  <bookViews>
    <workbookView xWindow="-108" yWindow="-108" windowWidth="23256" windowHeight="12456" tabRatio="889" activeTab="4" xr2:uid="{00000000-000D-0000-FFFF-FFFF00000000}"/>
  </bookViews>
  <sheets>
    <sheet name="DKŽ_1" sheetId="1" r:id="rId1"/>
    <sheet name="DKŽ_2" sheetId="7" r:id="rId2"/>
    <sheet name="DKŽ_3" sheetId="8" r:id="rId3"/>
    <sheet name="DKŽ_4" sheetId="9" r:id="rId4"/>
    <sheet name="santrauka"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9" i="7" l="1"/>
  <c r="G24" i="1"/>
  <c r="G52" i="1"/>
  <c r="G53" i="1"/>
  <c r="G54" i="1"/>
  <c r="G55" i="1"/>
  <c r="G56" i="1"/>
  <c r="I56" i="1" l="1"/>
  <c r="G55" i="9"/>
  <c r="G54" i="9"/>
  <c r="I55" i="9" s="1"/>
  <c r="G45" i="8"/>
  <c r="I45" i="8" s="1"/>
  <c r="G100" i="1" l="1"/>
  <c r="G44" i="9" l="1"/>
  <c r="G43" i="9"/>
  <c r="G42" i="9"/>
  <c r="G41" i="9"/>
  <c r="G40" i="9"/>
  <c r="G39" i="9"/>
  <c r="G38" i="9"/>
  <c r="G37" i="9"/>
  <c r="G36" i="9"/>
  <c r="G35" i="9"/>
  <c r="G34" i="9"/>
  <c r="G33" i="9"/>
  <c r="G50" i="9"/>
  <c r="G49" i="9"/>
  <c r="G48" i="9"/>
  <c r="G47" i="9"/>
  <c r="G46" i="9"/>
  <c r="G45" i="9"/>
  <c r="G32" i="9"/>
  <c r="G31" i="9"/>
  <c r="G30" i="9"/>
  <c r="G17" i="9"/>
  <c r="G16" i="9"/>
  <c r="G15" i="9"/>
  <c r="G14" i="9"/>
  <c r="G13" i="9"/>
  <c r="G12" i="9"/>
  <c r="G11" i="9"/>
  <c r="G10" i="9"/>
  <c r="G9" i="9"/>
  <c r="G8" i="9"/>
  <c r="G25" i="9"/>
  <c r="G24" i="9"/>
  <c r="G23" i="9"/>
  <c r="G22" i="9"/>
  <c r="G21" i="9"/>
  <c r="G20" i="9"/>
  <c r="G19" i="9"/>
  <c r="G18" i="9"/>
  <c r="G7" i="9"/>
  <c r="G43" i="8"/>
  <c r="G42" i="8"/>
  <c r="G41" i="8"/>
  <c r="G40" i="8"/>
  <c r="G39" i="8"/>
  <c r="G38" i="8"/>
  <c r="G37" i="8"/>
  <c r="G36" i="8"/>
  <c r="G35" i="8"/>
  <c r="G34" i="8"/>
  <c r="G33" i="8"/>
  <c r="G20" i="8"/>
  <c r="G19" i="8"/>
  <c r="G18" i="8"/>
  <c r="G17" i="8"/>
  <c r="G16" i="8"/>
  <c r="G15" i="8"/>
  <c r="G14" i="8"/>
  <c r="G13" i="8"/>
  <c r="G12" i="8"/>
  <c r="G45" i="7"/>
  <c r="G44" i="7"/>
  <c r="G43" i="7"/>
  <c r="G42" i="7"/>
  <c r="G41" i="7"/>
  <c r="G40" i="7"/>
  <c r="G48" i="7"/>
  <c r="G47" i="7"/>
  <c r="G46" i="7"/>
  <c r="G39" i="7"/>
  <c r="G38" i="7"/>
  <c r="G32" i="7"/>
  <c r="G31" i="7"/>
  <c r="G11" i="7"/>
  <c r="G10" i="7"/>
  <c r="G9" i="7"/>
  <c r="G8" i="7"/>
  <c r="G7" i="7"/>
  <c r="G19" i="7"/>
  <c r="G18" i="7"/>
  <c r="G17" i="7"/>
  <c r="G16" i="7"/>
  <c r="G15" i="7"/>
  <c r="G14" i="7"/>
  <c r="G13" i="7"/>
  <c r="G12" i="7"/>
  <c r="G25" i="7"/>
  <c r="G24" i="7"/>
  <c r="G23" i="7"/>
  <c r="G22" i="7"/>
  <c r="G21" i="7"/>
  <c r="G20" i="7"/>
  <c r="G26" i="7"/>
  <c r="G27" i="7"/>
  <c r="G28" i="7"/>
  <c r="G29" i="7"/>
  <c r="G30" i="7"/>
  <c r="G33" i="7"/>
  <c r="G110" i="1" l="1"/>
  <c r="G109" i="1"/>
  <c r="G108" i="1"/>
  <c r="G107" i="1"/>
  <c r="G106" i="1"/>
  <c r="G105" i="1"/>
  <c r="I110" i="1" l="1"/>
  <c r="G101" i="1"/>
  <c r="G99" i="1"/>
  <c r="G98" i="1"/>
  <c r="G80" i="1"/>
  <c r="G79" i="1"/>
  <c r="G78" i="1"/>
  <c r="G77" i="1"/>
  <c r="G76" i="1"/>
  <c r="I80" i="1" s="1"/>
  <c r="G73" i="1"/>
  <c r="G72" i="1"/>
  <c r="G71" i="1"/>
  <c r="G70" i="1"/>
  <c r="G75" i="1"/>
  <c r="G74" i="1"/>
  <c r="G69" i="1"/>
  <c r="G68" i="1"/>
  <c r="I75" i="1" s="1"/>
  <c r="G67" i="1"/>
  <c r="G66" i="1"/>
  <c r="G65" i="1"/>
  <c r="G64" i="1"/>
  <c r="G63" i="1"/>
  <c r="I67" i="1" s="1"/>
  <c r="G51" i="1"/>
  <c r="G50" i="1"/>
  <c r="G49" i="1"/>
  <c r="G48" i="1"/>
  <c r="G47" i="1"/>
  <c r="G44" i="1"/>
  <c r="G43" i="1"/>
  <c r="G42" i="1"/>
  <c r="G41" i="1"/>
  <c r="G45" i="1"/>
  <c r="I51" i="1" l="1"/>
  <c r="G32" i="8" l="1"/>
  <c r="G37" i="7" l="1"/>
  <c r="I49" i="7" s="1"/>
  <c r="G53" i="9" l="1"/>
  <c r="G52" i="9"/>
  <c r="G51" i="9"/>
  <c r="G29" i="9"/>
  <c r="G28" i="9"/>
  <c r="G27" i="9"/>
  <c r="I53" i="9" s="1"/>
  <c r="G26" i="9"/>
  <c r="G6" i="9"/>
  <c r="G5" i="9"/>
  <c r="G21" i="8"/>
  <c r="G11" i="8"/>
  <c r="G10" i="8"/>
  <c r="G9" i="8"/>
  <c r="G8" i="8"/>
  <c r="G44" i="8"/>
  <c r="G31" i="8"/>
  <c r="I44" i="8" s="1"/>
  <c r="G30" i="8"/>
  <c r="G29" i="8"/>
  <c r="G28" i="8"/>
  <c r="G27" i="8"/>
  <c r="G26" i="8"/>
  <c r="G25" i="8"/>
  <c r="G24" i="8"/>
  <c r="G23" i="8"/>
  <c r="G22" i="8"/>
  <c r="G7" i="8"/>
  <c r="G6" i="8"/>
  <c r="G5" i="8"/>
  <c r="G6" i="7"/>
  <c r="G50" i="7"/>
  <c r="I50" i="7" s="1"/>
  <c r="G36" i="7"/>
  <c r="G35" i="7"/>
  <c r="G34" i="7"/>
  <c r="G5" i="7"/>
  <c r="G111" i="1"/>
  <c r="G104" i="1"/>
  <c r="G103" i="1"/>
  <c r="G102" i="1"/>
  <c r="G97" i="1"/>
  <c r="G96" i="1"/>
  <c r="G95" i="1"/>
  <c r="G94" i="1"/>
  <c r="G93" i="1"/>
  <c r="G91" i="1"/>
  <c r="G90" i="1"/>
  <c r="G89" i="1"/>
  <c r="G88" i="1"/>
  <c r="G87" i="1"/>
  <c r="G86" i="1"/>
  <c r="G85" i="1"/>
  <c r="G84" i="1"/>
  <c r="G60" i="1"/>
  <c r="G59" i="1"/>
  <c r="G61" i="1"/>
  <c r="G46" i="1"/>
  <c r="G40" i="1"/>
  <c r="G31" i="1"/>
  <c r="G30" i="1"/>
  <c r="G29" i="1"/>
  <c r="G28" i="1"/>
  <c r="G37" i="1"/>
  <c r="G36" i="1"/>
  <c r="G35" i="1"/>
  <c r="G34" i="1"/>
  <c r="G33" i="1"/>
  <c r="G32" i="1"/>
  <c r="G27" i="1"/>
  <c r="G38" i="1"/>
  <c r="G23" i="1"/>
  <c r="G22" i="1"/>
  <c r="G21" i="1"/>
  <c r="G20" i="1"/>
  <c r="G19" i="1"/>
  <c r="G18" i="1"/>
  <c r="G17" i="1"/>
  <c r="G16" i="1"/>
  <c r="G15" i="1"/>
  <c r="G14" i="1"/>
  <c r="G13" i="1"/>
  <c r="G12" i="1"/>
  <c r="G11" i="1"/>
  <c r="G10" i="1"/>
  <c r="G46" i="8" l="1"/>
  <c r="I30" i="8"/>
  <c r="G56" i="9"/>
  <c r="C7" i="2" s="1"/>
  <c r="I26" i="9"/>
  <c r="I36" i="7"/>
  <c r="I46" i="1"/>
  <c r="I94" i="1"/>
  <c r="I104" i="1"/>
  <c r="C6" i="2"/>
  <c r="G51" i="7"/>
  <c r="C5" i="2" s="1"/>
  <c r="G8" i="1"/>
  <c r="G9" i="1"/>
  <c r="G92" i="1" l="1"/>
  <c r="G83" i="1"/>
  <c r="G82" i="1"/>
  <c r="G81" i="1"/>
  <c r="G58" i="1"/>
  <c r="G62" i="1"/>
  <c r="G7" i="1"/>
  <c r="G6" i="1"/>
  <c r="G5" i="1"/>
  <c r="G25" i="1"/>
  <c r="I25" i="1" l="1"/>
  <c r="I92" i="1"/>
  <c r="G57" i="1"/>
  <c r="I62" i="1" l="1"/>
  <c r="G39" i="1"/>
  <c r="G26" i="1"/>
  <c r="I39" i="1" l="1"/>
  <c r="I111" i="1"/>
  <c r="G112" i="1" l="1"/>
  <c r="C4" i="2" s="1"/>
  <c r="C9" i="2" s="1"/>
</calcChain>
</file>

<file path=xl/sharedStrings.xml><?xml version="1.0" encoding="utf-8"?>
<sst xmlns="http://schemas.openxmlformats.org/spreadsheetml/2006/main" count="1060" uniqueCount="443">
  <si>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</si>
  <si>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</si>
  <si>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</si>
  <si>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</si>
  <si>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</si>
  <si>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</si>
  <si>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Paruošiamieji darbai</t>
  </si>
  <si>
    <t>kompl.</t>
  </si>
  <si>
    <t>m2</t>
  </si>
  <si>
    <t>m3</t>
  </si>
  <si>
    <t>m</t>
  </si>
  <si>
    <t>1.1</t>
  </si>
  <si>
    <t>1.2</t>
  </si>
  <si>
    <t>1.4</t>
  </si>
  <si>
    <t>1.5</t>
  </si>
  <si>
    <t>1.6</t>
  </si>
  <si>
    <t>1.8</t>
  </si>
  <si>
    <t>vnt.</t>
  </si>
  <si>
    <t>2.1</t>
  </si>
  <si>
    <t>2.2</t>
  </si>
  <si>
    <t>2.3</t>
  </si>
  <si>
    <t>2.4</t>
  </si>
  <si>
    <t>2.5</t>
  </si>
  <si>
    <t>2.6</t>
  </si>
  <si>
    <t>2.7</t>
  </si>
  <si>
    <t>2.8</t>
  </si>
  <si>
    <t>2.9</t>
  </si>
  <si>
    <t>3.1</t>
  </si>
  <si>
    <t>3.2</t>
  </si>
  <si>
    <t>3.3</t>
  </si>
  <si>
    <t>3.4</t>
  </si>
  <si>
    <t>Skyrius</t>
  </si>
  <si>
    <t>Iš viso skyriuje 1, Eur be PVM</t>
  </si>
  <si>
    <t>Iš viso skyriuje 2, Eur be PVM</t>
  </si>
  <si>
    <t>Iš viso skyriuje 3, Eur be PVM</t>
  </si>
  <si>
    <t>Iš viso skyriuje 5, Eur be PVM</t>
  </si>
  <si>
    <t>Iš viso skyriuje 7, Eur be PVM</t>
  </si>
  <si>
    <t>IŠ VISO ŽINIARAŠTYJE 1, EUR BE PVM</t>
  </si>
  <si>
    <t>2. Žemės darbai</t>
  </si>
  <si>
    <t>1.11</t>
  </si>
  <si>
    <t>DARBŲ KIEKIŲ ŽINIARAŠČIŲ SANTRAUKA</t>
  </si>
  <si>
    <t>Darbų kiekių žin. nr.</t>
  </si>
  <si>
    <t>Žiniaraščio pavadinimas</t>
  </si>
  <si>
    <t>Vertė, EUR be PVM</t>
  </si>
  <si>
    <t>Vertės į pasiūlymo formą</t>
  </si>
  <si>
    <t>Iš viso žiniaraščiuose  (Eur be PVM):</t>
  </si>
  <si>
    <t>Žiniaraščio priedas</t>
  </si>
  <si>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</si>
  <si>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</si>
  <si>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1.3</t>
  </si>
  <si>
    <t>1.7</t>
  </si>
  <si>
    <t>Iš viso skyriuje 6, Eur be PVM</t>
  </si>
  <si>
    <t>1.9</t>
  </si>
  <si>
    <t>1.10</t>
  </si>
  <si>
    <t>2.10</t>
  </si>
  <si>
    <t>2.11</t>
  </si>
  <si>
    <t>2.12</t>
  </si>
  <si>
    <t>Iš viso skyriuje 4, Eur be PVM</t>
  </si>
  <si>
    <t>vnt</t>
  </si>
  <si>
    <t>3.5</t>
  </si>
  <si>
    <t>3.6</t>
  </si>
  <si>
    <t>3.7</t>
  </si>
  <si>
    <t>2.13</t>
  </si>
  <si>
    <t>DARBŲ KIEKIŲ ŽINIARAŠTIS NR. 1 – SUSISIEKIMO DALIS</t>
  </si>
  <si>
    <t>SUSISIEKIMO DALIS</t>
  </si>
  <si>
    <t>Iš viso skyriuje 8, Eur be PVM</t>
  </si>
  <si>
    <t>Iš viso skyriuje 9, Eur be PVM</t>
  </si>
  <si>
    <t>Įžeminimo kontūro varžos matavimas</t>
  </si>
  <si>
    <t>IŠ VISO ŽINIARAŠTYJE 2, EUR BE PVM</t>
  </si>
  <si>
    <t>Trasos nužymėjimas</t>
  </si>
  <si>
    <t>IŠ VISO ŽINIARAŠTYJE 4, EUR BE PVM</t>
  </si>
  <si>
    <t>IŠ VISO ŽINIARAŠTYJE 3, EUR BE PVM</t>
  </si>
  <si>
    <t>Gatvės ašinės linijos nužymėjimas trasoje</t>
  </si>
  <si>
    <t>Minkštų veislių medžių iki 12 cm skersmens kirtimas</t>
  </si>
  <si>
    <t>Minkštų veislių medžių 12 - 24 cm skersmens kirtimas</t>
  </si>
  <si>
    <t>Minkštų veislių medžių 25 - 40 cm skersmens kirtimas</t>
  </si>
  <si>
    <t>Viešojo transporto sustojimo paviljono demontavimas ir perdavimas Ukmergės rajono savivaldybei</t>
  </si>
  <si>
    <t>Suoliukų demontavimas, išsaugant medžiagas ir laikinas sandėliavimas</t>
  </si>
  <si>
    <t>Šiukšliadėžių demontavimas, išsaugant medžiagas ir laikinas sandėliavimas</t>
  </si>
  <si>
    <t>Kelio ženklų skydų demontavimas nuo vienstiebių atramų (apšvietimo atramų) rankiniu būdu išsaugant medžiagas ir laikinas sandėliavimas</t>
  </si>
  <si>
    <t xml:space="preserve">Neregių vedimo sistemų iš nerūdijančio plieno apvalių indikatorių trinkelių dangoje demontavimas, išsaugant medžiagas ir laikinas sandėliavimas  </t>
  </si>
  <si>
    <t xml:space="preserve">Neregių vedimo sistemų iš nerūdijančio plieno pailgų indikatorių trinkelių dangoje demontavimas, išsaugant medžiagas ir laikinas sandėliavimas  </t>
  </si>
  <si>
    <t xml:space="preserve">Dirvožemio sijojimas atskiriant šiukšles </t>
  </si>
  <si>
    <t>Grunto kasimas mechanizuotu būdu, supilant gruntą vietoje (pylimams)</t>
  </si>
  <si>
    <t xml:space="preserve">Sankasos planiravimas </t>
  </si>
  <si>
    <t xml:space="preserve">Grunto sutankinimas </t>
  </si>
  <si>
    <t xml:space="preserve">Plotų ir šlaitų planiravimas </t>
  </si>
  <si>
    <t>Dirvožemio kasimas, pakrovimas į autosavivarčius ir atvežimas į statybos darbų aikštelę iš sandėliavimo vietos (esamos medžiagos vejos atstatymui)</t>
  </si>
  <si>
    <t>Dirvožemio kasimas, pakrovimas į autosavivarčius ir atvežimas į statybos darbų aikštelę iš sandėliavimo vietos (naujos medžiagos vejos atstatymui)</t>
  </si>
  <si>
    <t>Juodžemio kasimas, pakrovimas į autosavivarčius ir atvežimas į statybos darbų aikštelę iš sandėliavimo vietos medžių sodinimui (naujas derlingas dirvožemis medžių sodinimui)</t>
  </si>
  <si>
    <t>Plotų ir šlaitų sutvarkymas, užpilant 100 cm storio juodžemio sluoksniu rankiniu būdu (naujas juodžemis medžių sodinimui)</t>
  </si>
  <si>
    <t>Plotų ir šlaitų sutvarkymas, užpilant 10 cm storio dirvožemio sluoksniu mechanizuotu būdu ir užsėjant žolės sėklomis (esamas gruntas)</t>
  </si>
  <si>
    <t>Plotų ir šlaitų sutvarkymas, užpilant 10 cm storio dirvožemio sluoksniu mechanizuotu būdu ir užsėjant žolės sėklomis (naujas gruntas)</t>
  </si>
  <si>
    <t>3. Vandens nuleidimo įrenginiai. Pokonstrukcinis drenažas</t>
  </si>
  <si>
    <t>Filtruojančios geosintetinės medžiagos įrengimas</t>
  </si>
  <si>
    <t>Skaldos / žvyro pagrindo po vamzdynais įrengimas fr. 5/8</t>
  </si>
  <si>
    <t>PVC gofruotų perforuotų vamzdžių DN 113/128 klojimas</t>
  </si>
  <si>
    <t>Drenažo vamzdžių užpylimas skaldos / žvyro sluoksniu fr. 11/16</t>
  </si>
  <si>
    <t>Drenažo vamzdžių užpylimas gruntu (AŠAS – I alternatyva / ŠNS – II alternatyva)</t>
  </si>
  <si>
    <t>Protarpių įrengimas, drenažo vamzdžių pajungimui į šulinius</t>
  </si>
  <si>
    <t>Aklės drenažo vamzdžiams įrengimas</t>
  </si>
  <si>
    <t>Apie 3-5 cm storio išlyginamojo sluoksnio iš nesurištojo mineralinių medžiagų mišinio fr. 0/5 įrengimas</t>
  </si>
  <si>
    <t>10 cm storio asfalto pagrindo sluoksnio iš mišinio AC 22 PS įrengimas</t>
  </si>
  <si>
    <t>4 cm storio asfalto viršutinio sluoksnio iš mišinio SMA 11 S su PMB įrengimas</t>
  </si>
  <si>
    <t xml:space="preserve">Juodų dangų paviršiaus gruntavimas bitumine emulsija </t>
  </si>
  <si>
    <t>51 cm storio apsauginio šalčiui atsparaus sluoksnio iš nesurištojo mineralinio medžiagų mišinio įrengimas</t>
  </si>
  <si>
    <t>47 cm storio apsauginio šalčiui atsparaus sluoksnio iš nesurištojo mineralinio medžiagų mišinio įrengimas</t>
  </si>
  <si>
    <t>8 cm storio asfalto pagrindo sluoksnio iš mišinio AC 22 PS įrengimas</t>
  </si>
  <si>
    <t>6 cm storio asfalto apatinio sluoksnio iš mišinio AC 16 AS įrengimas</t>
  </si>
  <si>
    <t>34 cm storio apsauginio šalčiui atsparaus sluoksnio iš nesurištojo mineralinių medžiagų mišinio įrengimas</t>
  </si>
  <si>
    <t>15 cm storio skaldos pagrindo sluoksnio iš nesurištojo mineralinių medžiagų mišinio įrengimas (fr. 0/45)</t>
  </si>
  <si>
    <t>3 cm storio atsijų sluoksnio įrengimas</t>
  </si>
  <si>
    <t xml:space="preserve">8 cm storio pilkos spalvos trinkelių 160x160 mm įrengimas </t>
  </si>
  <si>
    <t xml:space="preserve">8 cm storio juodos spalvos trinkelių 160x160 mm įrengimas </t>
  </si>
  <si>
    <t>19 cm storio apsauginio šalčiui atsparaus sluoksnio iš nesurištojo mineralinių medžiagų mišinio įrengimas</t>
  </si>
  <si>
    <t>8 cm storio juodos spalvos senamiesčio tipo betoninių trinkelių 160x160 mm dangos įrengimas</t>
  </si>
  <si>
    <t>8 cm storio pilkos spalvos senamiesčio tipo betoninių trinkelių 160x160 mm dangos įrengimas</t>
  </si>
  <si>
    <t>8 cm storio pilkos spalvos betoninių trinkelių 100x200 mm dangos įrengimas</t>
  </si>
  <si>
    <t>15 cm storio apsauginio šalčiui atsparaus sluoksnio iš nesurištojo mineralinių medžiagų mišinio įrengimas</t>
  </si>
  <si>
    <t>5 cm storio cementinio skiedinio C20/25 sluoksnio įrengimas</t>
  </si>
  <si>
    <t>10 cm storio skaldytų akmenų (apie 10 cm dydžio) grindinio įrengimas, tarpus užtaisant granito atsijomis</t>
  </si>
  <si>
    <t>Deformacinės siūlės įrengimas</t>
  </si>
  <si>
    <t xml:space="preserve">Neregių vedimo sistemų iš nerūdijančio plieno apvalių indikatorių trinkelių dangoje įrengimas (įspėjamieji paviršiai, naujos medžiagos) </t>
  </si>
  <si>
    <t xml:space="preserve">Neregių vedimo sistemų iš nerūdijančio plieno apvalių indikatorių trinkelių dangoje įrengimas (įspėjamieji paviršiai, esamos medžiagos) </t>
  </si>
  <si>
    <t xml:space="preserve">Neregių vedimo sistemų iš nerūdijančio plieno pailgų indikatorių trinkelių dangoje įrengimas (vedimo paviršiai, naujos medžiagos) </t>
  </si>
  <si>
    <t xml:space="preserve">Neregių vedimo sistemų iš nerūdijančio plieno pailgų indikatorių trinkelių dangoje įrengimas (vedimo paviršiai, esamos medžiagos) </t>
  </si>
  <si>
    <t>Juodų dangų paviršiaus gruntavimas bitumine emulsija C60 BP1-S</t>
  </si>
  <si>
    <t>Geokompozito įrengimas</t>
  </si>
  <si>
    <t>8-10 cm storio apatinio sluoksnio iš asfalto mišinio AC 22 PS įrengimas</t>
  </si>
  <si>
    <t>4 cm storio viršutinio sluoksnio iš asfalto mišinio SMA 11 S su PMB įrengimas</t>
  </si>
  <si>
    <t>Asfaltbetonio dangos išilginės siūlės įrengimas</t>
  </si>
  <si>
    <t>Prijungčių (sandarinimo siūlių) įrengimas (ties kelio bortais, šuliniais)</t>
  </si>
  <si>
    <t>Betoninių bordiūrų 100x15x30 cm ant C12/15 markės betono pagrindo įrengimas</t>
  </si>
  <si>
    <t>Betoninių bordiūrų 100x8x20 cm ant C12/15 markės betono pagrindo įrengimas</t>
  </si>
  <si>
    <t>Kelio ženklų vienstiebių metalinių atramų (d = 76,1 mm, dažytos tamsiai pilkai RAL 7022 arba panašiu atspalviu) ant monolitinių betoninių pamatų pastatymas</t>
  </si>
  <si>
    <t>Kelio ženklų skydų montavimas prie vienstiebių atramų rankiniu būdu (I dydžio, galinės sienelės dažytos tamsiai pilkai RAL 7022 arba panašiu atspalviu)</t>
  </si>
  <si>
    <t>Kelio ženklų skydų montavimas prie apšvietimo atramų rankiniu būdu (I dydžio, galinės sienelės dažytos tamsiai pilkai RAL 7022 arba panašiu atspalviu)</t>
  </si>
  <si>
    <t>Kelio ženklų skydų montavimas prie apšvietimo atramų rankiniu būdu (esami kelio ženklai)</t>
  </si>
  <si>
    <t>Esamų kelio ženklų skydų galinių sienelių dažymas milteliniu būdu tamsiai pilkai RAL 7022 arba panašiu atspalviu</t>
  </si>
  <si>
    <t>Kelio ženklų skydų montavimas prie gembinių atramų mechanizuotu būdu (I dydžio, galinės sienelės dažytos tamsiai pilkai RAL 7022 arba panašiu atspalviu)</t>
  </si>
  <si>
    <t>Kelio dangos horizontalus ženklinimas baltos spalvos termoplastu</t>
  </si>
  <si>
    <t xml:space="preserve">Apsauginės pėsčiųjų tvorelės įrengimas </t>
  </si>
  <si>
    <t>Viešojo transporto sustojimo paviljono įrengimas</t>
  </si>
  <si>
    <t xml:space="preserve">Esamų suoliukų perstatymas </t>
  </si>
  <si>
    <t>Esamų šiukšliadėžių perstatymas</t>
  </si>
  <si>
    <t>Medžių šaknų apsaugos įrengimas</t>
  </si>
  <si>
    <t>PP medžių šaknų barjerų įrengimas (barjero aukštis – 1,4 m)</t>
  </si>
  <si>
    <t>1. Lietaus vandens tinklas L1</t>
  </si>
  <si>
    <t>Kvadratinis ketinis dangtis su mechaniniu užraktu 25 t apkrovai, su užrašu ir logotipu, montavimas</t>
  </si>
  <si>
    <t>Ketinis „plaukiojančio“ tipo dangtis su mechaniniu užraktu 40 t apkrovai, su užrašu ir logotipu, montavimas</t>
  </si>
  <si>
    <t>Požeminės komunikacijos žymėjimo ženklas, montavimas</t>
  </si>
  <si>
    <t>Smėlio pagrindas PVC vamzdžių klojimui, įrengimas</t>
  </si>
  <si>
    <t>m³</t>
  </si>
  <si>
    <t>Mechanizuotas tranšėjų kasimas ir iškasto grunto laikinas sandėliavimas, grunto tankinimas, tranšėjos užkasimas, kai klojamas vienas vamzdynas, vidutinis kasimo gylis 2,4 m</t>
  </si>
  <si>
    <t>Rankinis tranšėjų dugno lyginimas</t>
  </si>
  <si>
    <t>Tranšėjos išramstymas</t>
  </si>
  <si>
    <t xml:space="preserve">Tarpų skaičius 5 vnt., duobių įrengimas </t>
  </si>
  <si>
    <t>Prisijungimas prie esamo g/b šulinio, latako suformavimas</t>
  </si>
  <si>
    <t>Prisijungimas prie esamo tinklo</t>
  </si>
  <si>
    <t>Lietaus šulinėlio demontavimas, h=1,7 m</t>
  </si>
  <si>
    <t>Betoninių d250 vamzdžių demontavimas</t>
  </si>
  <si>
    <t>Esamų DN200 naikinamų tinklų užpildymas cemento skiediniu</t>
  </si>
  <si>
    <t xml:space="preserve">Angos d200 šulinyje užaklinimas </t>
  </si>
  <si>
    <t>Tinklo hidraulinis bandymas, praplovimas</t>
  </si>
  <si>
    <t>CCTV tinklų apžiūros atlikimas</t>
  </si>
  <si>
    <t>2. Esami vandentiekio ir nuotekų šuliniai</t>
  </si>
  <si>
    <t>Šulinio žiedas su lipynėmis Ø700, h=590, montavimas</t>
  </si>
  <si>
    <t>Vandentiekio šulinio seno dangčio pakeitimas į kvadratinį ketinį dangtį 25 t apkrovai, su mechaniniu užraktu, su užrašu ir logotipu, montavimas</t>
  </si>
  <si>
    <t>Vandentiekio šulinio seno dangčio pakeitimas į ketinį „plaukiojančio“ tipo dangtį 40 t apkrovai, su mechaniniu užraktu, su užrašu ir logotipu, montavimas</t>
  </si>
  <si>
    <t>Sklendės kapa, atraminė plokštė, montavimas</t>
  </si>
  <si>
    <t>Lietaus kanalizacijos šulinio seno dangčio pakeitimas į ketinį „plaukiojančio“ tipo dangtį 40 t apkrovai, su mechaniniu užraktu, su užrašu ir logotipu, montavimas</t>
  </si>
  <si>
    <t>1. Montavimo darbai</t>
  </si>
  <si>
    <t>Kabelių tranšėjų kasimas 1-2 kabeliams mechanizuotai</t>
  </si>
  <si>
    <t>Kabelių tranšėjų kasimas 1-2 kabeliams rankiniu būdu</t>
  </si>
  <si>
    <t>Tranšėjų pagrindo paruošimas</t>
  </si>
  <si>
    <t>Tranšėjų užpylimas</t>
  </si>
  <si>
    <t>Grunto išlyginimas</t>
  </si>
  <si>
    <t>Grunto tankinimas</t>
  </si>
  <si>
    <t>Pamatų apšvietimo atramoms įrengimas</t>
  </si>
  <si>
    <t>Apšvietimo atramų montavimas</t>
  </si>
  <si>
    <t>Gembių montavimas ant įrengtų atramų</t>
  </si>
  <si>
    <t>Šviestuvų montavimas</t>
  </si>
  <si>
    <t>Dėžučių su 230V, 6A automatiniais montavimas atramoje</t>
  </si>
  <si>
    <t>Prieduobių kasimas uždaram prastūmimui, užpylimas</t>
  </si>
  <si>
    <t>D110mm vamzdžių montavimas tranšėjoje uždaru būdu</t>
  </si>
  <si>
    <t>D63mm vamzdžių paklojimas tranšėjoje</t>
  </si>
  <si>
    <t>D63mm vamzdžių užvedimas į atramas</t>
  </si>
  <si>
    <t>Kabelių įtraukimas į apsauginius vamzdžius</t>
  </si>
  <si>
    <t>Kabelių montavimas esamomis konstrukcijomis</t>
  </si>
  <si>
    <t>0,4kV galinių movų kabeliams su plastikine izoliacija 4x35mm2 AL montavimas</t>
  </si>
  <si>
    <t>Signalinės juostos „Dėmesio! Kabelis!“ paklojimas tranšėjoje</t>
  </si>
  <si>
    <t xml:space="preserve">Įžeminimo kontūro varžos R≤30Ω įrengimas </t>
  </si>
  <si>
    <t>0,4kV kabelio izoliacijos varžos matavimas</t>
  </si>
  <si>
    <t>Vamzdžių galų sandarinimas</t>
  </si>
  <si>
    <t>Atramų numeravimas</t>
  </si>
  <si>
    <t>Išpildomoji nuotrauka</t>
  </si>
  <si>
    <t>2. Medžiagos ir įrenginiai</t>
  </si>
  <si>
    <t>Plieninė cinkuota atrama, 8m aukščio su vienšake gembe H-1,0m, L-1,5m, įleidžiama į pamatą, komplekte su pamatu, su apsaugine guma. Dažyta tamsiai pilka spalva (RAL7016 ar pan.)</t>
  </si>
  <si>
    <t>Plieninė cinkuota atrama, 6m aukščio, įleidžiama į pamatą, komplekte su pamatu, su apsaugine guma. dažyta tamsiai pilka spalva (RAL7016 ar pan.)</t>
  </si>
  <si>
    <t>Šviestuvas gatvių apšvietimui LED, 60W, 3000K, IP66. Korpuso spalva suderinta su atramų spalva (RAL7016 ar pan.)</t>
  </si>
  <si>
    <t>Kryptinis šviestuvas pėsčiųjų perėjų apšvietimui LED, 71W, 5700K, IP66. Korpuso spalva suderinta su atramų spalva (RAL7016 ar pan.)</t>
  </si>
  <si>
    <t>Dėžutės automatiniams išjungikliams montuojamos atramoje</t>
  </si>
  <si>
    <t>Kabelių sujungimo atramoje gnybtų komplektai SV-15 arba analogas</t>
  </si>
  <si>
    <t>Automatinis išjungiklis 1F 6A“C“</t>
  </si>
  <si>
    <t>Atviru būdu žemėje klojamų kabelių apsaugos vamzdžiai D63 mm</t>
  </si>
  <si>
    <t>Uždaru būdu žemėje klojamų kabelių apsaugos vamzdžiai D110 mm</t>
  </si>
  <si>
    <t>Iki 1 kV kabeliai plastikine izoliacija, skirti kloti žemėje, patalpose ir atvirame ore 4x35mm2, AL</t>
  </si>
  <si>
    <t>Iki 1 kV stacionarios instaliacijos variniai vienavieliai kabeliai 3x1,5mm2, CU</t>
  </si>
  <si>
    <t>Galinė mova kabeliams 4x35mm2 skerspjūvio, vidaus tipo</t>
  </si>
  <si>
    <t>Kabelių signalinė juosta „Dėmesio! Kabelis!“</t>
  </si>
  <si>
    <t>Grunto 1-2 kategorijos kasimas ir užkasimas mechanizuotu būdu, kai tranšėjos plotis iki 0,4 m</t>
  </si>
  <si>
    <t>Grunto 1-2 kategorijos kasimas ir užkasimas rankiniu būdu, kai tranšėjos plotis iki 0,8 m</t>
  </si>
  <si>
    <t>Grunto 1-2 kategorijos kasimas ir užkasimas rankiniu būdu, kai tranšėjos plotis iki 0,4 m</t>
  </si>
  <si>
    <t>Polietileninių vamzdžių paklojimas paruoštoje tranšėjoje</t>
  </si>
  <si>
    <t>RKŠ-0-C ryšių kabelinio šulinio įrengimas</t>
  </si>
  <si>
    <t>RKŠ-3 ryšių kabelinio šulinio iš blokelių įrengimas</t>
  </si>
  <si>
    <t>Abonentinio stulpelio TSK-200 montavimas</t>
  </si>
  <si>
    <t>Šulinių angos paaukštinimas g/b žiedais</t>
  </si>
  <si>
    <t>Kabelio iki 100x2 porų įtraukimas į RKKS kanalą</t>
  </si>
  <si>
    <t>Movų montavimas 100x2 kabeliui</t>
  </si>
  <si>
    <t xml:space="preserve">Movų montavimas 30x2 kabeliui, </t>
  </si>
  <si>
    <t>Movų montavimas 20x2 kabeliui</t>
  </si>
  <si>
    <t>Movų montavimas 10x2 kabeliui</t>
  </si>
  <si>
    <t>Movų montavimas 3x2 kabeliui</t>
  </si>
  <si>
    <t>Kabelio 100x2 porų kompleksinis matavimas</t>
  </si>
  <si>
    <t>Kabelių žymėjimas</t>
  </si>
  <si>
    <t>Kronšteinų pastatymas šulinyje</t>
  </si>
  <si>
    <t>Konsolių pastatymas šulinyje</t>
  </si>
  <si>
    <t>Reperių statymas</t>
  </si>
  <si>
    <t>Spintos ant pamato demontavimas</t>
  </si>
  <si>
    <t xml:space="preserve">Asbocementinio vamzdžio d100 demontavimas </t>
  </si>
  <si>
    <t xml:space="preserve">Požeminių komunikacijų išpildomoji geodezinė nuotrauka </t>
  </si>
  <si>
    <t>RKKS šulinio kortelė</t>
  </si>
  <si>
    <t>2. Medžiagos</t>
  </si>
  <si>
    <t xml:space="preserve">Sudedamas vamzdis PVC D110x100x3000mm </t>
  </si>
  <si>
    <t xml:space="preserve">Blokas šuliniui (tiesus 120x200x400) </t>
  </si>
  <si>
    <t>RKŠ-0-C (RKŠ-700-1) Ryšių kabelinis šulinys su g/b dugnu</t>
  </si>
  <si>
    <t>RKŠ-3 Ryšių kabelinio šulinio perdengimas (2000x1200x150)</t>
  </si>
  <si>
    <t>Lengvo tipo liuko komplektas MTT-L</t>
  </si>
  <si>
    <t>Abonentinis stulpelis iki 200 porų (komplektas: TSK-200, g/b pamatas ir plokštė, įžeminimo komplektas, įžeminimo laidas (1m, 16mm2) su antgaliais, su užraktu, su liežuvėliu)</t>
  </si>
  <si>
    <t>Montažinis rėmelis  2/10, 22-22.5, laužomas</t>
  </si>
  <si>
    <t>Atjungiamasis plintas 2/10 , Profil, 0..9</t>
  </si>
  <si>
    <t>Telekomunikacijų kabelis 100x2x0,5</t>
  </si>
  <si>
    <t>Telekomunikacijų kabelis 30x2x0,5</t>
  </si>
  <si>
    <t>Telekomunikacijų kabelis 20x2x0,5</t>
  </si>
  <si>
    <t>Telekomunikacijų kabelis 10x2x0,5</t>
  </si>
  <si>
    <t>Telekomunikacijų kabelis 3x2x0,5</t>
  </si>
  <si>
    <t>Mova telekomunikacijų kabeliui 100x2x0,5</t>
  </si>
  <si>
    <t>Mova telekomunikacijų kabeliui 30x2x0,5</t>
  </si>
  <si>
    <t>Mova telekomunikacijų kabeliui 20x2x0,5</t>
  </si>
  <si>
    <t>Mova telekomunikacijų kabeliui 10x2x0,5</t>
  </si>
  <si>
    <t>Mova telekomunikacijų kabeliui 3x2x0,5</t>
  </si>
  <si>
    <t>Kabelių markiravimo aikštelė (Žymeklis ) 20x40</t>
  </si>
  <si>
    <t>G/b paaukštinimo žiedas</t>
  </si>
  <si>
    <t>Kronšteinai</t>
  </si>
  <si>
    <t>Konsolė</t>
  </si>
  <si>
    <t>Reperiai</t>
  </si>
  <si>
    <t>Smulkios medžiagos</t>
  </si>
  <si>
    <t>Kelmų rovimas ir išvežimas rangovo pasirinktu atstumu utilizavimui</t>
  </si>
  <si>
    <t>Krūmų kirtimas, surinkimas į krūvas, pakrovimas ir išvežimas rangovo pasirinktu atstumu utilizavimui</t>
  </si>
  <si>
    <t>Kelio ženklų skydų demontavimas nuo vienstiebių atramų rankiniu būdu ir išvežimas (žiūrėti žiniaraščio priedą dėl išvežimo)</t>
  </si>
  <si>
    <t>Kelio ženklų vienstiebių metalinių atramų su betono pamatu demontavimas rankiniu būdu ir išvežimas (žiūrėti žiniaraščio priedą dėl išvežimo)</t>
  </si>
  <si>
    <t>Metalinių pėsčiųjų tvorelių ant betono pagrindo demontavimas ir išvežimas (žiūrėti žiniaraščio priedą dėl išvežimo)</t>
  </si>
  <si>
    <t>Betoninių gatvės bordiūrų ant betoninio pagrindo išardymas, pakrovimas ir išvežimas (žiūrėti žiniaraščio priedą dėl išvežimo)</t>
  </si>
  <si>
    <t>Betoninių vejos bordiūrų ant betoninio pagrindo išardymas, pakrovimas ir išvežimas (žiūrėti žiniaraščio priedą dėl išvežimo)</t>
  </si>
  <si>
    <t>Betono dangos (trinkelės, plytelės) dangos demontavimas, pakrovimas ir išvežimas (žiūrėti žiniaraščio priedą dėl išvežimo)</t>
  </si>
  <si>
    <t>Asfalto dangos išardymas</t>
  </si>
  <si>
    <t>Dirvožemio kasimas ekskavatoriais, pakrovimas į autosavivarčius ir vežimas rangovo pasirinktu atstumu (sandėliavimui)</t>
  </si>
  <si>
    <t xml:space="preserve">Dirvožemio kasimas, pakrovimas į autosavivarčius ir vežimas rangovo pasirinktu atstumu į išlykį </t>
  </si>
  <si>
    <t>Grunto kasimas mechanizuotu būdu, pakrovimas į autosavivarčius ir išvežimas rangovo pasirinktu atstumu į išlykį</t>
  </si>
  <si>
    <t>4. Važiuojamoji dalis (asfalto dangos konstrukcija ant esamo grindinio)</t>
  </si>
  <si>
    <t xml:space="preserve">20 cm storio skaldos pagrindo sluoksnio iš nesurištojo mineralinio medžiagų mišinio (fr. 0/45) </t>
  </si>
  <si>
    <t>20 cm storio skaldos pagrindo sluoksnio iš nesurištojo mineralinio medžiagų mišinio (fr. 0/45)</t>
  </si>
  <si>
    <t>8 cm storio geltonos spalvos betoninių trinkelių 100x200 mm įrengimas (neregių įspėjimo sistemos)</t>
  </si>
  <si>
    <t>8 cm storio geltonos spalvos betoninių trinkelių 100x200 mm įrengimas (neregių vedimo sistemos)</t>
  </si>
  <si>
    <t>Betoninių trinkelių dangos suvedimas su esama siena / pamatu:
 -  drenažinės membranos įrengimas (hidroizoliacija) - 150 m2
 -  išlyginamosios betono C12/15 juostos įrengimas (pribetonavimas) - 3 m3</t>
  </si>
  <si>
    <t>Esamos asfalto dangos frezavimas (suvedimui su esama danga)</t>
  </si>
  <si>
    <t>Gręžtinio polinio pamato pastatymas:
 - betonas C25/30-XC2  (1,21 m3)
 - armatūra (26,6 kg)</t>
  </si>
  <si>
    <t>Kelio ženklų gembinių metalinių atramų (kintamo skerpjūvio d = 73-210 mm, gembės ilgis  6,5 m, atramos aukštis 6,5 m,  dažytos tamsiai pilkai RAL 7022 arba panašiu atspalviu) ant gręžtinio polinio pamato pastatymas</t>
  </si>
  <si>
    <t>Medžių sodinimas (liepa mažalapė, sodinuko apimtis 18-20 cm, h=3,0-3,5 m su mediniais kuoliukais)</t>
  </si>
  <si>
    <t>PVC kanalizacijos moviniai vamzdžiai, S klasė, klojimas. DN200</t>
  </si>
  <si>
    <t>PVC kanalizacijos moviniai vamzdžiai, S klasė, klojimas. DN315</t>
  </si>
  <si>
    <t>PE 100-RC dvisluoksniai slėgio vamzdžiai, slėgio klasė PN10, montavimas. DN200</t>
  </si>
  <si>
    <t>PE 100-RC dvisluoksniai slėgio vamzdžiai, slėgio klasė PN10, montavimas. DN315</t>
  </si>
  <si>
    <t>Protarpinis, montavimas. DN200</t>
  </si>
  <si>
    <t>Protarpinis, montavimas. DN315</t>
  </si>
  <si>
    <t>Apvalus nuotekų šulinys iš g/b žiedų su hidroizoliacija, montavimas. Ø1000, gylis 2,4 m</t>
  </si>
  <si>
    <t>Apvalus nuotekų šulinys iš g/b žiedų su hidroizoliacija, montavimas . Ø1500, gylis 2,6 m</t>
  </si>
  <si>
    <t>Apvalus lietaus šulinėlis iš g/b žiedų su hidroizoliacija, kalaus ketaus laiptuotos (bordiūrinės) grotelės su mechaniniu užraktu 25 t apkrovai, šaligatvio bortelio aukštis 10 cm, montavimas.  Ø700, gylis 1,7 m</t>
  </si>
  <si>
    <t>Apvalus lietaus šulinėlis iš g/b žiedų su hidroizoliacija, kalaus ketaus laiptuotos (bordiūrinės) grotelės su mechaniniu užraktu 25 t apkrovai, šaligatvio bortelio aukštis 10 cm, montavimas.  Ø700, gylis 1,5 m</t>
  </si>
  <si>
    <t>Apvalus lietaus šulinėlis iš g/b žiedų su hidroizoliacija, kalaus ketaus laiptuotos (bordiūrinės) grotelės su mechaniniu užraktu 25 t apkrovai, šaligatvio bortelio aukštis 10 cm, montavimas.  Ø700, gylis 1,9 m</t>
  </si>
  <si>
    <t>Apvalus lietaus šulinėlis iš g/b žiedų su hidroizoliacija, ketinės „plaukiojančio“ tipo grotelės su mechaniniu užraktu 40 t apkrovai, montavimas.  Ø700, gylis 1,7 m</t>
  </si>
  <si>
    <t>Apvalus lietaus šulinėlis iš g/b žiedų su hidroizoliacija, ketinės „plaukiojančio“ tipo grotelės su mechaniniu užraktu 40 t apkrovai, montavimas.  Ø700, gylis 1,9 m</t>
  </si>
  <si>
    <t>Netranšėjinis vamzdžių klojimas. DN200</t>
  </si>
  <si>
    <t>Netranšėjinis vamzdžių klojimas. DN315</t>
  </si>
  <si>
    <t>Vandentiekio šulinio šulinio remontas, atstatant viršutinę dalį nuo perdangos, pritaikymas prie rekonstruotos dangos aukščio. Šulinio aukščio reguliavimo žiedas Ø700, h=50, montavimas</t>
  </si>
  <si>
    <t>Vandentiekio šulinio šulinio remontas, atstatant viršutinę dalį nuo perdangos, pritaikymas prie rekonstruotos dangos aukščio. Šulinio aukščio reguliavimo žiedas Ø700, h=200, montavimas</t>
  </si>
  <si>
    <t>Vandentiekio šulinio šulinio remontas, atstatant viršutinę dalį nuo perdangos, pritaikymas prie rekonstruotos dangos aukščio. Šulinio žiedas su lipynėmis Ø700, h=590, montavimas</t>
  </si>
  <si>
    <t>Vandentiekio šulinio šulinio remontas, atstatant viršutinę dalį nuo perdangos, pritaikymas prie rekonstruotos dangos aukščio. Šulinio žiedas su lipynėmis Ø700, h=890, montavimas</t>
  </si>
  <si>
    <t>Vandentiekio požeminės sklendės valdymo pritaikymas prie rekonstruotos dangos aukščio. Paaukštinimas:
 - 2 cm (kapos permontavimas) - 1 vnt.
 - 15-29 cm (reguliuojamo sklendės veleno paaukštinimas, kapos permontavimas) - 4 vnt.</t>
  </si>
  <si>
    <t>Vandentiekio požeminės sklendės valdymo pritaikymas prie rekonstruotos dangos aukščio. Pažeminimas:
 - 3 cm (kapos permontavimas) - 1 vnt.</t>
  </si>
  <si>
    <t>Lietaus kanalizacijos šulinio remontas, atstatant viršutinę dalį nuo perdangos, pritaikymas prie rekonstruotos dangos aukščio. Šulinio aukščio reguliavimo žiedas Ø700, h=50, montavimas</t>
  </si>
  <si>
    <t>Lietaus kanalizacijos šulinio remontas, atstatant viršutinę dalį nuo perdangos, pritaikymas prie rekonstruotos dangos aukščio. Šulinio aukščio reguliavimo žiedas Ø700, h=150, montavimas</t>
  </si>
  <si>
    <t>Kritimo įrengimas:
 - PVC kanalizacijos vamzdis, montavimas. DN200 - 8 m
 - PVC trišakis, montavimas. DN200/200/90° - 6 vnt.
 - PVC alkūnė, montavimas. DN200/90° - 6 vnt.
 - PVC kamštis, montavimas. DN200 - 6 vnt.</t>
  </si>
  <si>
    <t>1.12</t>
  </si>
  <si>
    <t>1.13</t>
  </si>
  <si>
    <t>1.14</t>
  </si>
  <si>
    <t>1.15</t>
  </si>
  <si>
    <t>1.16</t>
  </si>
  <si>
    <t>1.17</t>
  </si>
  <si>
    <t>1.18</t>
  </si>
  <si>
    <t>1.19</t>
  </si>
  <si>
    <t>1.20</t>
  </si>
  <si>
    <t>1.21</t>
  </si>
  <si>
    <t>1.22</t>
  </si>
  <si>
    <t>1.23</t>
  </si>
  <si>
    <t>1.24</t>
  </si>
  <si>
    <t>1.25</t>
  </si>
  <si>
    <t>1.26</t>
  </si>
  <si>
    <t>1.27</t>
  </si>
  <si>
    <t>1.28</t>
  </si>
  <si>
    <t>1.29</t>
  </si>
  <si>
    <t>1.30</t>
  </si>
  <si>
    <t>1.31</t>
  </si>
  <si>
    <t>1.32</t>
  </si>
  <si>
    <t>DARBŲ KIEKIŲ ŽINIARAŠTIS NR. 2 – VANDENTIEKIO IR NUOTEKŲ ŠALINIMO DALIS</t>
  </si>
  <si>
    <t>VANDENTIEKIO IR NUOTEKŲ ŠALINIMO DALIS</t>
  </si>
  <si>
    <t>DARBŲ KIEKIŲ ŽINIARAŠTIS NR. 3 – ELEKTROTECHNIKOS DALIS. APŠVIETIMAS</t>
  </si>
  <si>
    <t>ELEKTROTECHNIKOS DALIS. APŠVIETIMAS</t>
  </si>
  <si>
    <t>Esamų gatvės šviestuvų, gembių ir atramų išmontavimas ir išvežimas (žiūrėti žiniaraščio priedą dėl išvežimo)</t>
  </si>
  <si>
    <t>Įžeminimo kontūras iki 30W:
 -  Plieninis cinkuotas strypas 1,5 m ilgio – 7 vnt (tikslinti montavimo metu pagal pasiektą varžą);
 - Cinkuota plieninė viela Ø 8mm – 2,0 m;
 - Įkalimo galvutė – 1 vnt.;
 - Plieninis antgalis – 1 vnt.;
 - Kryžminis sujungimas - 1 vnt;
 - Antikorozinė izoliacinė juosta – 1 vnt.;</t>
  </si>
  <si>
    <t>3. Kitos paslaugos</t>
  </si>
  <si>
    <t>t</t>
  </si>
  <si>
    <t>poros</t>
  </si>
  <si>
    <t>Šiukšlių pakrovimas ir išvežimas (žiūrėti žiniaraščio priedą dėl išvežimo)</t>
  </si>
  <si>
    <t>Plastikinis vamzdis Ø110mm  HDPE</t>
  </si>
  <si>
    <t>Plastikinis vamzdis Ø63mm  HDPE</t>
  </si>
  <si>
    <t>Plastikinis vamzdis Ø50mm  PE</t>
  </si>
  <si>
    <t>DARBŲ KIEKIŲ ŽINIARAŠTIS NR. 4 – ELEKTRONINIŲ RYŠIŲ (TELEKOMUNIKACIJŲ) DALIS</t>
  </si>
  <si>
    <t>2.14</t>
  </si>
  <si>
    <t>2.15</t>
  </si>
  <si>
    <t>2.16</t>
  </si>
  <si>
    <t>2.17</t>
  </si>
  <si>
    <t>2.18</t>
  </si>
  <si>
    <t>2.19</t>
  </si>
  <si>
    <t>2.20</t>
  </si>
  <si>
    <t>2.21</t>
  </si>
  <si>
    <t>2.22</t>
  </si>
  <si>
    <t>2.23</t>
  </si>
  <si>
    <t>2.24</t>
  </si>
  <si>
    <t>2.25</t>
  </si>
  <si>
    <t>2.26</t>
  </si>
  <si>
    <t>2.27</t>
  </si>
  <si>
    <t>ELEKTRONINIŲ RYŠIŲ (TELEKOMUNIKACIJŲ) DALIS</t>
  </si>
  <si>
    <t>Iš viso skyriuje 13, Eur be PVM</t>
  </si>
  <si>
    <t>6.6</t>
  </si>
  <si>
    <t>8.8</t>
  </si>
  <si>
    <t>4.1</t>
  </si>
  <si>
    <t>4.2</t>
  </si>
  <si>
    <t>4.3</t>
  </si>
  <si>
    <t>4.4</t>
  </si>
  <si>
    <t>4.5</t>
  </si>
  <si>
    <t>5. Važiuojamoji dalis. Pilna asfalto dangos konstrukcija DK 1 (I konstrukcijos variantas)</t>
  </si>
  <si>
    <t>5.1</t>
  </si>
  <si>
    <t>5.2</t>
  </si>
  <si>
    <t>5.3</t>
  </si>
  <si>
    <t>5.4</t>
  </si>
  <si>
    <t>5.5</t>
  </si>
  <si>
    <t>6. Viešojo transporto įvažos (pilna asfalto dangos konstrukcija DK2)  (I konstrukcijos variantas)</t>
  </si>
  <si>
    <t>6.1</t>
  </si>
  <si>
    <t>6.2</t>
  </si>
  <si>
    <t>6.3</t>
  </si>
  <si>
    <t>6.4</t>
  </si>
  <si>
    <t>6.5</t>
  </si>
  <si>
    <t>7. Nuovažos  (I konstrukcijos variantas)</t>
  </si>
  <si>
    <t>7.1</t>
  </si>
  <si>
    <t>7.2</t>
  </si>
  <si>
    <t>7.3</t>
  </si>
  <si>
    <t>7.4</t>
  </si>
  <si>
    <t>7.5</t>
  </si>
  <si>
    <t>8. Šaligatviai  (I konstrukcijos variantas)</t>
  </si>
  <si>
    <t>8.1</t>
  </si>
  <si>
    <t>8.2</t>
  </si>
  <si>
    <t>8.3</t>
  </si>
  <si>
    <t>8.4</t>
  </si>
  <si>
    <t>8.5</t>
  </si>
  <si>
    <t>8.6</t>
  </si>
  <si>
    <t>8.7</t>
  </si>
  <si>
    <t>9. Šoninė skiriamoji juosta (akmens grindinio eksponavimas)  (I konstrukcijos variantas)</t>
  </si>
  <si>
    <t>9.1</t>
  </si>
  <si>
    <t>9.2</t>
  </si>
  <si>
    <t>9.3</t>
  </si>
  <si>
    <t>9.4</t>
  </si>
  <si>
    <t>9.5</t>
  </si>
  <si>
    <t>10. Kiti dangų konstrukcijos įrengimo darbai</t>
  </si>
  <si>
    <t>10.1</t>
  </si>
  <si>
    <t>10.2</t>
  </si>
  <si>
    <t>10.3</t>
  </si>
  <si>
    <t>10.4</t>
  </si>
  <si>
    <t>10.5</t>
  </si>
  <si>
    <t>10.6</t>
  </si>
  <si>
    <t>10.7</t>
  </si>
  <si>
    <t>10.8</t>
  </si>
  <si>
    <t>10.9</t>
  </si>
  <si>
    <t>10.10</t>
  </si>
  <si>
    <t>10.11</t>
  </si>
  <si>
    <t>10.12</t>
  </si>
  <si>
    <t xml:space="preserve">11. Bordiūrų įrengimo darbai </t>
  </si>
  <si>
    <t>12. Eismo organizavimas</t>
  </si>
  <si>
    <t>11.</t>
  </si>
  <si>
    <t>11.2</t>
  </si>
  <si>
    <t>12.1</t>
  </si>
  <si>
    <t>12.2</t>
  </si>
  <si>
    <t>12.3</t>
  </si>
  <si>
    <t>12.4</t>
  </si>
  <si>
    <t>12.5</t>
  </si>
  <si>
    <t>12.6</t>
  </si>
  <si>
    <t>12.7</t>
  </si>
  <si>
    <t>12.8</t>
  </si>
  <si>
    <t>12.9</t>
  </si>
  <si>
    <t>12.10</t>
  </si>
  <si>
    <t>13. Mažoji architektūra ir želdiniai</t>
  </si>
  <si>
    <t>13.1</t>
  </si>
  <si>
    <t>13.2</t>
  </si>
  <si>
    <t>13.3</t>
  </si>
  <si>
    <t>13.4</t>
  </si>
  <si>
    <t>13.5</t>
  </si>
  <si>
    <t>13.6</t>
  </si>
  <si>
    <t>14. Kitos paslaugos</t>
  </si>
  <si>
    <t>14.1</t>
  </si>
  <si>
    <t>Iš viso skyriuje 14, Eur be PVM</t>
  </si>
  <si>
    <t>Iš viso skyriuje 12, Eur be PVM</t>
  </si>
  <si>
    <t>Iš viso skyriuje 11, Eur be PVM</t>
  </si>
  <si>
    <t>Iš viso skyriuje 10, Eur be PVM</t>
  </si>
  <si>
    <t>Grįžtamosios medžiagos – susandėliuota mediena (kainą pateikia rangovas, įvertinęs medienos būklę: ≥0,00 Eur – kai mediena menkavertė ir skirta utilizavimui, t.y. vertinama, kiek kainuos utilizavimo išlaidos įrašant kainą su pliuso ženklu. &lt;0,00 Eur – kai mediena nėra menkavertė ir gali būti parduota, t.y., nurodoma kaina su minuso ženklu) (34 vnt.)</t>
  </si>
  <si>
    <t>ELEKTROTECHNIKOS DALIS (AB „ESO“)*</t>
  </si>
  <si>
    <t>Valstybinės reikšmės krašto kelio Nr. 115 Ukmergė–Molėtai ruožo nuo 0 iki 0,377 km (Vilniaus g., Ukmergėje) rekonstravimas</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</si>
  <si>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 su VĮ Registrų centras patikra</t>
  </si>
  <si>
    <t>-10,1</t>
  </si>
  <si>
    <t>Valstybinės reikšmės krašto kelio Nr. 115 Ukmergė–Molėtai ruožo nuo 0 iki 0,377 km (Vilniaus g., Ukmergės m.) rekonstravimas</t>
  </si>
  <si>
    <t>3.1.</t>
  </si>
  <si>
    <r>
      <rPr>
        <b/>
        <i/>
        <sz val="10"/>
        <rFont val="Times New Roman"/>
        <family val="1"/>
        <charset val="186"/>
      </rPr>
      <t xml:space="preserve">*Pastaba dėl AB „ESO“: </t>
    </r>
    <r>
      <rPr>
        <i/>
        <sz val="10"/>
        <rFont val="Times New Roman"/>
        <family val="1"/>
        <charset val="186"/>
      </rPr>
      <t>Rangovas savo pasiūlyme turi įsivertinti eilutėje nurodytą sumą. Rangovas pasirašęs sutartį su Užsakovu dėl kelio ruožo rekonstravimo, turės sudaryti sutartį su AB „ESO“ dėl jiems priklausančių tinklų pertvarkymo. Užsakovas Rangovui už AB „ESO“ priklausančių tinklų pertvarkymą apmokės pagal faktiškai atliktus darbus.</t>
    </r>
  </si>
  <si>
    <r>
      <t xml:space="preserve">Grįžtamosios medžiagos (išardytas asfaltas), įkainis 10,1 Eur/m3 </t>
    </r>
    <r>
      <rPr>
        <sz val="11"/>
        <color rgb="FFFF0000"/>
        <rFont val="Times New Roman"/>
        <family val="1"/>
        <charset val="186"/>
      </rPr>
      <t>(sąmatoje įvertinamas su minuso ženklu)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</si>
</sst>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19"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i/>
      <sz val="11"/>
      <color theme="1"/>
      <name val="Times New Roman"/>
      <family val="1"/>
      <charset val="186"/>
    </font>
    <font>
      <b/>
      <sz val="12"/>
      <color rgb="FF000000"/>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sz val="10"/>
      <name val="Times New Roman"/>
      <family val="1"/>
      <charset val="186"/>
    </font>
    <font>
      <b/>
      <sz val="10"/>
      <name val="Times New Roman"/>
      <family val="1"/>
      <charset val="186"/>
    </font>
    <font>
      <sz val="9"/>
      <name val="Times New Roman"/>
      <family val="1"/>
      <charset val="186"/>
    </font>
    <font>
      <i/>
      <sz val="10"/>
      <name val="Times New Roman"/>
      <family val="1"/>
      <charset val="186"/>
    </font>
    <font>
      <sz val="11"/>
      <color theme="1"/>
      <name val="Calibri"/>
      <family val="2"/>
      <scheme val="minor"/>
    </font>
    <font>
      <b/>
      <i/>
      <sz val="10"/>
      <name val="Times New Roman"/>
      <family val="1"/>
      <charset val="186"/>
    </font>
  </fonts>
  <fills count="6">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s>
  <cellStyleXfs count="6">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7" fillId="0" borderId="0"/>
  </cellStyleXfs>
  <cellXfs count="121">
    <xf numFmtId="0" fontId="0" fillId="0" borderId="0" xfId="0"/>
    <xf numFmtId="0" fontId="2" fillId="0" borderId="0" xfId="1" applyFont="1" applyAlignment="1" applyProtection="1">
      <alignment horizontal="center" vertical="center" wrapText="1"/>
    </xf>
    <xf numFmtId="49" fontId="5" fillId="0" borderId="1" xfId="0" applyNumberFormat="1" applyFont="1" applyBorder="1" applyAlignment="1">
      <alignment horizontal="left" vertical="center" wrapText="1"/>
    </xf>
    <xf numFmtId="4" fontId="4" fillId="4" borderId="1" xfId="3" applyNumberFormat="1" applyFont="1" applyFill="1" applyBorder="1" applyAlignment="1" applyProtection="1">
      <alignment horizontal="center" vertical="center" wrapText="1"/>
      <protection locked="0"/>
    </xf>
    <xf numFmtId="0" fontId="4" fillId="0" borderId="0" xfId="4" applyFont="1" applyAlignment="1">
      <alignment vertical="center"/>
    </xf>
    <xf numFmtId="0" fontId="8" fillId="0" borderId="0" xfId="0" applyFont="1" applyAlignment="1">
      <alignment vertical="center"/>
    </xf>
    <xf numFmtId="0" fontId="8" fillId="0" borderId="0" xfId="0" applyFont="1" applyAlignment="1">
      <alignment horizontal="left" vertical="center" wrapText="1"/>
    </xf>
    <xf numFmtId="164" fontId="5" fillId="4" borderId="1" xfId="0" applyNumberFormat="1" applyFont="1" applyFill="1" applyBorder="1" applyAlignment="1" applyProtection="1">
      <alignment horizontal="center" vertical="center"/>
      <protection locked="0"/>
    </xf>
    <xf numFmtId="0" fontId="4" fillId="0" borderId="0" xfId="4" applyFont="1" applyAlignment="1">
      <alignment vertical="center" wrapText="1"/>
    </xf>
    <xf numFmtId="0" fontId="8" fillId="0" borderId="0" xfId="0" applyFont="1" applyAlignment="1">
      <alignment vertical="center" wrapText="1"/>
    </xf>
    <xf numFmtId="0" fontId="7" fillId="0" borderId="0" xfId="0" applyFont="1" applyProtection="1">
      <protection locked="0"/>
    </xf>
    <xf numFmtId="0" fontId="7" fillId="0" borderId="0" xfId="0" applyFont="1" applyAlignment="1" applyProtection="1">
      <alignment wrapText="1"/>
      <protection locked="0"/>
    </xf>
    <xf numFmtId="0" fontId="6"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4" fontId="4" fillId="0" borderId="0" xfId="3" applyNumberFormat="1" applyFont="1" applyAlignment="1">
      <alignment horizontal="center" vertical="center" wrapText="1"/>
    </xf>
    <xf numFmtId="0" fontId="4" fillId="0" borderId="0" xfId="4"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4" fontId="4" fillId="4" borderId="1" xfId="4" applyNumberFormat="1" applyFont="1" applyFill="1" applyBorder="1" applyAlignment="1" applyProtection="1">
      <alignment horizontal="center" vertical="center" wrapText="1"/>
      <protection locked="0"/>
    </xf>
    <xf numFmtId="49" fontId="5" fillId="0" borderId="1" xfId="0" applyNumberFormat="1" applyFont="1" applyBorder="1" applyAlignment="1">
      <alignment horizontal="center" vertical="center" wrapText="1"/>
    </xf>
    <xf numFmtId="0" fontId="7" fillId="0" borderId="0" xfId="0" applyFont="1" applyAlignment="1">
      <alignment wrapText="1"/>
    </xf>
    <xf numFmtId="49" fontId="5" fillId="0" borderId="3" xfId="0" applyNumberFormat="1" applyFont="1" applyBorder="1" applyAlignment="1">
      <alignment horizontal="left" vertical="center" wrapText="1"/>
    </xf>
    <xf numFmtId="49" fontId="5" fillId="0" borderId="3"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164" fontId="5" fillId="4" borderId="3" xfId="0" applyNumberFormat="1" applyFont="1" applyFill="1" applyBorder="1" applyAlignment="1" applyProtection="1">
      <alignment horizontal="center" vertical="center"/>
      <protection locked="0"/>
    </xf>
    <xf numFmtId="0" fontId="2" fillId="0" borderId="7" xfId="2" applyFont="1" applyBorder="1" applyAlignment="1" applyProtection="1">
      <alignment horizontal="center" vertical="center" wrapText="1"/>
    </xf>
    <xf numFmtId="0" fontId="2" fillId="0" borderId="8" xfId="2" applyFont="1" applyBorder="1" applyAlignment="1" applyProtection="1">
      <alignment horizontal="center" vertical="center" wrapText="1"/>
    </xf>
    <xf numFmtId="0" fontId="2" fillId="0" borderId="8"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4" fontId="4" fillId="4" borderId="3" xfId="4" applyNumberFormat="1"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4" fontId="4" fillId="0" borderId="13" xfId="0" applyNumberFormat="1" applyFont="1" applyBorder="1" applyAlignment="1" applyProtection="1">
      <alignment horizontal="center" vertical="center" wrapText="1"/>
      <protection locked="0"/>
    </xf>
    <xf numFmtId="4" fontId="12" fillId="0" borderId="14" xfId="0" applyNumberFormat="1" applyFont="1" applyBorder="1" applyAlignment="1" applyProtection="1">
      <alignment horizontal="center" vertical="center"/>
      <protection locked="0"/>
    </xf>
    <xf numFmtId="4" fontId="12" fillId="0" borderId="0" xfId="0" applyNumberFormat="1" applyFont="1" applyAlignment="1" applyProtection="1">
      <alignment horizontal="center" vertical="center"/>
      <protection locked="0"/>
    </xf>
    <xf numFmtId="4" fontId="4" fillId="0" borderId="0" xfId="4" applyNumberFormat="1" applyFont="1" applyAlignment="1">
      <alignment horizontal="right" vertical="center"/>
    </xf>
    <xf numFmtId="4" fontId="4" fillId="0" borderId="0" xfId="4" applyNumberFormat="1" applyFont="1" applyAlignment="1">
      <alignment horizontal="right" vertical="center" wrapText="1"/>
    </xf>
    <xf numFmtId="49" fontId="5" fillId="0" borderId="18" xfId="0" applyNumberFormat="1" applyFont="1" applyBorder="1" applyAlignment="1">
      <alignment horizontal="center" vertical="center"/>
    </xf>
    <xf numFmtId="49" fontId="5" fillId="0" borderId="19" xfId="0" applyNumberFormat="1" applyFont="1" applyBorder="1" applyAlignment="1">
      <alignment horizontal="center" vertical="center"/>
    </xf>
    <xf numFmtId="49" fontId="5" fillId="0" borderId="18" xfId="0" applyNumberFormat="1" applyFont="1" applyBorder="1" applyAlignment="1">
      <alignment horizontal="center" vertical="center" wrapText="1"/>
    </xf>
    <xf numFmtId="49" fontId="5" fillId="0" borderId="19"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0" fontId="2" fillId="0" borderId="20" xfId="2" applyFont="1" applyBorder="1" applyAlignment="1" applyProtection="1">
      <alignment horizontal="center" vertical="center" wrapText="1"/>
    </xf>
    <xf numFmtId="0" fontId="13" fillId="0" borderId="0" xfId="0" applyFont="1"/>
    <xf numFmtId="0" fontId="14" fillId="0" borderId="1" xfId="0" applyFont="1" applyBorder="1" applyAlignment="1">
      <alignment horizontal="center" vertical="center" wrapText="1"/>
    </xf>
    <xf numFmtId="0" fontId="13" fillId="0" borderId="1" xfId="0" applyFont="1" applyBorder="1" applyAlignment="1">
      <alignment horizontal="center" vertical="center"/>
    </xf>
    <xf numFmtId="4" fontId="15" fillId="0" borderId="1" xfId="0" applyNumberFormat="1" applyFont="1" applyBorder="1" applyAlignment="1">
      <alignment horizontal="center" vertical="center"/>
    </xf>
    <xf numFmtId="0" fontId="14" fillId="0" borderId="1" xfId="0" applyFont="1" applyBorder="1" applyAlignment="1">
      <alignment horizontal="right" vertical="center"/>
    </xf>
    <xf numFmtId="0" fontId="16" fillId="0" borderId="0" xfId="0" applyFont="1" applyAlignment="1">
      <alignment horizontal="left" vertical="center"/>
    </xf>
    <xf numFmtId="0" fontId="13" fillId="0" borderId="0" xfId="0" applyFont="1" applyAlignment="1">
      <alignment horizontal="left" vertical="center"/>
    </xf>
    <xf numFmtId="0" fontId="16" fillId="0" borderId="0" xfId="0" applyFont="1" applyAlignment="1">
      <alignment horizontal="left" vertical="center" wrapText="1"/>
    </xf>
    <xf numFmtId="0" fontId="16" fillId="0" borderId="0" xfId="0" applyFont="1"/>
    <xf numFmtId="49" fontId="5" fillId="0" borderId="0" xfId="0" applyNumberFormat="1" applyFont="1" applyAlignment="1">
      <alignment horizontal="left" vertical="center" wrapText="1"/>
    </xf>
    <xf numFmtId="49" fontId="5" fillId="0" borderId="24" xfId="0" applyNumberFormat="1" applyFont="1" applyBorder="1" applyAlignment="1">
      <alignment horizontal="left" vertical="center" wrapText="1"/>
    </xf>
    <xf numFmtId="49" fontId="5" fillId="0" borderId="24" xfId="0" applyNumberFormat="1" applyFont="1" applyBorder="1" applyAlignment="1">
      <alignment horizontal="center" vertical="center" wrapText="1"/>
    </xf>
    <xf numFmtId="4" fontId="4" fillId="4" borderId="24" xfId="4" applyNumberFormat="1" applyFont="1" applyFill="1" applyBorder="1" applyAlignment="1" applyProtection="1">
      <alignment horizontal="center" vertical="center" wrapText="1"/>
      <protection locked="0"/>
    </xf>
    <xf numFmtId="4" fontId="5" fillId="0" borderId="25" xfId="0" applyNumberFormat="1" applyFont="1" applyBorder="1" applyAlignment="1">
      <alignment horizontal="center" vertical="center" wrapText="1"/>
    </xf>
    <xf numFmtId="0" fontId="6" fillId="0" borderId="0" xfId="0" applyFont="1" applyAlignment="1" applyProtection="1">
      <alignment vertical="center" wrapText="1"/>
      <protection locked="0"/>
    </xf>
    <xf numFmtId="49" fontId="5" fillId="0" borderId="8" xfId="0" applyNumberFormat="1" applyFont="1" applyBorder="1" applyAlignment="1">
      <alignment horizontal="left" vertical="center" wrapText="1"/>
    </xf>
    <xf numFmtId="49" fontId="5" fillId="0" borderId="8" xfId="0" applyNumberFormat="1" applyFont="1" applyBorder="1" applyAlignment="1">
      <alignment horizontal="center" vertical="center" wrapText="1"/>
    </xf>
    <xf numFmtId="4" fontId="5" fillId="0" borderId="9" xfId="0" applyNumberFormat="1" applyFont="1" applyBorder="1" applyAlignment="1">
      <alignment horizontal="center" vertical="center" wrapText="1"/>
    </xf>
    <xf numFmtId="0" fontId="4" fillId="0" borderId="27" xfId="3" applyFont="1" applyBorder="1" applyAlignment="1">
      <alignment horizontal="center" vertical="center" wrapText="1"/>
    </xf>
    <xf numFmtId="4" fontId="4" fillId="0" borderId="28" xfId="3"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5" fillId="0" borderId="20" xfId="0" applyNumberFormat="1" applyFont="1" applyBorder="1" applyAlignment="1">
      <alignment horizontal="center" vertical="center" wrapText="1"/>
    </xf>
    <xf numFmtId="4" fontId="5" fillId="4" borderId="8" xfId="0" applyNumberFormat="1" applyFont="1" applyFill="1" applyBorder="1" applyAlignment="1" applyProtection="1">
      <alignment horizontal="center" vertical="center" wrapText="1"/>
      <protection locked="0"/>
    </xf>
    <xf numFmtId="49" fontId="5" fillId="0" borderId="29" xfId="0" applyNumberFormat="1" applyFont="1" applyBorder="1" applyAlignment="1">
      <alignment horizontal="center" vertical="center" wrapText="1"/>
    </xf>
    <xf numFmtId="49" fontId="5" fillId="0" borderId="30" xfId="0" applyNumberFormat="1" applyFont="1" applyBorder="1" applyAlignment="1">
      <alignment horizontal="left" vertical="center" wrapText="1"/>
    </xf>
    <xf numFmtId="49" fontId="5" fillId="0" borderId="30" xfId="0" applyNumberFormat="1" applyFont="1" applyBorder="1" applyAlignment="1">
      <alignment horizontal="center" vertical="center" wrapText="1"/>
    </xf>
    <xf numFmtId="4" fontId="4" fillId="4" borderId="30" xfId="4" applyNumberFormat="1" applyFont="1" applyFill="1" applyBorder="1" applyAlignment="1" applyProtection="1">
      <alignment horizontal="center" vertical="center" wrapText="1"/>
      <protection locked="0"/>
    </xf>
    <xf numFmtId="4" fontId="5" fillId="0" borderId="31" xfId="0" applyNumberFormat="1" applyFont="1" applyBorder="1" applyAlignment="1">
      <alignment horizontal="center" vertical="center" wrapText="1"/>
    </xf>
    <xf numFmtId="4" fontId="4" fillId="4" borderId="8" xfId="4" applyNumberFormat="1" applyFont="1" applyFill="1" applyBorder="1" applyAlignment="1" applyProtection="1">
      <alignment horizontal="center" vertical="center" wrapText="1"/>
      <protection locked="0"/>
    </xf>
    <xf numFmtId="49" fontId="11" fillId="0" borderId="16" xfId="0" applyNumberFormat="1" applyFont="1" applyBorder="1" applyAlignment="1">
      <alignment horizontal="center" vertical="center" wrapText="1"/>
    </xf>
    <xf numFmtId="4" fontId="4" fillId="0" borderId="15" xfId="0" applyNumberFormat="1" applyFont="1" applyBorder="1" applyAlignment="1" applyProtection="1">
      <alignment horizontal="center" vertical="center" wrapText="1"/>
      <protection locked="0"/>
    </xf>
    <xf numFmtId="4" fontId="12" fillId="0" borderId="26" xfId="0" applyNumberFormat="1" applyFont="1" applyBorder="1" applyAlignment="1" applyProtection="1">
      <alignment horizontal="center" vertical="center"/>
      <protection locked="0"/>
    </xf>
    <xf numFmtId="4" fontId="4" fillId="0" borderId="21" xfId="0" applyNumberFormat="1" applyFont="1" applyBorder="1" applyAlignment="1" applyProtection="1">
      <alignment horizontal="center" vertical="center" wrapText="1"/>
      <protection locked="0"/>
    </xf>
    <xf numFmtId="0" fontId="13" fillId="0" borderId="1" xfId="0" applyFont="1" applyBorder="1" applyAlignment="1">
      <alignment vertical="center" wrapText="1"/>
    </xf>
    <xf numFmtId="49" fontId="11" fillId="0" borderId="32" xfId="0" applyNumberFormat="1" applyFont="1" applyBorder="1" applyAlignment="1">
      <alignment horizontal="center" vertical="center" wrapText="1"/>
    </xf>
    <xf numFmtId="49" fontId="5" fillId="0" borderId="20" xfId="0" applyNumberFormat="1" applyFont="1" applyBorder="1" applyAlignment="1">
      <alignment horizontal="center" vertical="center"/>
    </xf>
    <xf numFmtId="164" fontId="5" fillId="4" borderId="8" xfId="0" applyNumberFormat="1" applyFont="1" applyFill="1" applyBorder="1" applyAlignment="1" applyProtection="1">
      <alignment horizontal="center" vertical="center"/>
      <protection locked="0"/>
    </xf>
    <xf numFmtId="49" fontId="11" fillId="0" borderId="13" xfId="0" applyNumberFormat="1" applyFont="1" applyBorder="1" applyAlignment="1">
      <alignment horizontal="center" vertical="center" wrapText="1"/>
    </xf>
    <xf numFmtId="49" fontId="5" fillId="0" borderId="21" xfId="0" applyNumberFormat="1" applyFont="1" applyBorder="1" applyAlignment="1">
      <alignment horizontal="center" vertical="center"/>
    </xf>
    <xf numFmtId="49" fontId="5" fillId="0" borderId="33" xfId="0" applyNumberFormat="1" applyFont="1" applyBorder="1" applyAlignment="1">
      <alignment horizontal="left" vertical="center" wrapText="1"/>
    </xf>
    <xf numFmtId="49" fontId="5" fillId="0" borderId="33" xfId="0" applyNumberFormat="1" applyFont="1" applyBorder="1" applyAlignment="1">
      <alignment horizontal="center" vertical="center" wrapText="1"/>
    </xf>
    <xf numFmtId="4" fontId="4" fillId="4" borderId="33" xfId="4" applyNumberFormat="1" applyFont="1" applyFill="1" applyBorder="1" applyAlignment="1" applyProtection="1">
      <alignment horizontal="center" vertical="center" wrapText="1"/>
      <protection locked="0"/>
    </xf>
    <xf numFmtId="4" fontId="5" fillId="0" borderId="14" xfId="0" applyNumberFormat="1" applyFont="1" applyBorder="1" applyAlignment="1">
      <alignment horizontal="center" vertical="center" wrapText="1"/>
    </xf>
    <xf numFmtId="2" fontId="2" fillId="0" borderId="0" xfId="1" applyNumberFormat="1" applyFont="1" applyAlignment="1" applyProtection="1">
      <alignment horizontal="center" vertical="center" wrapText="1"/>
    </xf>
    <xf numFmtId="2" fontId="2" fillId="0" borderId="8" xfId="2" applyNumberFormat="1" applyFont="1" applyBorder="1" applyAlignment="1" applyProtection="1">
      <alignment horizontal="center" vertical="center" wrapText="1"/>
    </xf>
    <xf numFmtId="2" fontId="5" fillId="0" borderId="1" xfId="0" applyNumberFormat="1" applyFont="1" applyBorder="1" applyAlignment="1">
      <alignment horizontal="center" vertical="center"/>
    </xf>
    <xf numFmtId="2" fontId="5" fillId="0" borderId="3" xfId="0" applyNumberFormat="1" applyFont="1" applyBorder="1" applyAlignment="1">
      <alignment horizontal="center" vertical="center"/>
    </xf>
    <xf numFmtId="2" fontId="5" fillId="0" borderId="30" xfId="0" applyNumberFormat="1" applyFont="1" applyBorder="1" applyAlignment="1">
      <alignment horizontal="center" vertical="center"/>
    </xf>
    <xf numFmtId="2" fontId="5" fillId="0" borderId="24" xfId="0" applyNumberFormat="1" applyFont="1" applyBorder="1" applyAlignment="1">
      <alignment horizontal="center" vertical="center"/>
    </xf>
    <xf numFmtId="2" fontId="5" fillId="0" borderId="8" xfId="0" applyNumberFormat="1" applyFont="1" applyBorder="1" applyAlignment="1">
      <alignment horizontal="center" vertical="center"/>
    </xf>
    <xf numFmtId="2" fontId="4" fillId="0" borderId="0" xfId="4" applyNumberFormat="1" applyFont="1" applyAlignment="1">
      <alignment vertical="center"/>
    </xf>
    <xf numFmtId="2" fontId="4" fillId="0" borderId="0" xfId="4" applyNumberFormat="1" applyFont="1" applyAlignment="1">
      <alignment horizontal="right" vertical="center"/>
    </xf>
    <xf numFmtId="2" fontId="7" fillId="0" borderId="0" xfId="0" applyNumberFormat="1" applyFont="1"/>
    <xf numFmtId="2" fontId="8" fillId="0" borderId="0" xfId="0" applyNumberFormat="1" applyFont="1" applyAlignment="1">
      <alignment vertical="center"/>
    </xf>
    <xf numFmtId="2" fontId="8" fillId="0" borderId="0" xfId="0" applyNumberFormat="1" applyFont="1" applyAlignment="1">
      <alignment horizontal="left" vertical="center" wrapText="1"/>
    </xf>
    <xf numFmtId="2" fontId="5" fillId="0" borderId="33" xfId="0" applyNumberFormat="1" applyFont="1" applyBorder="1" applyAlignment="1">
      <alignment horizontal="center" vertical="center"/>
    </xf>
    <xf numFmtId="4" fontId="4" fillId="4" borderId="1" xfId="3" quotePrefix="1" applyNumberFormat="1" applyFont="1" applyFill="1" applyBorder="1" applyAlignment="1">
      <alignment horizontal="center" vertical="center" wrapText="1"/>
    </xf>
    <xf numFmtId="0" fontId="6" fillId="0" borderId="16"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9" fillId="2" borderId="0" xfId="1" applyFont="1" applyFill="1" applyAlignment="1" applyProtection="1">
      <alignment horizontal="center" vertical="center" wrapText="1"/>
    </xf>
    <xf numFmtId="0" fontId="2" fillId="3" borderId="10" xfId="1" applyFont="1" applyFill="1" applyBorder="1" applyAlignment="1" applyProtection="1">
      <alignment horizontal="center" vertical="center"/>
    </xf>
    <xf numFmtId="0" fontId="2" fillId="3" borderId="11" xfId="1" applyFont="1" applyFill="1" applyBorder="1" applyAlignment="1" applyProtection="1">
      <alignment horizontal="center" vertical="center"/>
    </xf>
    <xf numFmtId="0" fontId="2" fillId="3" borderId="12" xfId="1" applyFont="1" applyFill="1" applyBorder="1" applyAlignment="1" applyProtection="1">
      <alignment horizontal="center" vertical="center"/>
    </xf>
    <xf numFmtId="0" fontId="6" fillId="0" borderId="34" xfId="0" applyFont="1" applyBorder="1" applyAlignment="1" applyProtection="1">
      <alignment horizontal="center" vertical="center" wrapText="1"/>
      <protection locked="0"/>
    </xf>
    <xf numFmtId="0" fontId="13" fillId="0" borderId="0" xfId="0" applyFont="1" applyAlignment="1">
      <alignment horizontal="left" vertical="center" wrapText="1"/>
    </xf>
    <xf numFmtId="0" fontId="13" fillId="0" borderId="0" xfId="0" applyFont="1" applyAlignment="1">
      <alignment horizontal="left"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14" fillId="5" borderId="22" xfId="0" applyFont="1" applyFill="1" applyBorder="1" applyAlignment="1">
      <alignment horizontal="center" vertical="center"/>
    </xf>
    <xf numFmtId="0" fontId="14" fillId="5" borderId="23" xfId="0" applyFont="1" applyFill="1" applyBorder="1" applyAlignment="1">
      <alignment horizontal="center" vertical="center"/>
    </xf>
    <xf numFmtId="0" fontId="14" fillId="5" borderId="19" xfId="0" applyFont="1" applyFill="1" applyBorder="1" applyAlignment="1">
      <alignment horizontal="center" vertical="center"/>
    </xf>
    <xf numFmtId="0" fontId="16" fillId="0" borderId="0" xfId="0" applyFont="1" applyAlignment="1">
      <alignment horizontal="left" vertical="center" wrapText="1"/>
    </xf>
  </cellXfs>
  <cellStyles count="6">
    <cellStyle name="Įprastas" xfId="0" builtinId="0"/>
    <cellStyle name="Įprastas 2" xfId="5" xr:uid="{00000000-0005-0000-0000-000001000000}"/>
    <cellStyle name="Normal 2 2" xfId="1" xr:uid="{00000000-0005-0000-0000-000002000000}"/>
    <cellStyle name="Normal 3" xfId="4" xr:uid="{00000000-0005-0000-0000-000003000000}"/>
    <cellStyle name="TableStyleLight1" xfId="3" xr:uid="{00000000-0005-0000-0000-000004000000}"/>
    <cellStyle name="TableStyleLight1 2"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8"/>
  <sheetViews>
    <sheetView topLeftCell="B28" zoomScale="55" zoomScaleNormal="55" workbookViewId="0">
      <selection activeCell="F5" sqref="F5"/>
    </sheetView>
  </sheetViews>
  <sheetFormatPr defaultColWidth="9.109375" defaultRowHeight="13.8" x14ac:dyDescent="0.25"/>
  <cols>
    <col min="1" max="1" width="37.109375" style="24" customWidth="1"/>
    <col min="2" max="2" width="10.5546875" style="13" customWidth="1"/>
    <col min="3" max="3" width="71.6640625" style="14" customWidth="1"/>
    <col min="4" max="4" width="9.109375" style="13"/>
    <col min="5" max="5" width="16.33203125" style="100" customWidth="1"/>
    <col min="6" max="6" width="20.6640625" style="20" customWidth="1"/>
    <col min="7" max="7" width="14.6640625" style="13" customWidth="1"/>
    <col min="8" max="8" width="21.5546875" style="21" customWidth="1"/>
    <col min="9" max="9" width="20.6640625" style="10" customWidth="1"/>
    <col min="10" max="16384" width="9.109375" style="10"/>
  </cols>
  <sheetData>
    <row r="1" spans="1:8" ht="39.9" customHeight="1" x14ac:dyDescent="0.25">
      <c r="A1" s="107" t="s">
        <v>436</v>
      </c>
      <c r="B1" s="107"/>
      <c r="C1" s="107"/>
      <c r="D1" s="107"/>
      <c r="E1" s="107"/>
      <c r="F1" s="107"/>
      <c r="G1" s="107"/>
    </row>
    <row r="2" spans="1:8" ht="21.75" customHeight="1" thickBot="1" x14ac:dyDescent="0.3">
      <c r="A2" s="1"/>
      <c r="B2" s="1"/>
      <c r="C2" s="1"/>
      <c r="D2" s="1"/>
      <c r="E2" s="91"/>
      <c r="F2" s="1"/>
      <c r="G2" s="1"/>
    </row>
    <row r="3" spans="1:8" ht="21.75" customHeight="1" x14ac:dyDescent="0.25">
      <c r="A3" s="108" t="s">
        <v>63</v>
      </c>
      <c r="B3" s="109"/>
      <c r="C3" s="109"/>
      <c r="D3" s="109"/>
      <c r="E3" s="109"/>
      <c r="F3" s="109"/>
      <c r="G3" s="110"/>
    </row>
    <row r="4" spans="1:8" ht="45" customHeight="1" thickBot="1" x14ac:dyDescent="0.3">
      <c r="A4" s="30" t="s">
        <v>31</v>
      </c>
      <c r="B4" s="47" t="s">
        <v>0</v>
      </c>
      <c r="C4" s="31" t="s">
        <v>1</v>
      </c>
      <c r="D4" s="31" t="s">
        <v>2</v>
      </c>
      <c r="E4" s="92" t="s">
        <v>3</v>
      </c>
      <c r="F4" s="32" t="s">
        <v>4</v>
      </c>
      <c r="G4" s="33" t="s">
        <v>5</v>
      </c>
    </row>
    <row r="5" spans="1:8" ht="29.25" customHeight="1" x14ac:dyDescent="0.25">
      <c r="A5" s="46" t="s">
        <v>6</v>
      </c>
      <c r="B5" s="42" t="s">
        <v>11</v>
      </c>
      <c r="C5" s="2" t="s">
        <v>72</v>
      </c>
      <c r="D5" s="23" t="s">
        <v>10</v>
      </c>
      <c r="E5" s="93">
        <v>354</v>
      </c>
      <c r="F5" s="3"/>
      <c r="G5" s="28">
        <f t="shared" ref="G5:G9" si="0">ROUND((E5*F5),2)</f>
        <v>0</v>
      </c>
    </row>
    <row r="6" spans="1:8" ht="31.5" customHeight="1" x14ac:dyDescent="0.25">
      <c r="A6" s="46" t="s">
        <v>6</v>
      </c>
      <c r="B6" s="42" t="s">
        <v>12</v>
      </c>
      <c r="C6" s="2" t="s">
        <v>73</v>
      </c>
      <c r="D6" s="23" t="s">
        <v>17</v>
      </c>
      <c r="E6" s="93">
        <v>2</v>
      </c>
      <c r="F6" s="3"/>
      <c r="G6" s="28">
        <f t="shared" si="0"/>
        <v>0</v>
      </c>
    </row>
    <row r="7" spans="1:8" ht="29.25" customHeight="1" x14ac:dyDescent="0.25">
      <c r="A7" s="46" t="s">
        <v>6</v>
      </c>
      <c r="B7" s="42" t="s">
        <v>49</v>
      </c>
      <c r="C7" s="2" t="s">
        <v>74</v>
      </c>
      <c r="D7" s="23" t="s">
        <v>17</v>
      </c>
      <c r="E7" s="93">
        <v>11</v>
      </c>
      <c r="F7" s="3"/>
      <c r="G7" s="28">
        <f t="shared" si="0"/>
        <v>0</v>
      </c>
    </row>
    <row r="8" spans="1:8" ht="33" customHeight="1" x14ac:dyDescent="0.25">
      <c r="A8" s="46" t="s">
        <v>6</v>
      </c>
      <c r="B8" s="42" t="s">
        <v>13</v>
      </c>
      <c r="C8" s="2" t="s">
        <v>75</v>
      </c>
      <c r="D8" s="23" t="s">
        <v>17</v>
      </c>
      <c r="E8" s="93">
        <v>21</v>
      </c>
      <c r="F8" s="3"/>
      <c r="G8" s="28">
        <f t="shared" si="0"/>
        <v>0</v>
      </c>
      <c r="H8" s="35"/>
    </row>
    <row r="9" spans="1:8" ht="78" customHeight="1" x14ac:dyDescent="0.25">
      <c r="A9" s="46" t="s">
        <v>6</v>
      </c>
      <c r="B9" s="42" t="s">
        <v>14</v>
      </c>
      <c r="C9" s="2" t="s">
        <v>434</v>
      </c>
      <c r="D9" s="23" t="s">
        <v>7</v>
      </c>
      <c r="E9" s="93">
        <v>1</v>
      </c>
      <c r="F9" s="3"/>
      <c r="G9" s="28">
        <f t="shared" si="0"/>
        <v>0</v>
      </c>
      <c r="H9" s="35"/>
    </row>
    <row r="10" spans="1:8" ht="31.5" customHeight="1" x14ac:dyDescent="0.25">
      <c r="A10" s="46" t="s">
        <v>6</v>
      </c>
      <c r="B10" s="42" t="s">
        <v>15</v>
      </c>
      <c r="C10" s="2" t="s">
        <v>258</v>
      </c>
      <c r="D10" s="23" t="s">
        <v>17</v>
      </c>
      <c r="E10" s="93">
        <v>34</v>
      </c>
      <c r="F10" s="3"/>
      <c r="G10" s="28">
        <f t="shared" ref="G10" si="1">ROUND((E10*F10),2)</f>
        <v>0</v>
      </c>
    </row>
    <row r="11" spans="1:8" ht="29.25" customHeight="1" x14ac:dyDescent="0.25">
      <c r="A11" s="46" t="s">
        <v>6</v>
      </c>
      <c r="B11" s="42" t="s">
        <v>50</v>
      </c>
      <c r="C11" s="2" t="s">
        <v>259</v>
      </c>
      <c r="D11" s="23" t="s">
        <v>17</v>
      </c>
      <c r="E11" s="93">
        <v>6</v>
      </c>
      <c r="F11" s="3"/>
      <c r="G11" s="28">
        <f t="shared" ref="G11:G23" si="2">ROUND((E11*F11),2)</f>
        <v>0</v>
      </c>
    </row>
    <row r="12" spans="1:8" ht="31.5" customHeight="1" x14ac:dyDescent="0.25">
      <c r="A12" s="46" t="s">
        <v>6</v>
      </c>
      <c r="B12" s="42" t="s">
        <v>16</v>
      </c>
      <c r="C12" s="2" t="s">
        <v>76</v>
      </c>
      <c r="D12" s="23" t="s">
        <v>17</v>
      </c>
      <c r="E12" s="93">
        <v>2</v>
      </c>
      <c r="F12" s="3"/>
      <c r="G12" s="28">
        <f t="shared" si="2"/>
        <v>0</v>
      </c>
    </row>
    <row r="13" spans="1:8" ht="29.25" customHeight="1" x14ac:dyDescent="0.25">
      <c r="A13" s="46" t="s">
        <v>6</v>
      </c>
      <c r="B13" s="42" t="s">
        <v>52</v>
      </c>
      <c r="C13" s="2" t="s">
        <v>77</v>
      </c>
      <c r="D13" s="23" t="s">
        <v>17</v>
      </c>
      <c r="E13" s="93">
        <v>3</v>
      </c>
      <c r="F13" s="3"/>
      <c r="G13" s="28">
        <f t="shared" si="2"/>
        <v>0</v>
      </c>
    </row>
    <row r="14" spans="1:8" ht="29.25" customHeight="1" x14ac:dyDescent="0.25">
      <c r="A14" s="46" t="s">
        <v>6</v>
      </c>
      <c r="B14" s="42" t="s">
        <v>53</v>
      </c>
      <c r="C14" s="2" t="s">
        <v>78</v>
      </c>
      <c r="D14" s="23" t="s">
        <v>17</v>
      </c>
      <c r="E14" s="93">
        <v>2</v>
      </c>
      <c r="F14" s="3"/>
      <c r="G14" s="28">
        <f t="shared" si="2"/>
        <v>0</v>
      </c>
    </row>
    <row r="15" spans="1:8" ht="33" customHeight="1" x14ac:dyDescent="0.25">
      <c r="A15" s="46" t="s">
        <v>6</v>
      </c>
      <c r="B15" s="42" t="s">
        <v>39</v>
      </c>
      <c r="C15" s="2" t="s">
        <v>260</v>
      </c>
      <c r="D15" s="23" t="s">
        <v>17</v>
      </c>
      <c r="E15" s="93">
        <v>3</v>
      </c>
      <c r="F15" s="3"/>
      <c r="G15" s="28">
        <f t="shared" si="2"/>
        <v>0</v>
      </c>
      <c r="H15" s="35"/>
    </row>
    <row r="16" spans="1:8" ht="29.25" customHeight="1" x14ac:dyDescent="0.25">
      <c r="A16" s="46" t="s">
        <v>6</v>
      </c>
      <c r="B16" s="42" t="s">
        <v>304</v>
      </c>
      <c r="C16" s="2" t="s">
        <v>79</v>
      </c>
      <c r="D16" s="23" t="s">
        <v>17</v>
      </c>
      <c r="E16" s="93">
        <v>8</v>
      </c>
      <c r="F16" s="3"/>
      <c r="G16" s="28">
        <f t="shared" si="2"/>
        <v>0</v>
      </c>
    </row>
    <row r="17" spans="1:9" ht="29.25" customHeight="1" x14ac:dyDescent="0.25">
      <c r="A17" s="46" t="s">
        <v>6</v>
      </c>
      <c r="B17" s="42" t="s">
        <v>305</v>
      </c>
      <c r="C17" s="2" t="s">
        <v>261</v>
      </c>
      <c r="D17" s="23" t="s">
        <v>17</v>
      </c>
      <c r="E17" s="93">
        <v>3</v>
      </c>
      <c r="F17" s="3"/>
      <c r="G17" s="28">
        <f t="shared" si="2"/>
        <v>0</v>
      </c>
    </row>
    <row r="18" spans="1:9" ht="29.25" customHeight="1" x14ac:dyDescent="0.25">
      <c r="A18" s="46" t="s">
        <v>6</v>
      </c>
      <c r="B18" s="42" t="s">
        <v>306</v>
      </c>
      <c r="C18" s="2" t="s">
        <v>262</v>
      </c>
      <c r="D18" s="23" t="s">
        <v>10</v>
      </c>
      <c r="E18" s="93">
        <v>16</v>
      </c>
      <c r="F18" s="3"/>
      <c r="G18" s="28">
        <f t="shared" si="2"/>
        <v>0</v>
      </c>
    </row>
    <row r="19" spans="1:9" ht="42.75" customHeight="1" x14ac:dyDescent="0.25">
      <c r="A19" s="46" t="s">
        <v>6</v>
      </c>
      <c r="B19" s="42" t="s">
        <v>307</v>
      </c>
      <c r="C19" s="2" t="s">
        <v>80</v>
      </c>
      <c r="D19" s="23" t="s">
        <v>8</v>
      </c>
      <c r="E19" s="93">
        <v>0.7</v>
      </c>
      <c r="F19" s="3"/>
      <c r="G19" s="28">
        <f t="shared" si="2"/>
        <v>0</v>
      </c>
    </row>
    <row r="20" spans="1:9" ht="38.25" customHeight="1" x14ac:dyDescent="0.25">
      <c r="A20" s="46" t="s">
        <v>6</v>
      </c>
      <c r="B20" s="42" t="s">
        <v>308</v>
      </c>
      <c r="C20" s="2" t="s">
        <v>81</v>
      </c>
      <c r="D20" s="23" t="s">
        <v>8</v>
      </c>
      <c r="E20" s="93">
        <v>4</v>
      </c>
      <c r="F20" s="3"/>
      <c r="G20" s="28">
        <f t="shared" si="2"/>
        <v>0</v>
      </c>
    </row>
    <row r="21" spans="1:9" ht="31.5" customHeight="1" x14ac:dyDescent="0.25">
      <c r="A21" s="46" t="s">
        <v>6</v>
      </c>
      <c r="B21" s="42" t="s">
        <v>309</v>
      </c>
      <c r="C21" s="2" t="s">
        <v>263</v>
      </c>
      <c r="D21" s="23" t="s">
        <v>10</v>
      </c>
      <c r="E21" s="93">
        <v>720</v>
      </c>
      <c r="F21" s="3"/>
      <c r="G21" s="28">
        <f t="shared" si="2"/>
        <v>0</v>
      </c>
    </row>
    <row r="22" spans="1:9" ht="29.25" customHeight="1" x14ac:dyDescent="0.25">
      <c r="A22" s="46" t="s">
        <v>6</v>
      </c>
      <c r="B22" s="42" t="s">
        <v>310</v>
      </c>
      <c r="C22" s="2" t="s">
        <v>264</v>
      </c>
      <c r="D22" s="23" t="s">
        <v>10</v>
      </c>
      <c r="E22" s="93">
        <v>480</v>
      </c>
      <c r="F22" s="3"/>
      <c r="G22" s="28">
        <f t="shared" si="2"/>
        <v>0</v>
      </c>
    </row>
    <row r="23" spans="1:9" ht="31.5" customHeight="1" x14ac:dyDescent="0.25">
      <c r="A23" s="46" t="s">
        <v>6</v>
      </c>
      <c r="B23" s="42" t="s">
        <v>311</v>
      </c>
      <c r="C23" s="2" t="s">
        <v>266</v>
      </c>
      <c r="D23" s="23" t="s">
        <v>8</v>
      </c>
      <c r="E23" s="93">
        <v>3280</v>
      </c>
      <c r="F23" s="3"/>
      <c r="G23" s="28">
        <f t="shared" si="2"/>
        <v>0</v>
      </c>
    </row>
    <row r="24" spans="1:9" ht="29.25" customHeight="1" thickBot="1" x14ac:dyDescent="0.3">
      <c r="A24" s="46" t="s">
        <v>6</v>
      </c>
      <c r="B24" s="42" t="s">
        <v>312</v>
      </c>
      <c r="C24" s="2" t="s">
        <v>442</v>
      </c>
      <c r="D24" s="23" t="s">
        <v>9</v>
      </c>
      <c r="E24" s="93">
        <v>460</v>
      </c>
      <c r="F24" s="104" t="s">
        <v>438</v>
      </c>
      <c r="G24" s="28">
        <f>ROUND((E24*F24),2)</f>
        <v>-4646</v>
      </c>
      <c r="I24" s="57"/>
    </row>
    <row r="25" spans="1:9" ht="53.25" customHeight="1" thickBot="1" x14ac:dyDescent="0.3">
      <c r="A25" s="46" t="s">
        <v>6</v>
      </c>
      <c r="B25" s="42" t="s">
        <v>313</v>
      </c>
      <c r="C25" s="2" t="s">
        <v>265</v>
      </c>
      <c r="D25" s="23" t="s">
        <v>8</v>
      </c>
      <c r="E25" s="93">
        <v>2560</v>
      </c>
      <c r="F25" s="3"/>
      <c r="G25" s="28">
        <f t="shared" ref="G25" si="3">ROUND((E25*F25),2)</f>
        <v>0</v>
      </c>
      <c r="H25" s="36" t="s">
        <v>32</v>
      </c>
      <c r="I25" s="37">
        <f>ROUND(SUM(G5:G25),2)</f>
        <v>-4646</v>
      </c>
    </row>
    <row r="26" spans="1:9" s="11" customFormat="1" ht="42.75" customHeight="1" x14ac:dyDescent="0.25">
      <c r="A26" s="45" t="s">
        <v>38</v>
      </c>
      <c r="B26" s="41" t="s">
        <v>18</v>
      </c>
      <c r="C26" s="25" t="s">
        <v>267</v>
      </c>
      <c r="D26" s="26" t="s">
        <v>9</v>
      </c>
      <c r="E26" s="94">
        <v>46</v>
      </c>
      <c r="F26" s="29"/>
      <c r="G26" s="27">
        <f t="shared" ref="G26:G38" si="4">ROUND((E26*F26),2)</f>
        <v>0</v>
      </c>
      <c r="H26" s="12"/>
    </row>
    <row r="27" spans="1:9" s="11" customFormat="1" ht="30.75" customHeight="1" x14ac:dyDescent="0.25">
      <c r="A27" s="46" t="s">
        <v>38</v>
      </c>
      <c r="B27" s="42" t="s">
        <v>19</v>
      </c>
      <c r="C27" s="2" t="s">
        <v>82</v>
      </c>
      <c r="D27" s="23" t="s">
        <v>9</v>
      </c>
      <c r="E27" s="93">
        <v>46</v>
      </c>
      <c r="F27" s="7"/>
      <c r="G27" s="28">
        <f t="shared" ref="G27:G37" si="5">ROUND((E27*F27),2)</f>
        <v>0</v>
      </c>
      <c r="H27" s="12"/>
    </row>
    <row r="28" spans="1:9" s="11" customFormat="1" ht="30" customHeight="1" x14ac:dyDescent="0.25">
      <c r="A28" s="46" t="s">
        <v>38</v>
      </c>
      <c r="B28" s="42" t="s">
        <v>20</v>
      </c>
      <c r="C28" s="2" t="s">
        <v>268</v>
      </c>
      <c r="D28" s="23" t="s">
        <v>9</v>
      </c>
      <c r="E28" s="93">
        <v>16</v>
      </c>
      <c r="F28" s="7"/>
      <c r="G28" s="28">
        <f t="shared" ref="G28:G31" si="6">ROUND((E28*F28),2)</f>
        <v>0</v>
      </c>
      <c r="H28" s="12"/>
    </row>
    <row r="29" spans="1:9" s="11" customFormat="1" ht="33.75" customHeight="1" x14ac:dyDescent="0.25">
      <c r="A29" s="46" t="s">
        <v>38</v>
      </c>
      <c r="B29" s="42" t="s">
        <v>21</v>
      </c>
      <c r="C29" s="2" t="s">
        <v>269</v>
      </c>
      <c r="D29" s="23" t="s">
        <v>9</v>
      </c>
      <c r="E29" s="93">
        <v>3400</v>
      </c>
      <c r="F29" s="7"/>
      <c r="G29" s="28">
        <f t="shared" si="6"/>
        <v>0</v>
      </c>
      <c r="H29" s="12"/>
    </row>
    <row r="30" spans="1:9" s="11" customFormat="1" ht="33.75" customHeight="1" x14ac:dyDescent="0.25">
      <c r="A30" s="46" t="s">
        <v>38</v>
      </c>
      <c r="B30" s="42" t="s">
        <v>22</v>
      </c>
      <c r="C30" s="2" t="s">
        <v>83</v>
      </c>
      <c r="D30" s="23" t="s">
        <v>9</v>
      </c>
      <c r="E30" s="93">
        <v>100</v>
      </c>
      <c r="F30" s="7"/>
      <c r="G30" s="28">
        <f t="shared" si="6"/>
        <v>0</v>
      </c>
      <c r="H30" s="12"/>
    </row>
    <row r="31" spans="1:9" s="11" customFormat="1" ht="33" customHeight="1" x14ac:dyDescent="0.25">
      <c r="A31" s="46" t="s">
        <v>38</v>
      </c>
      <c r="B31" s="42" t="s">
        <v>23</v>
      </c>
      <c r="C31" s="2" t="s">
        <v>84</v>
      </c>
      <c r="D31" s="23" t="s">
        <v>8</v>
      </c>
      <c r="E31" s="93">
        <v>5880</v>
      </c>
      <c r="F31" s="7"/>
      <c r="G31" s="28">
        <f t="shared" si="6"/>
        <v>0</v>
      </c>
      <c r="H31" s="12"/>
    </row>
    <row r="32" spans="1:9" s="11" customFormat="1" ht="30" customHeight="1" x14ac:dyDescent="0.25">
      <c r="A32" s="46" t="s">
        <v>38</v>
      </c>
      <c r="B32" s="42" t="s">
        <v>24</v>
      </c>
      <c r="C32" s="2" t="s">
        <v>85</v>
      </c>
      <c r="D32" s="23" t="s">
        <v>9</v>
      </c>
      <c r="E32" s="93">
        <v>1660</v>
      </c>
      <c r="F32" s="7"/>
      <c r="G32" s="28">
        <f t="shared" si="5"/>
        <v>0</v>
      </c>
      <c r="H32" s="12"/>
    </row>
    <row r="33" spans="1:9" s="11" customFormat="1" ht="33.75" customHeight="1" x14ac:dyDescent="0.25">
      <c r="A33" s="46" t="s">
        <v>38</v>
      </c>
      <c r="B33" s="42" t="s">
        <v>25</v>
      </c>
      <c r="C33" s="2" t="s">
        <v>86</v>
      </c>
      <c r="D33" s="23" t="s">
        <v>8</v>
      </c>
      <c r="E33" s="93">
        <v>600</v>
      </c>
      <c r="F33" s="7"/>
      <c r="G33" s="28">
        <f t="shared" si="5"/>
        <v>0</v>
      </c>
      <c r="H33" s="12"/>
    </row>
    <row r="34" spans="1:9" s="11" customFormat="1" ht="30" customHeight="1" x14ac:dyDescent="0.25">
      <c r="A34" s="46" t="s">
        <v>38</v>
      </c>
      <c r="B34" s="42" t="s">
        <v>26</v>
      </c>
      <c r="C34" s="2" t="s">
        <v>87</v>
      </c>
      <c r="D34" s="23" t="s">
        <v>9</v>
      </c>
      <c r="E34" s="93">
        <v>30</v>
      </c>
      <c r="F34" s="7"/>
      <c r="G34" s="28">
        <f t="shared" si="5"/>
        <v>0</v>
      </c>
      <c r="H34" s="12"/>
    </row>
    <row r="35" spans="1:9" s="11" customFormat="1" ht="32.25" customHeight="1" x14ac:dyDescent="0.25">
      <c r="A35" s="46" t="s">
        <v>38</v>
      </c>
      <c r="B35" s="42" t="s">
        <v>54</v>
      </c>
      <c r="C35" s="2" t="s">
        <v>88</v>
      </c>
      <c r="D35" s="23" t="s">
        <v>9</v>
      </c>
      <c r="E35" s="93">
        <v>30</v>
      </c>
      <c r="F35" s="7"/>
      <c r="G35" s="28">
        <f t="shared" si="5"/>
        <v>0</v>
      </c>
      <c r="H35" s="12"/>
    </row>
    <row r="36" spans="1:9" s="11" customFormat="1" ht="47.25" customHeight="1" x14ac:dyDescent="0.25">
      <c r="A36" s="46" t="s">
        <v>38</v>
      </c>
      <c r="B36" s="42" t="s">
        <v>55</v>
      </c>
      <c r="C36" s="2" t="s">
        <v>89</v>
      </c>
      <c r="D36" s="23" t="s">
        <v>9</v>
      </c>
      <c r="E36" s="93">
        <v>48</v>
      </c>
      <c r="F36" s="7"/>
      <c r="G36" s="28">
        <f t="shared" si="5"/>
        <v>0</v>
      </c>
      <c r="H36" s="12"/>
    </row>
    <row r="37" spans="1:9" s="11" customFormat="1" ht="39.75" customHeight="1" x14ac:dyDescent="0.25">
      <c r="A37" s="46" t="s">
        <v>38</v>
      </c>
      <c r="B37" s="42" t="s">
        <v>56</v>
      </c>
      <c r="C37" s="2" t="s">
        <v>90</v>
      </c>
      <c r="D37" s="23" t="s">
        <v>8</v>
      </c>
      <c r="E37" s="93">
        <v>48</v>
      </c>
      <c r="F37" s="7"/>
      <c r="G37" s="28">
        <f t="shared" si="5"/>
        <v>0</v>
      </c>
      <c r="H37" s="12"/>
    </row>
    <row r="38" spans="1:9" s="11" customFormat="1" ht="36" customHeight="1" thickBot="1" x14ac:dyDescent="0.3">
      <c r="A38" s="46" t="s">
        <v>38</v>
      </c>
      <c r="B38" s="42" t="s">
        <v>62</v>
      </c>
      <c r="C38" s="2" t="s">
        <v>91</v>
      </c>
      <c r="D38" s="23" t="s">
        <v>8</v>
      </c>
      <c r="E38" s="93">
        <v>300</v>
      </c>
      <c r="F38" s="7"/>
      <c r="G38" s="28">
        <f t="shared" si="4"/>
        <v>0</v>
      </c>
      <c r="H38" s="12"/>
    </row>
    <row r="39" spans="1:9" s="11" customFormat="1" ht="38.25" customHeight="1" thickBot="1" x14ac:dyDescent="0.3">
      <c r="A39" s="46" t="s">
        <v>38</v>
      </c>
      <c r="B39" s="42" t="s">
        <v>339</v>
      </c>
      <c r="C39" s="2" t="s">
        <v>92</v>
      </c>
      <c r="D39" s="23" t="s">
        <v>8</v>
      </c>
      <c r="E39" s="93">
        <v>300</v>
      </c>
      <c r="F39" s="7"/>
      <c r="G39" s="28">
        <f t="shared" ref="G39:G46" si="7">ROUND((E39*F39),2)</f>
        <v>0</v>
      </c>
      <c r="H39" s="36" t="s">
        <v>33</v>
      </c>
      <c r="I39" s="37">
        <f>ROUND(SUM(G26:G39),2)</f>
        <v>0</v>
      </c>
    </row>
    <row r="40" spans="1:9" s="11" customFormat="1" ht="42" customHeight="1" x14ac:dyDescent="0.25">
      <c r="A40" s="45" t="s">
        <v>93</v>
      </c>
      <c r="B40" s="43" t="s">
        <v>27</v>
      </c>
      <c r="C40" s="25" t="s">
        <v>94</v>
      </c>
      <c r="D40" s="26" t="s">
        <v>8</v>
      </c>
      <c r="E40" s="94">
        <v>1340</v>
      </c>
      <c r="F40" s="34"/>
      <c r="G40" s="27">
        <f t="shared" si="7"/>
        <v>0</v>
      </c>
      <c r="H40" s="12"/>
    </row>
    <row r="41" spans="1:9" s="11" customFormat="1" ht="42" customHeight="1" x14ac:dyDescent="0.25">
      <c r="A41" s="46" t="s">
        <v>93</v>
      </c>
      <c r="B41" s="71" t="s">
        <v>28</v>
      </c>
      <c r="C41" s="72" t="s">
        <v>95</v>
      </c>
      <c r="D41" s="73" t="s">
        <v>9</v>
      </c>
      <c r="E41" s="95">
        <v>27</v>
      </c>
      <c r="F41" s="74"/>
      <c r="G41" s="75">
        <f t="shared" ref="G41:G44" si="8">ROUND((E41*F41),2)</f>
        <v>0</v>
      </c>
      <c r="H41" s="12"/>
    </row>
    <row r="42" spans="1:9" s="11" customFormat="1" ht="42" customHeight="1" x14ac:dyDescent="0.25">
      <c r="A42" s="46" t="s">
        <v>93</v>
      </c>
      <c r="B42" s="71" t="s">
        <v>29</v>
      </c>
      <c r="C42" s="72" t="s">
        <v>96</v>
      </c>
      <c r="D42" s="73" t="s">
        <v>10</v>
      </c>
      <c r="E42" s="95">
        <v>670</v>
      </c>
      <c r="F42" s="74"/>
      <c r="G42" s="75">
        <f t="shared" si="8"/>
        <v>0</v>
      </c>
      <c r="H42" s="12"/>
    </row>
    <row r="43" spans="1:9" s="11" customFormat="1" ht="42" customHeight="1" x14ac:dyDescent="0.25">
      <c r="A43" s="46" t="s">
        <v>93</v>
      </c>
      <c r="B43" s="71" t="s">
        <v>30</v>
      </c>
      <c r="C43" s="72" t="s">
        <v>97</v>
      </c>
      <c r="D43" s="73" t="s">
        <v>9</v>
      </c>
      <c r="E43" s="95">
        <v>75</v>
      </c>
      <c r="F43" s="74"/>
      <c r="G43" s="75">
        <f t="shared" si="8"/>
        <v>0</v>
      </c>
      <c r="H43" s="12"/>
    </row>
    <row r="44" spans="1:9" s="11" customFormat="1" ht="42" customHeight="1" x14ac:dyDescent="0.25">
      <c r="A44" s="46" t="s">
        <v>93</v>
      </c>
      <c r="B44" s="71" t="s">
        <v>59</v>
      </c>
      <c r="C44" s="72" t="s">
        <v>98</v>
      </c>
      <c r="D44" s="73" t="s">
        <v>9</v>
      </c>
      <c r="E44" s="95">
        <v>670</v>
      </c>
      <c r="F44" s="74"/>
      <c r="G44" s="75">
        <f t="shared" si="8"/>
        <v>0</v>
      </c>
      <c r="H44" s="12"/>
    </row>
    <row r="45" spans="1:9" s="11" customFormat="1" ht="42" customHeight="1" thickBot="1" x14ac:dyDescent="0.3">
      <c r="A45" s="46" t="s">
        <v>93</v>
      </c>
      <c r="B45" s="71" t="s">
        <v>60</v>
      </c>
      <c r="C45" s="72" t="s">
        <v>99</v>
      </c>
      <c r="D45" s="73" t="s">
        <v>17</v>
      </c>
      <c r="E45" s="95">
        <v>18</v>
      </c>
      <c r="F45" s="74"/>
      <c r="G45" s="75">
        <f t="shared" si="7"/>
        <v>0</v>
      </c>
      <c r="H45" s="12"/>
    </row>
    <row r="46" spans="1:9" s="11" customFormat="1" ht="28.2" thickBot="1" x14ac:dyDescent="0.3">
      <c r="A46" s="46" t="s">
        <v>93</v>
      </c>
      <c r="B46" s="71" t="s">
        <v>61</v>
      </c>
      <c r="C46" s="58" t="s">
        <v>100</v>
      </c>
      <c r="D46" s="59" t="s">
        <v>17</v>
      </c>
      <c r="E46" s="96">
        <v>6</v>
      </c>
      <c r="F46" s="60"/>
      <c r="G46" s="61">
        <f t="shared" si="7"/>
        <v>0</v>
      </c>
      <c r="H46" s="36" t="s">
        <v>34</v>
      </c>
      <c r="I46" s="37">
        <f>ROUND(SUM(G40:G46),2)</f>
        <v>0</v>
      </c>
    </row>
    <row r="47" spans="1:9" s="11" customFormat="1" ht="42" customHeight="1" x14ac:dyDescent="0.25">
      <c r="A47" s="45" t="s">
        <v>270</v>
      </c>
      <c r="B47" s="43" t="s">
        <v>357</v>
      </c>
      <c r="C47" s="25" t="s">
        <v>101</v>
      </c>
      <c r="D47" s="26" t="s">
        <v>9</v>
      </c>
      <c r="E47" s="94">
        <v>60</v>
      </c>
      <c r="F47" s="34"/>
      <c r="G47" s="27">
        <f t="shared" ref="G47:G51" si="9">ROUND((E47*F47),2)</f>
        <v>0</v>
      </c>
      <c r="H47" s="12"/>
    </row>
    <row r="48" spans="1:9" s="11" customFormat="1" ht="42" customHeight="1" x14ac:dyDescent="0.25">
      <c r="A48" s="46" t="s">
        <v>270</v>
      </c>
      <c r="B48" s="71" t="s">
        <v>358</v>
      </c>
      <c r="C48" s="72" t="s">
        <v>271</v>
      </c>
      <c r="D48" s="73" t="s">
        <v>8</v>
      </c>
      <c r="E48" s="95">
        <v>1150</v>
      </c>
      <c r="F48" s="74"/>
      <c r="G48" s="75">
        <f t="shared" si="9"/>
        <v>0</v>
      </c>
      <c r="H48" s="12"/>
    </row>
    <row r="49" spans="1:9" s="11" customFormat="1" ht="42" customHeight="1" x14ac:dyDescent="0.25">
      <c r="A49" s="46" t="s">
        <v>270</v>
      </c>
      <c r="B49" s="71" t="s">
        <v>359</v>
      </c>
      <c r="C49" s="72" t="s">
        <v>102</v>
      </c>
      <c r="D49" s="73" t="s">
        <v>8</v>
      </c>
      <c r="E49" s="95">
        <v>1150</v>
      </c>
      <c r="F49" s="74"/>
      <c r="G49" s="75">
        <f t="shared" si="9"/>
        <v>0</v>
      </c>
      <c r="H49" s="12"/>
    </row>
    <row r="50" spans="1:9" s="11" customFormat="1" ht="42" customHeight="1" thickBot="1" x14ac:dyDescent="0.3">
      <c r="A50" s="46" t="s">
        <v>270</v>
      </c>
      <c r="B50" s="71" t="s">
        <v>360</v>
      </c>
      <c r="C50" s="72" t="s">
        <v>103</v>
      </c>
      <c r="D50" s="73" t="s">
        <v>8</v>
      </c>
      <c r="E50" s="95">
        <v>1150</v>
      </c>
      <c r="F50" s="74"/>
      <c r="G50" s="75">
        <f t="shared" si="9"/>
        <v>0</v>
      </c>
      <c r="H50" s="12"/>
    </row>
    <row r="51" spans="1:9" s="11" customFormat="1" ht="36.75" customHeight="1" thickBot="1" x14ac:dyDescent="0.3">
      <c r="A51" s="46" t="s">
        <v>270</v>
      </c>
      <c r="B51" s="71" t="s">
        <v>361</v>
      </c>
      <c r="C51" s="58" t="s">
        <v>104</v>
      </c>
      <c r="D51" s="59" t="s">
        <v>8</v>
      </c>
      <c r="E51" s="96">
        <v>1150</v>
      </c>
      <c r="F51" s="60"/>
      <c r="G51" s="61">
        <f t="shared" si="9"/>
        <v>0</v>
      </c>
      <c r="H51" s="36" t="s">
        <v>57</v>
      </c>
      <c r="I51" s="37">
        <f>ROUND(SUM(G47:G51),2)</f>
        <v>0</v>
      </c>
    </row>
    <row r="52" spans="1:9" s="11" customFormat="1" ht="41.25" customHeight="1" x14ac:dyDescent="0.25">
      <c r="A52" s="45" t="s">
        <v>362</v>
      </c>
      <c r="B52" s="41" t="s">
        <v>363</v>
      </c>
      <c r="C52" s="25" t="s">
        <v>105</v>
      </c>
      <c r="D52" s="26" t="s">
        <v>9</v>
      </c>
      <c r="E52" s="94">
        <v>905</v>
      </c>
      <c r="F52" s="34"/>
      <c r="G52" s="27">
        <f t="shared" ref="G52:G56" si="10">ROUND((E52*F52),2)</f>
        <v>0</v>
      </c>
      <c r="H52" s="105"/>
    </row>
    <row r="53" spans="1:9" s="11" customFormat="1" ht="41.25" customHeight="1" x14ac:dyDescent="0.25">
      <c r="A53" s="46" t="s">
        <v>362</v>
      </c>
      <c r="B53" s="42" t="s">
        <v>364</v>
      </c>
      <c r="C53" s="2" t="s">
        <v>271</v>
      </c>
      <c r="D53" s="23" t="s">
        <v>8</v>
      </c>
      <c r="E53" s="93">
        <v>1774</v>
      </c>
      <c r="F53" s="22"/>
      <c r="G53" s="28">
        <f t="shared" si="10"/>
        <v>0</v>
      </c>
      <c r="H53" s="106"/>
    </row>
    <row r="54" spans="1:9" s="11" customFormat="1" ht="41.25" customHeight="1" x14ac:dyDescent="0.25">
      <c r="A54" s="46" t="s">
        <v>362</v>
      </c>
      <c r="B54" s="42" t="s">
        <v>365</v>
      </c>
      <c r="C54" s="2" t="s">
        <v>102</v>
      </c>
      <c r="D54" s="23" t="s">
        <v>8</v>
      </c>
      <c r="E54" s="93">
        <v>1774</v>
      </c>
      <c r="F54" s="22"/>
      <c r="G54" s="28">
        <f t="shared" ref="G54" si="11">ROUND((E54*F54),2)</f>
        <v>0</v>
      </c>
      <c r="H54" s="106"/>
    </row>
    <row r="55" spans="1:9" s="11" customFormat="1" ht="41.25" customHeight="1" thickBot="1" x14ac:dyDescent="0.3">
      <c r="A55" s="46" t="s">
        <v>362</v>
      </c>
      <c r="B55" s="42" t="s">
        <v>366</v>
      </c>
      <c r="C55" s="2" t="s">
        <v>103</v>
      </c>
      <c r="D55" s="23" t="s">
        <v>8</v>
      </c>
      <c r="E55" s="93">
        <v>1774</v>
      </c>
      <c r="F55" s="22"/>
      <c r="G55" s="28">
        <f t="shared" ref="G55" si="12">ROUND((E55*F55),2)</f>
        <v>0</v>
      </c>
      <c r="H55" s="111"/>
    </row>
    <row r="56" spans="1:9" s="11" customFormat="1" ht="44.25" customHeight="1" thickBot="1" x14ac:dyDescent="0.3">
      <c r="A56" s="46" t="s">
        <v>362</v>
      </c>
      <c r="B56" s="42" t="s">
        <v>367</v>
      </c>
      <c r="C56" s="2" t="s">
        <v>104</v>
      </c>
      <c r="D56" s="23" t="s">
        <v>8</v>
      </c>
      <c r="E56" s="93">
        <v>1774</v>
      </c>
      <c r="F56" s="22"/>
      <c r="G56" s="28">
        <f t="shared" si="10"/>
        <v>0</v>
      </c>
      <c r="H56" s="36" t="s">
        <v>35</v>
      </c>
      <c r="I56" s="37">
        <f>ROUND(SUM(G52:G56),2)</f>
        <v>0</v>
      </c>
    </row>
    <row r="57" spans="1:9" s="11" customFormat="1" ht="41.4" x14ac:dyDescent="0.25">
      <c r="A57" s="45" t="s">
        <v>368</v>
      </c>
      <c r="B57" s="43" t="s">
        <v>369</v>
      </c>
      <c r="C57" s="25" t="s">
        <v>106</v>
      </c>
      <c r="D57" s="26" t="s">
        <v>9</v>
      </c>
      <c r="E57" s="94">
        <v>113</v>
      </c>
      <c r="F57" s="34"/>
      <c r="G57" s="27">
        <f t="shared" ref="G57:G59" si="13">ROUND((E57*F57),2)</f>
        <v>0</v>
      </c>
      <c r="H57" s="105"/>
    </row>
    <row r="58" spans="1:9" s="11" customFormat="1" ht="41.4" x14ac:dyDescent="0.25">
      <c r="A58" s="46" t="s">
        <v>368</v>
      </c>
      <c r="B58" s="44" t="s">
        <v>370</v>
      </c>
      <c r="C58" s="2" t="s">
        <v>272</v>
      </c>
      <c r="D58" s="23" t="s">
        <v>8</v>
      </c>
      <c r="E58" s="93">
        <v>240</v>
      </c>
      <c r="F58" s="22"/>
      <c r="G58" s="28">
        <f t="shared" si="13"/>
        <v>0</v>
      </c>
      <c r="H58" s="106"/>
    </row>
    <row r="59" spans="1:9" s="11" customFormat="1" ht="41.4" x14ac:dyDescent="0.25">
      <c r="A59" s="46" t="s">
        <v>368</v>
      </c>
      <c r="B59" s="44" t="s">
        <v>371</v>
      </c>
      <c r="C59" s="2" t="s">
        <v>107</v>
      </c>
      <c r="D59" s="23" t="s">
        <v>8</v>
      </c>
      <c r="E59" s="93">
        <v>240</v>
      </c>
      <c r="F59" s="22"/>
      <c r="G59" s="28">
        <f t="shared" si="13"/>
        <v>0</v>
      </c>
      <c r="H59" s="106"/>
    </row>
    <row r="60" spans="1:9" s="11" customFormat="1" ht="41.4" x14ac:dyDescent="0.25">
      <c r="A60" s="46" t="s">
        <v>368</v>
      </c>
      <c r="B60" s="44" t="s">
        <v>372</v>
      </c>
      <c r="C60" s="2" t="s">
        <v>108</v>
      </c>
      <c r="D60" s="23" t="s">
        <v>8</v>
      </c>
      <c r="E60" s="93">
        <v>240</v>
      </c>
      <c r="F60" s="22"/>
      <c r="G60" s="28">
        <f t="shared" ref="G60" si="14">ROUND((E60*F60),2)</f>
        <v>0</v>
      </c>
      <c r="H60" s="106"/>
    </row>
    <row r="61" spans="1:9" s="11" customFormat="1" ht="42" thickBot="1" x14ac:dyDescent="0.3">
      <c r="A61" s="46" t="s">
        <v>368</v>
      </c>
      <c r="B61" s="44" t="s">
        <v>373</v>
      </c>
      <c r="C61" s="2" t="s">
        <v>103</v>
      </c>
      <c r="D61" s="23" t="s">
        <v>8</v>
      </c>
      <c r="E61" s="93">
        <v>240</v>
      </c>
      <c r="F61" s="22"/>
      <c r="G61" s="28">
        <f t="shared" ref="G61" si="15">ROUND((E61*F61),2)</f>
        <v>0</v>
      </c>
      <c r="H61" s="106"/>
    </row>
    <row r="62" spans="1:9" s="11" customFormat="1" ht="42" thickBot="1" x14ac:dyDescent="0.3">
      <c r="A62" s="46" t="s">
        <v>368</v>
      </c>
      <c r="B62" s="44" t="s">
        <v>355</v>
      </c>
      <c r="C62" s="2" t="s">
        <v>104</v>
      </c>
      <c r="D62" s="23" t="s">
        <v>8</v>
      </c>
      <c r="E62" s="93">
        <v>480</v>
      </c>
      <c r="F62" s="22"/>
      <c r="G62" s="28">
        <f t="shared" ref="G62" si="16">ROUND((E62*F62),2)</f>
        <v>0</v>
      </c>
      <c r="H62" s="36" t="s">
        <v>51</v>
      </c>
      <c r="I62" s="37">
        <f>ROUND(SUM(G57:G62),2)</f>
        <v>0</v>
      </c>
    </row>
    <row r="63" spans="1:9" s="11" customFormat="1" ht="27.6" x14ac:dyDescent="0.25">
      <c r="A63" s="45" t="s">
        <v>374</v>
      </c>
      <c r="B63" s="43" t="s">
        <v>375</v>
      </c>
      <c r="C63" s="25" t="s">
        <v>109</v>
      </c>
      <c r="D63" s="26" t="s">
        <v>9</v>
      </c>
      <c r="E63" s="94">
        <v>130</v>
      </c>
      <c r="F63" s="34"/>
      <c r="G63" s="27">
        <f t="shared" ref="G63:G67" si="17">ROUND((E63*F63),2)</f>
        <v>0</v>
      </c>
      <c r="H63" s="105"/>
    </row>
    <row r="64" spans="1:9" s="11" customFormat="1" ht="27.6" x14ac:dyDescent="0.25">
      <c r="A64" s="46" t="s">
        <v>374</v>
      </c>
      <c r="B64" s="44" t="s">
        <v>376</v>
      </c>
      <c r="C64" s="2" t="s">
        <v>110</v>
      </c>
      <c r="D64" s="23" t="s">
        <v>8</v>
      </c>
      <c r="E64" s="93">
        <v>385</v>
      </c>
      <c r="F64" s="22"/>
      <c r="G64" s="28">
        <f t="shared" si="17"/>
        <v>0</v>
      </c>
      <c r="H64" s="106"/>
    </row>
    <row r="65" spans="1:9" s="11" customFormat="1" x14ac:dyDescent="0.25">
      <c r="A65" s="46" t="s">
        <v>374</v>
      </c>
      <c r="B65" s="44" t="s">
        <v>377</v>
      </c>
      <c r="C65" s="2" t="s">
        <v>111</v>
      </c>
      <c r="D65" s="23" t="s">
        <v>8</v>
      </c>
      <c r="E65" s="93">
        <v>385</v>
      </c>
      <c r="F65" s="22"/>
      <c r="G65" s="28">
        <f t="shared" si="17"/>
        <v>0</v>
      </c>
      <c r="H65" s="106"/>
    </row>
    <row r="66" spans="1:9" s="11" customFormat="1" ht="14.4" thickBot="1" x14ac:dyDescent="0.3">
      <c r="A66" s="46" t="s">
        <v>374</v>
      </c>
      <c r="B66" s="44" t="s">
        <v>378</v>
      </c>
      <c r="C66" s="2" t="s">
        <v>112</v>
      </c>
      <c r="D66" s="23" t="s">
        <v>8</v>
      </c>
      <c r="E66" s="93">
        <v>260</v>
      </c>
      <c r="F66" s="22"/>
      <c r="G66" s="28">
        <f t="shared" si="17"/>
        <v>0</v>
      </c>
      <c r="H66" s="106"/>
    </row>
    <row r="67" spans="1:9" s="11" customFormat="1" ht="28.2" thickBot="1" x14ac:dyDescent="0.3">
      <c r="A67" s="46" t="s">
        <v>374</v>
      </c>
      <c r="B67" s="44" t="s">
        <v>379</v>
      </c>
      <c r="C67" s="2" t="s">
        <v>113</v>
      </c>
      <c r="D67" s="23" t="s">
        <v>8</v>
      </c>
      <c r="E67" s="93">
        <v>125</v>
      </c>
      <c r="F67" s="22"/>
      <c r="G67" s="28">
        <f t="shared" si="17"/>
        <v>0</v>
      </c>
      <c r="H67" s="36" t="s">
        <v>36</v>
      </c>
      <c r="I67" s="37">
        <f>ROUND(SUM(G63:G67),2)</f>
        <v>0</v>
      </c>
    </row>
    <row r="68" spans="1:9" s="11" customFormat="1" ht="27.6" x14ac:dyDescent="0.25">
      <c r="A68" s="45" t="s">
        <v>380</v>
      </c>
      <c r="B68" s="43" t="s">
        <v>381</v>
      </c>
      <c r="C68" s="25" t="s">
        <v>114</v>
      </c>
      <c r="D68" s="26" t="s">
        <v>9</v>
      </c>
      <c r="E68" s="94">
        <v>392</v>
      </c>
      <c r="F68" s="34"/>
      <c r="G68" s="27">
        <f t="shared" ref="G68:G75" si="18">ROUND((E68*F68),2)</f>
        <v>0</v>
      </c>
      <c r="H68" s="105"/>
    </row>
    <row r="69" spans="1:9" s="11" customFormat="1" ht="27.6" x14ac:dyDescent="0.25">
      <c r="A69" s="46" t="s">
        <v>380</v>
      </c>
      <c r="B69" s="44" t="s">
        <v>382</v>
      </c>
      <c r="C69" s="2" t="s">
        <v>110</v>
      </c>
      <c r="D69" s="23" t="s">
        <v>8</v>
      </c>
      <c r="E69" s="93">
        <v>2060</v>
      </c>
      <c r="F69" s="22"/>
      <c r="G69" s="28">
        <f t="shared" si="18"/>
        <v>0</v>
      </c>
      <c r="H69" s="106"/>
    </row>
    <row r="70" spans="1:9" s="11" customFormat="1" ht="18" customHeight="1" x14ac:dyDescent="0.25">
      <c r="A70" s="46" t="s">
        <v>380</v>
      </c>
      <c r="B70" s="44" t="s">
        <v>383</v>
      </c>
      <c r="C70" s="2" t="s">
        <v>111</v>
      </c>
      <c r="D70" s="23" t="s">
        <v>8</v>
      </c>
      <c r="E70" s="93">
        <v>2060</v>
      </c>
      <c r="F70" s="22"/>
      <c r="G70" s="28">
        <f t="shared" ref="G70:G73" si="19">ROUND((E70*F70),2)</f>
        <v>0</v>
      </c>
      <c r="H70" s="106"/>
    </row>
    <row r="71" spans="1:9" s="11" customFormat="1" ht="27.6" x14ac:dyDescent="0.25">
      <c r="A71" s="46" t="s">
        <v>380</v>
      </c>
      <c r="B71" s="44" t="s">
        <v>384</v>
      </c>
      <c r="C71" s="2" t="s">
        <v>115</v>
      </c>
      <c r="D71" s="23" t="s">
        <v>8</v>
      </c>
      <c r="E71" s="93">
        <v>246</v>
      </c>
      <c r="F71" s="22"/>
      <c r="G71" s="28">
        <f t="shared" si="19"/>
        <v>0</v>
      </c>
      <c r="H71" s="106"/>
    </row>
    <row r="72" spans="1:9" s="11" customFormat="1" ht="27.6" x14ac:dyDescent="0.25">
      <c r="A72" s="46" t="s">
        <v>380</v>
      </c>
      <c r="B72" s="44" t="s">
        <v>385</v>
      </c>
      <c r="C72" s="2" t="s">
        <v>116</v>
      </c>
      <c r="D72" s="23" t="s">
        <v>8</v>
      </c>
      <c r="E72" s="93">
        <v>1330</v>
      </c>
      <c r="F72" s="22"/>
      <c r="G72" s="28">
        <f t="shared" si="19"/>
        <v>0</v>
      </c>
      <c r="H72" s="106"/>
    </row>
    <row r="73" spans="1:9" s="11" customFormat="1" ht="21.6" customHeight="1" x14ac:dyDescent="0.25">
      <c r="A73" s="46" t="s">
        <v>380</v>
      </c>
      <c r="B73" s="44" t="s">
        <v>386</v>
      </c>
      <c r="C73" s="2" t="s">
        <v>117</v>
      </c>
      <c r="D73" s="23" t="s">
        <v>8</v>
      </c>
      <c r="E73" s="93">
        <v>410</v>
      </c>
      <c r="F73" s="22"/>
      <c r="G73" s="28">
        <f t="shared" si="19"/>
        <v>0</v>
      </c>
      <c r="H73" s="106"/>
    </row>
    <row r="74" spans="1:9" s="11" customFormat="1" ht="28.2" thickBot="1" x14ac:dyDescent="0.3">
      <c r="A74" s="46" t="s">
        <v>380</v>
      </c>
      <c r="B74" s="44" t="s">
        <v>387</v>
      </c>
      <c r="C74" s="2" t="s">
        <v>273</v>
      </c>
      <c r="D74" s="23" t="s">
        <v>8</v>
      </c>
      <c r="E74" s="93">
        <v>12</v>
      </c>
      <c r="F74" s="22"/>
      <c r="G74" s="28">
        <f t="shared" si="18"/>
        <v>0</v>
      </c>
      <c r="H74" s="106"/>
    </row>
    <row r="75" spans="1:9" s="11" customFormat="1" ht="28.2" thickBot="1" x14ac:dyDescent="0.3">
      <c r="A75" s="46" t="s">
        <v>380</v>
      </c>
      <c r="B75" s="44" t="s">
        <v>356</v>
      </c>
      <c r="C75" s="2" t="s">
        <v>274</v>
      </c>
      <c r="D75" s="23" t="s">
        <v>8</v>
      </c>
      <c r="E75" s="93">
        <v>62</v>
      </c>
      <c r="F75" s="22"/>
      <c r="G75" s="28">
        <f t="shared" si="18"/>
        <v>0</v>
      </c>
      <c r="H75" s="36" t="s">
        <v>65</v>
      </c>
      <c r="I75" s="37">
        <f>ROUND(SUM(G68:G75),2)</f>
        <v>0</v>
      </c>
    </row>
    <row r="76" spans="1:9" s="11" customFormat="1" ht="41.4" x14ac:dyDescent="0.25">
      <c r="A76" s="45" t="s">
        <v>388</v>
      </c>
      <c r="B76" s="43" t="s">
        <v>389</v>
      </c>
      <c r="C76" s="25" t="s">
        <v>118</v>
      </c>
      <c r="D76" s="26" t="s">
        <v>9</v>
      </c>
      <c r="E76" s="94">
        <v>44</v>
      </c>
      <c r="F76" s="34"/>
      <c r="G76" s="27">
        <f t="shared" ref="G76:G80" si="20">ROUND((E76*F76),2)</f>
        <v>0</v>
      </c>
      <c r="H76" s="105"/>
    </row>
    <row r="77" spans="1:9" s="11" customFormat="1" ht="41.4" x14ac:dyDescent="0.25">
      <c r="A77" s="46" t="s">
        <v>388</v>
      </c>
      <c r="B77" s="44" t="s">
        <v>390</v>
      </c>
      <c r="C77" s="2" t="s">
        <v>110</v>
      </c>
      <c r="D77" s="23" t="s">
        <v>8</v>
      </c>
      <c r="E77" s="93">
        <v>290</v>
      </c>
      <c r="F77" s="22"/>
      <c r="G77" s="28">
        <f t="shared" si="20"/>
        <v>0</v>
      </c>
      <c r="H77" s="106"/>
    </row>
    <row r="78" spans="1:9" s="11" customFormat="1" ht="41.4" x14ac:dyDescent="0.25">
      <c r="A78" s="46" t="s">
        <v>388</v>
      </c>
      <c r="B78" s="44" t="s">
        <v>391</v>
      </c>
      <c r="C78" s="2" t="s">
        <v>119</v>
      </c>
      <c r="D78" s="23" t="s">
        <v>8</v>
      </c>
      <c r="E78" s="93">
        <v>290</v>
      </c>
      <c r="F78" s="22"/>
      <c r="G78" s="28">
        <f t="shared" si="20"/>
        <v>0</v>
      </c>
      <c r="H78" s="106"/>
    </row>
    <row r="79" spans="1:9" s="11" customFormat="1" ht="42" thickBot="1" x14ac:dyDescent="0.3">
      <c r="A79" s="46" t="s">
        <v>388</v>
      </c>
      <c r="B79" s="44" t="s">
        <v>392</v>
      </c>
      <c r="C79" s="2" t="s">
        <v>120</v>
      </c>
      <c r="D79" s="23" t="s">
        <v>8</v>
      </c>
      <c r="E79" s="93">
        <v>290</v>
      </c>
      <c r="F79" s="22"/>
      <c r="G79" s="28">
        <f t="shared" si="20"/>
        <v>0</v>
      </c>
      <c r="H79" s="106"/>
    </row>
    <row r="80" spans="1:9" s="11" customFormat="1" ht="42" thickBot="1" x14ac:dyDescent="0.3">
      <c r="A80" s="46" t="s">
        <v>388</v>
      </c>
      <c r="B80" s="44" t="s">
        <v>393</v>
      </c>
      <c r="C80" s="2" t="s">
        <v>121</v>
      </c>
      <c r="D80" s="23" t="s">
        <v>10</v>
      </c>
      <c r="E80" s="93">
        <v>75</v>
      </c>
      <c r="F80" s="22"/>
      <c r="G80" s="28">
        <f t="shared" si="20"/>
        <v>0</v>
      </c>
      <c r="H80" s="36" t="s">
        <v>66</v>
      </c>
      <c r="I80" s="37">
        <f>ROUND(SUM(G76:G80),2)</f>
        <v>0</v>
      </c>
    </row>
    <row r="81" spans="1:9" s="11" customFormat="1" ht="27.6" x14ac:dyDescent="0.25">
      <c r="A81" s="45" t="s">
        <v>394</v>
      </c>
      <c r="B81" s="43" t="s">
        <v>395</v>
      </c>
      <c r="C81" s="25" t="s">
        <v>122</v>
      </c>
      <c r="D81" s="26" t="s">
        <v>8</v>
      </c>
      <c r="E81" s="94">
        <v>27</v>
      </c>
      <c r="F81" s="34"/>
      <c r="G81" s="27">
        <f t="shared" ref="G81:G83" si="21">ROUND((E81*F81),2)</f>
        <v>0</v>
      </c>
      <c r="H81" s="12"/>
    </row>
    <row r="82" spans="1:9" s="11" customFormat="1" ht="32.25" customHeight="1" x14ac:dyDescent="0.25">
      <c r="A82" s="46" t="s">
        <v>394</v>
      </c>
      <c r="B82" s="44" t="s">
        <v>396</v>
      </c>
      <c r="C82" s="2" t="s">
        <v>123</v>
      </c>
      <c r="D82" s="23" t="s">
        <v>8</v>
      </c>
      <c r="E82" s="93">
        <v>0.7</v>
      </c>
      <c r="F82" s="22"/>
      <c r="G82" s="28">
        <f t="shared" si="21"/>
        <v>0</v>
      </c>
      <c r="H82" s="12"/>
    </row>
    <row r="83" spans="1:9" s="11" customFormat="1" ht="27.6" x14ac:dyDescent="0.25">
      <c r="A83" s="46" t="s">
        <v>394</v>
      </c>
      <c r="B83" s="44" t="s">
        <v>397</v>
      </c>
      <c r="C83" s="2" t="s">
        <v>124</v>
      </c>
      <c r="D83" s="23" t="s">
        <v>8</v>
      </c>
      <c r="E83" s="93">
        <v>9</v>
      </c>
      <c r="F83" s="22"/>
      <c r="G83" s="28">
        <f t="shared" si="21"/>
        <v>0</v>
      </c>
      <c r="H83" s="12"/>
    </row>
    <row r="84" spans="1:9" s="11" customFormat="1" ht="27.6" x14ac:dyDescent="0.25">
      <c r="A84" s="46" t="s">
        <v>394</v>
      </c>
      <c r="B84" s="44" t="s">
        <v>398</v>
      </c>
      <c r="C84" s="2" t="s">
        <v>125</v>
      </c>
      <c r="D84" s="23" t="s">
        <v>8</v>
      </c>
      <c r="E84" s="93">
        <v>4</v>
      </c>
      <c r="F84" s="22"/>
      <c r="G84" s="28">
        <f t="shared" ref="G84:G91" si="22">ROUND((E84*F84),2)</f>
        <v>0</v>
      </c>
      <c r="H84" s="12"/>
    </row>
    <row r="85" spans="1:9" s="11" customFormat="1" ht="41.4" x14ac:dyDescent="0.25">
      <c r="A85" s="46" t="s">
        <v>394</v>
      </c>
      <c r="B85" s="44" t="s">
        <v>399</v>
      </c>
      <c r="C85" s="2" t="s">
        <v>275</v>
      </c>
      <c r="D85" s="23" t="s">
        <v>7</v>
      </c>
      <c r="E85" s="93">
        <v>1</v>
      </c>
      <c r="F85" s="22"/>
      <c r="G85" s="28">
        <f t="shared" si="22"/>
        <v>0</v>
      </c>
      <c r="H85" s="12"/>
    </row>
    <row r="86" spans="1:9" s="11" customFormat="1" ht="27.6" x14ac:dyDescent="0.25">
      <c r="A86" s="46" t="s">
        <v>394</v>
      </c>
      <c r="B86" s="44" t="s">
        <v>400</v>
      </c>
      <c r="C86" s="2" t="s">
        <v>276</v>
      </c>
      <c r="D86" s="23" t="s">
        <v>8</v>
      </c>
      <c r="E86" s="93">
        <v>35</v>
      </c>
      <c r="F86" s="22"/>
      <c r="G86" s="28">
        <f t="shared" si="22"/>
        <v>0</v>
      </c>
      <c r="H86" s="12"/>
    </row>
    <row r="87" spans="1:9" s="11" customFormat="1" ht="27.6" x14ac:dyDescent="0.25">
      <c r="A87" s="46" t="s">
        <v>394</v>
      </c>
      <c r="B87" s="44" t="s">
        <v>401</v>
      </c>
      <c r="C87" s="2" t="s">
        <v>126</v>
      </c>
      <c r="D87" s="23" t="s">
        <v>8</v>
      </c>
      <c r="E87" s="93">
        <v>53</v>
      </c>
      <c r="F87" s="22"/>
      <c r="G87" s="28">
        <f t="shared" si="22"/>
        <v>0</v>
      </c>
      <c r="H87" s="12"/>
    </row>
    <row r="88" spans="1:9" s="11" customFormat="1" ht="27.6" x14ac:dyDescent="0.25">
      <c r="A88" s="46" t="s">
        <v>394</v>
      </c>
      <c r="B88" s="44" t="s">
        <v>402</v>
      </c>
      <c r="C88" s="2" t="s">
        <v>127</v>
      </c>
      <c r="D88" s="23" t="s">
        <v>8</v>
      </c>
      <c r="E88" s="93">
        <v>35</v>
      </c>
      <c r="F88" s="22"/>
      <c r="G88" s="28">
        <f t="shared" si="22"/>
        <v>0</v>
      </c>
      <c r="H88" s="12"/>
    </row>
    <row r="89" spans="1:9" s="11" customFormat="1" ht="27.6" x14ac:dyDescent="0.25">
      <c r="A89" s="46" t="s">
        <v>394</v>
      </c>
      <c r="B89" s="44" t="s">
        <v>403</v>
      </c>
      <c r="C89" s="2" t="s">
        <v>128</v>
      </c>
      <c r="D89" s="23" t="s">
        <v>8</v>
      </c>
      <c r="E89" s="93">
        <v>18</v>
      </c>
      <c r="F89" s="22"/>
      <c r="G89" s="28">
        <f t="shared" si="22"/>
        <v>0</v>
      </c>
      <c r="H89" s="12"/>
    </row>
    <row r="90" spans="1:9" s="11" customFormat="1" ht="27.6" x14ac:dyDescent="0.25">
      <c r="A90" s="46" t="s">
        <v>394</v>
      </c>
      <c r="B90" s="44" t="s">
        <v>404</v>
      </c>
      <c r="C90" s="2" t="s">
        <v>129</v>
      </c>
      <c r="D90" s="23" t="s">
        <v>8</v>
      </c>
      <c r="E90" s="93">
        <v>35</v>
      </c>
      <c r="F90" s="22"/>
      <c r="G90" s="28">
        <f t="shared" si="22"/>
        <v>0</v>
      </c>
      <c r="H90" s="12"/>
    </row>
    <row r="91" spans="1:9" s="11" customFormat="1" ht="24.6" customHeight="1" thickBot="1" x14ac:dyDescent="0.3">
      <c r="A91" s="46" t="s">
        <v>394</v>
      </c>
      <c r="B91" s="44" t="s">
        <v>405</v>
      </c>
      <c r="C91" s="2" t="s">
        <v>130</v>
      </c>
      <c r="D91" s="23" t="s">
        <v>10</v>
      </c>
      <c r="E91" s="93">
        <v>354</v>
      </c>
      <c r="F91" s="22"/>
      <c r="G91" s="28">
        <f t="shared" si="22"/>
        <v>0</v>
      </c>
      <c r="H91" s="12"/>
    </row>
    <row r="92" spans="1:9" s="11" customFormat="1" ht="28.2" thickBot="1" x14ac:dyDescent="0.3">
      <c r="A92" s="46" t="s">
        <v>394</v>
      </c>
      <c r="B92" s="44" t="s">
        <v>406</v>
      </c>
      <c r="C92" s="58" t="s">
        <v>131</v>
      </c>
      <c r="D92" s="59" t="s">
        <v>10</v>
      </c>
      <c r="E92" s="96">
        <v>790</v>
      </c>
      <c r="F92" s="60"/>
      <c r="G92" s="61">
        <f t="shared" ref="G92:G93" si="23">ROUND((E92*F92),2)</f>
        <v>0</v>
      </c>
      <c r="H92" s="36" t="s">
        <v>433</v>
      </c>
      <c r="I92" s="37">
        <f>ROUND(SUM(G81:G92),2)</f>
        <v>0</v>
      </c>
    </row>
    <row r="93" spans="1:9" s="11" customFormat="1" ht="14.4" thickBot="1" x14ac:dyDescent="0.3">
      <c r="A93" s="45" t="s">
        <v>407</v>
      </c>
      <c r="B93" s="43" t="s">
        <v>409</v>
      </c>
      <c r="C93" s="25" t="s">
        <v>132</v>
      </c>
      <c r="D93" s="26" t="s">
        <v>10</v>
      </c>
      <c r="E93" s="94">
        <v>772</v>
      </c>
      <c r="F93" s="34"/>
      <c r="G93" s="27">
        <f t="shared" si="23"/>
        <v>0</v>
      </c>
      <c r="H93" s="12"/>
    </row>
    <row r="94" spans="1:9" s="11" customFormat="1" ht="28.2" thickBot="1" x14ac:dyDescent="0.3">
      <c r="A94" s="46" t="s">
        <v>407</v>
      </c>
      <c r="B94" s="44" t="s">
        <v>410</v>
      </c>
      <c r="C94" s="58" t="s">
        <v>133</v>
      </c>
      <c r="D94" s="59" t="s">
        <v>10</v>
      </c>
      <c r="E94" s="96">
        <v>750</v>
      </c>
      <c r="F94" s="60"/>
      <c r="G94" s="61">
        <f t="shared" ref="G94:G103" si="24">ROUND((E94*F94),2)</f>
        <v>0</v>
      </c>
      <c r="H94" s="36" t="s">
        <v>432</v>
      </c>
      <c r="I94" s="37">
        <f>ROUND(SUM(G93:G94),2)</f>
        <v>0</v>
      </c>
    </row>
    <row r="95" spans="1:9" s="11" customFormat="1" ht="27.6" x14ac:dyDescent="0.25">
      <c r="A95" s="45" t="s">
        <v>408</v>
      </c>
      <c r="B95" s="43" t="s">
        <v>411</v>
      </c>
      <c r="C95" s="25" t="s">
        <v>134</v>
      </c>
      <c r="D95" s="26" t="s">
        <v>17</v>
      </c>
      <c r="E95" s="94">
        <v>5</v>
      </c>
      <c r="F95" s="34"/>
      <c r="G95" s="27">
        <f t="shared" si="24"/>
        <v>0</v>
      </c>
      <c r="H95" s="12"/>
    </row>
    <row r="96" spans="1:9" s="11" customFormat="1" ht="44.25" customHeight="1" x14ac:dyDescent="0.25">
      <c r="A96" s="46" t="s">
        <v>408</v>
      </c>
      <c r="B96" s="44" t="s">
        <v>412</v>
      </c>
      <c r="C96" s="2" t="s">
        <v>135</v>
      </c>
      <c r="D96" s="23" t="s">
        <v>17</v>
      </c>
      <c r="E96" s="93">
        <v>8</v>
      </c>
      <c r="F96" s="22"/>
      <c r="G96" s="28">
        <f t="shared" si="24"/>
        <v>0</v>
      </c>
      <c r="H96" s="12"/>
    </row>
    <row r="97" spans="1:9" s="11" customFormat="1" ht="27.6" x14ac:dyDescent="0.25">
      <c r="A97" s="46" t="s">
        <v>408</v>
      </c>
      <c r="B97" s="44" t="s">
        <v>413</v>
      </c>
      <c r="C97" s="2" t="s">
        <v>136</v>
      </c>
      <c r="D97" s="23" t="s">
        <v>17</v>
      </c>
      <c r="E97" s="93">
        <v>6</v>
      </c>
      <c r="F97" s="22"/>
      <c r="G97" s="28">
        <f t="shared" si="24"/>
        <v>0</v>
      </c>
      <c r="H97" s="12"/>
    </row>
    <row r="98" spans="1:9" s="11" customFormat="1" ht="27.6" x14ac:dyDescent="0.25">
      <c r="A98" s="46" t="s">
        <v>408</v>
      </c>
      <c r="B98" s="44" t="s">
        <v>414</v>
      </c>
      <c r="C98" s="2" t="s">
        <v>137</v>
      </c>
      <c r="D98" s="23" t="s">
        <v>17</v>
      </c>
      <c r="E98" s="93">
        <v>8</v>
      </c>
      <c r="F98" s="22"/>
      <c r="G98" s="28">
        <f t="shared" ref="G98:G101" si="25">ROUND((E98*F98),2)</f>
        <v>0</v>
      </c>
      <c r="H98" s="12"/>
    </row>
    <row r="99" spans="1:9" s="11" customFormat="1" ht="27.6" x14ac:dyDescent="0.25">
      <c r="A99" s="46" t="s">
        <v>408</v>
      </c>
      <c r="B99" s="44" t="s">
        <v>415</v>
      </c>
      <c r="C99" s="2" t="s">
        <v>138</v>
      </c>
      <c r="D99" s="23" t="s">
        <v>17</v>
      </c>
      <c r="E99" s="93">
        <v>8</v>
      </c>
      <c r="F99" s="22"/>
      <c r="G99" s="28">
        <f t="shared" si="25"/>
        <v>0</v>
      </c>
      <c r="H99" s="12"/>
    </row>
    <row r="100" spans="1:9" s="11" customFormat="1" ht="41.4" x14ac:dyDescent="0.25">
      <c r="A100" s="46" t="s">
        <v>408</v>
      </c>
      <c r="B100" s="44" t="s">
        <v>416</v>
      </c>
      <c r="C100" s="2" t="s">
        <v>277</v>
      </c>
      <c r="D100" s="23" t="s">
        <v>17</v>
      </c>
      <c r="E100" s="93">
        <v>1</v>
      </c>
      <c r="F100" s="22"/>
      <c r="G100" s="28">
        <f t="shared" ref="G100" si="26">ROUND((E100*F100),2)</f>
        <v>0</v>
      </c>
      <c r="H100" s="12"/>
    </row>
    <row r="101" spans="1:9" s="11" customFormat="1" ht="41.4" x14ac:dyDescent="0.25">
      <c r="A101" s="46" t="s">
        <v>408</v>
      </c>
      <c r="B101" s="44" t="s">
        <v>417</v>
      </c>
      <c r="C101" s="2" t="s">
        <v>278</v>
      </c>
      <c r="D101" s="23" t="s">
        <v>17</v>
      </c>
      <c r="E101" s="93">
        <v>1</v>
      </c>
      <c r="F101" s="22"/>
      <c r="G101" s="28">
        <f t="shared" si="25"/>
        <v>0</v>
      </c>
      <c r="H101" s="12"/>
    </row>
    <row r="102" spans="1:9" s="11" customFormat="1" ht="27.6" x14ac:dyDescent="0.25">
      <c r="A102" s="46" t="s">
        <v>408</v>
      </c>
      <c r="B102" s="44" t="s">
        <v>418</v>
      </c>
      <c r="C102" s="2" t="s">
        <v>139</v>
      </c>
      <c r="D102" s="23" t="s">
        <v>17</v>
      </c>
      <c r="E102" s="93">
        <v>2</v>
      </c>
      <c r="F102" s="22"/>
      <c r="G102" s="28">
        <f t="shared" si="24"/>
        <v>0</v>
      </c>
      <c r="H102" s="12"/>
    </row>
    <row r="103" spans="1:9" s="11" customFormat="1" ht="14.4" thickBot="1" x14ac:dyDescent="0.3">
      <c r="A103" s="46" t="s">
        <v>408</v>
      </c>
      <c r="B103" s="44" t="s">
        <v>419</v>
      </c>
      <c r="C103" s="2" t="s">
        <v>140</v>
      </c>
      <c r="D103" s="23" t="s">
        <v>8</v>
      </c>
      <c r="E103" s="93">
        <v>105</v>
      </c>
      <c r="F103" s="22"/>
      <c r="G103" s="28">
        <f t="shared" si="24"/>
        <v>0</v>
      </c>
      <c r="H103" s="12"/>
    </row>
    <row r="104" spans="1:9" s="11" customFormat="1" ht="28.2" thickBot="1" x14ac:dyDescent="0.3">
      <c r="A104" s="46" t="s">
        <v>408</v>
      </c>
      <c r="B104" s="44" t="s">
        <v>420</v>
      </c>
      <c r="C104" s="58" t="s">
        <v>141</v>
      </c>
      <c r="D104" s="59" t="s">
        <v>10</v>
      </c>
      <c r="E104" s="96">
        <v>178</v>
      </c>
      <c r="F104" s="60"/>
      <c r="G104" s="61">
        <f t="shared" ref="G104" si="27">ROUND((E104*F104),2)</f>
        <v>0</v>
      </c>
      <c r="H104" s="36" t="s">
        <v>431</v>
      </c>
      <c r="I104" s="37">
        <f>ROUND(SUM(G95:G104),2)</f>
        <v>0</v>
      </c>
    </row>
    <row r="105" spans="1:9" s="11" customFormat="1" x14ac:dyDescent="0.25">
      <c r="A105" s="77" t="s">
        <v>421</v>
      </c>
      <c r="B105" s="43" t="s">
        <v>422</v>
      </c>
      <c r="C105" s="25" t="s">
        <v>142</v>
      </c>
      <c r="D105" s="26" t="s">
        <v>17</v>
      </c>
      <c r="E105" s="94">
        <v>2</v>
      </c>
      <c r="F105" s="34"/>
      <c r="G105" s="27">
        <f t="shared" ref="G105:G110" si="28">ROUND((E105*F105),2)</f>
        <v>0</v>
      </c>
      <c r="H105" s="12"/>
    </row>
    <row r="106" spans="1:9" s="11" customFormat="1" x14ac:dyDescent="0.25">
      <c r="A106" s="46" t="s">
        <v>421</v>
      </c>
      <c r="B106" s="44" t="s">
        <v>423</v>
      </c>
      <c r="C106" s="2" t="s">
        <v>143</v>
      </c>
      <c r="D106" s="23" t="s">
        <v>17</v>
      </c>
      <c r="E106" s="93">
        <v>3</v>
      </c>
      <c r="F106" s="22"/>
      <c r="G106" s="28">
        <f t="shared" si="28"/>
        <v>0</v>
      </c>
      <c r="H106" s="12"/>
    </row>
    <row r="107" spans="1:9" s="11" customFormat="1" x14ac:dyDescent="0.25">
      <c r="A107" s="46" t="s">
        <v>421</v>
      </c>
      <c r="B107" s="44" t="s">
        <v>424</v>
      </c>
      <c r="C107" s="2" t="s">
        <v>144</v>
      </c>
      <c r="D107" s="23" t="s">
        <v>17</v>
      </c>
      <c r="E107" s="93">
        <v>2</v>
      </c>
      <c r="F107" s="22"/>
      <c r="G107" s="28">
        <f t="shared" si="28"/>
        <v>0</v>
      </c>
      <c r="H107" s="12"/>
    </row>
    <row r="108" spans="1:9" s="11" customFormat="1" x14ac:dyDescent="0.25">
      <c r="A108" s="46" t="s">
        <v>421</v>
      </c>
      <c r="B108" s="44" t="s">
        <v>425</v>
      </c>
      <c r="C108" s="2" t="s">
        <v>145</v>
      </c>
      <c r="D108" s="23" t="s">
        <v>17</v>
      </c>
      <c r="E108" s="93">
        <v>20</v>
      </c>
      <c r="F108" s="22"/>
      <c r="G108" s="28">
        <f t="shared" si="28"/>
        <v>0</v>
      </c>
      <c r="H108" s="12"/>
    </row>
    <row r="109" spans="1:9" s="11" customFormat="1" ht="28.2" thickBot="1" x14ac:dyDescent="0.3">
      <c r="A109" s="46" t="s">
        <v>421</v>
      </c>
      <c r="B109" s="44" t="s">
        <v>426</v>
      </c>
      <c r="C109" s="2" t="s">
        <v>279</v>
      </c>
      <c r="D109" s="23" t="s">
        <v>7</v>
      </c>
      <c r="E109" s="93">
        <v>48</v>
      </c>
      <c r="F109" s="22"/>
      <c r="G109" s="28">
        <f t="shared" si="28"/>
        <v>0</v>
      </c>
      <c r="H109" s="12"/>
    </row>
    <row r="110" spans="1:9" s="11" customFormat="1" ht="28.2" thickBot="1" x14ac:dyDescent="0.3">
      <c r="A110" s="46" t="s">
        <v>421</v>
      </c>
      <c r="B110" s="44" t="s">
        <v>427</v>
      </c>
      <c r="C110" s="63" t="s">
        <v>146</v>
      </c>
      <c r="D110" s="64" t="s">
        <v>8</v>
      </c>
      <c r="E110" s="97">
        <v>126</v>
      </c>
      <c r="F110" s="76"/>
      <c r="G110" s="65">
        <f t="shared" si="28"/>
        <v>0</v>
      </c>
      <c r="H110" s="36" t="s">
        <v>354</v>
      </c>
      <c r="I110" s="37">
        <f>ROUND(SUM(G105:G110),2)</f>
        <v>0</v>
      </c>
    </row>
    <row r="111" spans="1:9" s="11" customFormat="1" ht="69.599999999999994" thickBot="1" x14ac:dyDescent="0.3">
      <c r="A111" s="68" t="s">
        <v>428</v>
      </c>
      <c r="B111" s="69" t="s">
        <v>429</v>
      </c>
      <c r="C111" s="63" t="s">
        <v>437</v>
      </c>
      <c r="D111" s="64" t="s">
        <v>7</v>
      </c>
      <c r="E111" s="97">
        <v>1</v>
      </c>
      <c r="F111" s="76"/>
      <c r="G111" s="65">
        <f t="shared" ref="G111" si="29">ROUND((E111*F111),2)</f>
        <v>0</v>
      </c>
      <c r="H111" s="36" t="s">
        <v>430</v>
      </c>
      <c r="I111" s="37">
        <f>ROUND(SUM(G111:G111),2)</f>
        <v>0</v>
      </c>
    </row>
    <row r="112" spans="1:9" ht="44.25" customHeight="1" thickBot="1" x14ac:dyDescent="0.3">
      <c r="A112" s="8"/>
      <c r="B112" s="4"/>
      <c r="C112" s="8"/>
      <c r="D112" s="4"/>
      <c r="E112" s="98"/>
      <c r="F112" s="66" t="s">
        <v>37</v>
      </c>
      <c r="G112" s="67">
        <f>SUM(G5:G111)</f>
        <v>-4646</v>
      </c>
      <c r="H112" s="35"/>
      <c r="I112" s="38"/>
    </row>
    <row r="113" spans="1:7" ht="20.25" customHeight="1" x14ac:dyDescent="0.25">
      <c r="A113" s="40"/>
      <c r="B113" s="39"/>
      <c r="C113" s="39"/>
      <c r="D113" s="39"/>
      <c r="E113" s="99"/>
      <c r="F113" s="39"/>
      <c r="G113" s="15"/>
    </row>
    <row r="114" spans="1:7" x14ac:dyDescent="0.25">
      <c r="A114" s="8"/>
      <c r="B114" s="4"/>
      <c r="C114" s="8"/>
      <c r="D114" s="4"/>
      <c r="E114" s="98"/>
      <c r="F114" s="16"/>
      <c r="G114" s="15"/>
    </row>
    <row r="115" spans="1:7" x14ac:dyDescent="0.25">
      <c r="A115" s="8"/>
      <c r="B115" s="4"/>
      <c r="C115" s="8"/>
      <c r="D115" s="4"/>
      <c r="E115" s="98"/>
      <c r="F115" s="16"/>
      <c r="G115" s="15"/>
    </row>
    <row r="116" spans="1:7" x14ac:dyDescent="0.25">
      <c r="F116" s="17"/>
    </row>
    <row r="117" spans="1:7" x14ac:dyDescent="0.25">
      <c r="A117" s="9"/>
      <c r="B117" s="5"/>
      <c r="C117" s="9"/>
      <c r="D117" s="5"/>
      <c r="E117" s="101"/>
      <c r="F117" s="18"/>
      <c r="G117" s="5"/>
    </row>
    <row r="118" spans="1:7" ht="26.25" customHeight="1" x14ac:dyDescent="0.25">
      <c r="A118" s="6"/>
      <c r="B118" s="6"/>
      <c r="C118" s="6"/>
      <c r="D118" s="6"/>
      <c r="E118" s="102"/>
      <c r="F118" s="19"/>
      <c r="G118" s="6"/>
    </row>
  </sheetData>
  <sheetProtection sheet="1" objects="1" scenarios="1" selectLockedCells="1"/>
  <mergeCells count="7">
    <mergeCell ref="H68:H74"/>
    <mergeCell ref="H76:H79"/>
    <mergeCell ref="A1:G1"/>
    <mergeCell ref="A3:G3"/>
    <mergeCell ref="H52:H55"/>
    <mergeCell ref="H57:H61"/>
    <mergeCell ref="H63:H66"/>
  </mergeCells>
  <phoneticPr fontId="1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7"/>
  <sheetViews>
    <sheetView zoomScale="78" zoomScaleNormal="78" workbookViewId="0">
      <selection activeCell="E5" sqref="E5:E50"/>
    </sheetView>
  </sheetViews>
  <sheetFormatPr defaultColWidth="9.109375" defaultRowHeight="13.8" x14ac:dyDescent="0.25"/>
  <cols>
    <col min="1" max="1" width="39.6640625" style="24" customWidth="1"/>
    <col min="2" max="2" width="10.5546875" style="13" customWidth="1"/>
    <col min="3" max="3" width="71.6640625" style="14" customWidth="1"/>
    <col min="4" max="4" width="9.109375" style="13"/>
    <col min="5" max="5" width="16.33203125" style="100" customWidth="1"/>
    <col min="6" max="6" width="20.6640625" style="20" customWidth="1"/>
    <col min="7" max="7" width="14.6640625" style="13" customWidth="1"/>
    <col min="8" max="8" width="21.5546875" style="21" customWidth="1"/>
    <col min="9" max="9" width="20.6640625" style="10" customWidth="1"/>
    <col min="10" max="16384" width="9.109375" style="10"/>
  </cols>
  <sheetData>
    <row r="1" spans="1:8" ht="39.9" customHeight="1" x14ac:dyDescent="0.25">
      <c r="A1" s="107" t="s">
        <v>439</v>
      </c>
      <c r="B1" s="107"/>
      <c r="C1" s="107"/>
      <c r="D1" s="107"/>
      <c r="E1" s="107"/>
      <c r="F1" s="107"/>
      <c r="G1" s="107"/>
    </row>
    <row r="2" spans="1:8" ht="21.75" customHeight="1" thickBot="1" x14ac:dyDescent="0.3">
      <c r="A2" s="1"/>
      <c r="B2" s="1"/>
      <c r="C2" s="1"/>
      <c r="D2" s="1"/>
      <c r="E2" s="91"/>
      <c r="F2" s="1"/>
      <c r="G2" s="1"/>
    </row>
    <row r="3" spans="1:8" ht="21.75" customHeight="1" x14ac:dyDescent="0.25">
      <c r="A3" s="108" t="s">
        <v>325</v>
      </c>
      <c r="B3" s="109"/>
      <c r="C3" s="109"/>
      <c r="D3" s="109"/>
      <c r="E3" s="109"/>
      <c r="F3" s="109"/>
      <c r="G3" s="110"/>
    </row>
    <row r="4" spans="1:8" ht="48.6" customHeight="1" thickBot="1" x14ac:dyDescent="0.3">
      <c r="A4" s="30" t="s">
        <v>31</v>
      </c>
      <c r="B4" s="47" t="s">
        <v>0</v>
      </c>
      <c r="C4" s="31" t="s">
        <v>1</v>
      </c>
      <c r="D4" s="31" t="s">
        <v>2</v>
      </c>
      <c r="E4" s="92" t="s">
        <v>3</v>
      </c>
      <c r="F4" s="32" t="s">
        <v>4</v>
      </c>
      <c r="G4" s="33" t="s">
        <v>5</v>
      </c>
    </row>
    <row r="5" spans="1:8" s="11" customFormat="1" ht="20.100000000000001" customHeight="1" x14ac:dyDescent="0.25">
      <c r="A5" s="46" t="s">
        <v>147</v>
      </c>
      <c r="B5" s="42" t="s">
        <v>11</v>
      </c>
      <c r="C5" s="2" t="s">
        <v>280</v>
      </c>
      <c r="D5" s="23" t="s">
        <v>10</v>
      </c>
      <c r="E5" s="93">
        <v>42</v>
      </c>
      <c r="F5" s="7"/>
      <c r="G5" s="28">
        <f t="shared" ref="G5" si="0">ROUND((E5*F5),2)</f>
        <v>0</v>
      </c>
      <c r="H5" s="12"/>
    </row>
    <row r="6" spans="1:8" s="11" customFormat="1" ht="20.100000000000001" customHeight="1" x14ac:dyDescent="0.25">
      <c r="A6" s="46" t="s">
        <v>147</v>
      </c>
      <c r="B6" s="42" t="s">
        <v>12</v>
      </c>
      <c r="C6" s="2" t="s">
        <v>281</v>
      </c>
      <c r="D6" s="23" t="s">
        <v>10</v>
      </c>
      <c r="E6" s="93">
        <v>79</v>
      </c>
      <c r="F6" s="7"/>
      <c r="G6" s="28">
        <f t="shared" ref="G6" si="1">ROUND((E6*F6),2)</f>
        <v>0</v>
      </c>
      <c r="H6" s="12"/>
    </row>
    <row r="7" spans="1:8" s="11" customFormat="1" ht="20.100000000000001" customHeight="1" x14ac:dyDescent="0.25">
      <c r="A7" s="46" t="s">
        <v>147</v>
      </c>
      <c r="B7" s="42" t="s">
        <v>49</v>
      </c>
      <c r="C7" s="2" t="s">
        <v>282</v>
      </c>
      <c r="D7" s="23" t="s">
        <v>10</v>
      </c>
      <c r="E7" s="93">
        <v>11</v>
      </c>
      <c r="F7" s="7"/>
      <c r="G7" s="28">
        <f t="shared" ref="G7:G11" si="2">ROUND((E7*F7),2)</f>
        <v>0</v>
      </c>
      <c r="H7" s="12"/>
    </row>
    <row r="8" spans="1:8" s="11" customFormat="1" ht="20.100000000000001" customHeight="1" x14ac:dyDescent="0.25">
      <c r="A8" s="46" t="s">
        <v>147</v>
      </c>
      <c r="B8" s="42" t="s">
        <v>13</v>
      </c>
      <c r="C8" s="2" t="s">
        <v>283</v>
      </c>
      <c r="D8" s="23" t="s">
        <v>10</v>
      </c>
      <c r="E8" s="93">
        <v>85</v>
      </c>
      <c r="F8" s="7"/>
      <c r="G8" s="28">
        <f t="shared" si="2"/>
        <v>0</v>
      </c>
      <c r="H8" s="12"/>
    </row>
    <row r="9" spans="1:8" s="11" customFormat="1" ht="20.100000000000001" customHeight="1" x14ac:dyDescent="0.25">
      <c r="A9" s="46" t="s">
        <v>147</v>
      </c>
      <c r="B9" s="42" t="s">
        <v>14</v>
      </c>
      <c r="C9" s="2" t="s">
        <v>284</v>
      </c>
      <c r="D9" s="23" t="s">
        <v>17</v>
      </c>
      <c r="E9" s="93">
        <v>21</v>
      </c>
      <c r="F9" s="7"/>
      <c r="G9" s="28">
        <f t="shared" si="2"/>
        <v>0</v>
      </c>
      <c r="H9" s="12"/>
    </row>
    <row r="10" spans="1:8" s="11" customFormat="1" ht="20.100000000000001" customHeight="1" x14ac:dyDescent="0.25">
      <c r="A10" s="46" t="s">
        <v>147</v>
      </c>
      <c r="B10" s="42" t="s">
        <v>15</v>
      </c>
      <c r="C10" s="2" t="s">
        <v>285</v>
      </c>
      <c r="D10" s="23" t="s">
        <v>17</v>
      </c>
      <c r="E10" s="93">
        <v>10</v>
      </c>
      <c r="F10" s="7"/>
      <c r="G10" s="28">
        <f t="shared" si="2"/>
        <v>0</v>
      </c>
      <c r="H10" s="12"/>
    </row>
    <row r="11" spans="1:8" s="11" customFormat="1" ht="83.25" customHeight="1" x14ac:dyDescent="0.25">
      <c r="A11" s="46" t="s">
        <v>147</v>
      </c>
      <c r="B11" s="42" t="s">
        <v>50</v>
      </c>
      <c r="C11" s="2" t="s">
        <v>303</v>
      </c>
      <c r="D11" s="23" t="s">
        <v>7</v>
      </c>
      <c r="E11" s="93">
        <v>1</v>
      </c>
      <c r="F11" s="7"/>
      <c r="G11" s="28">
        <f t="shared" si="2"/>
        <v>0</v>
      </c>
      <c r="H11" s="12"/>
    </row>
    <row r="12" spans="1:8" s="11" customFormat="1" ht="33" customHeight="1" x14ac:dyDescent="0.25">
      <c r="A12" s="46" t="s">
        <v>147</v>
      </c>
      <c r="B12" s="42" t="s">
        <v>16</v>
      </c>
      <c r="C12" s="2" t="s">
        <v>286</v>
      </c>
      <c r="D12" s="23" t="s">
        <v>17</v>
      </c>
      <c r="E12" s="93">
        <v>2</v>
      </c>
      <c r="F12" s="7"/>
      <c r="G12" s="28">
        <f t="shared" ref="G12:G19" si="3">ROUND((E12*F12),2)</f>
        <v>0</v>
      </c>
      <c r="H12" s="12"/>
    </row>
    <row r="13" spans="1:8" s="11" customFormat="1" ht="30" customHeight="1" x14ac:dyDescent="0.25">
      <c r="A13" s="46" t="s">
        <v>147</v>
      </c>
      <c r="B13" s="42" t="s">
        <v>52</v>
      </c>
      <c r="C13" s="2" t="s">
        <v>287</v>
      </c>
      <c r="D13" s="23" t="s">
        <v>17</v>
      </c>
      <c r="E13" s="93">
        <v>4</v>
      </c>
      <c r="F13" s="7"/>
      <c r="G13" s="28">
        <f t="shared" si="3"/>
        <v>0</v>
      </c>
      <c r="H13" s="12"/>
    </row>
    <row r="14" spans="1:8" s="11" customFormat="1" ht="33.75" customHeight="1" x14ac:dyDescent="0.25">
      <c r="A14" s="46" t="s">
        <v>147</v>
      </c>
      <c r="B14" s="42" t="s">
        <v>53</v>
      </c>
      <c r="C14" s="2" t="s">
        <v>148</v>
      </c>
      <c r="D14" s="23" t="s">
        <v>17</v>
      </c>
      <c r="E14" s="93">
        <v>1</v>
      </c>
      <c r="F14" s="7"/>
      <c r="G14" s="28">
        <f t="shared" si="3"/>
        <v>0</v>
      </c>
      <c r="H14" s="12"/>
    </row>
    <row r="15" spans="1:8" s="11" customFormat="1" ht="30" customHeight="1" x14ac:dyDescent="0.25">
      <c r="A15" s="46" t="s">
        <v>147</v>
      </c>
      <c r="B15" s="42" t="s">
        <v>39</v>
      </c>
      <c r="C15" s="2" t="s">
        <v>149</v>
      </c>
      <c r="D15" s="23" t="s">
        <v>17</v>
      </c>
      <c r="E15" s="93">
        <v>5</v>
      </c>
      <c r="F15" s="7"/>
      <c r="G15" s="28">
        <f t="shared" si="3"/>
        <v>0</v>
      </c>
      <c r="H15" s="12"/>
    </row>
    <row r="16" spans="1:8" s="11" customFormat="1" ht="49.5" customHeight="1" x14ac:dyDescent="0.25">
      <c r="A16" s="46" t="s">
        <v>147</v>
      </c>
      <c r="B16" s="42" t="s">
        <v>304</v>
      </c>
      <c r="C16" s="2" t="s">
        <v>289</v>
      </c>
      <c r="D16" s="23" t="s">
        <v>17</v>
      </c>
      <c r="E16" s="93">
        <v>1</v>
      </c>
      <c r="F16" s="7"/>
      <c r="G16" s="28">
        <f t="shared" si="3"/>
        <v>0</v>
      </c>
      <c r="H16" s="12"/>
    </row>
    <row r="17" spans="1:8" s="11" customFormat="1" ht="49.5" customHeight="1" x14ac:dyDescent="0.25">
      <c r="A17" s="46" t="s">
        <v>147</v>
      </c>
      <c r="B17" s="42" t="s">
        <v>305</v>
      </c>
      <c r="C17" s="2" t="s">
        <v>288</v>
      </c>
      <c r="D17" s="23" t="s">
        <v>17</v>
      </c>
      <c r="E17" s="93">
        <v>5</v>
      </c>
      <c r="F17" s="7"/>
      <c r="G17" s="28">
        <f t="shared" si="3"/>
        <v>0</v>
      </c>
      <c r="H17" s="12"/>
    </row>
    <row r="18" spans="1:8" s="11" customFormat="1" ht="58.5" customHeight="1" x14ac:dyDescent="0.25">
      <c r="A18" s="46" t="s">
        <v>147</v>
      </c>
      <c r="B18" s="42" t="s">
        <v>306</v>
      </c>
      <c r="C18" s="2" t="s">
        <v>290</v>
      </c>
      <c r="D18" s="23" t="s">
        <v>17</v>
      </c>
      <c r="E18" s="93">
        <v>1</v>
      </c>
      <c r="F18" s="7"/>
      <c r="G18" s="28">
        <f t="shared" si="3"/>
        <v>0</v>
      </c>
      <c r="H18" s="12"/>
    </row>
    <row r="19" spans="1:8" s="11" customFormat="1" ht="30" customHeight="1" x14ac:dyDescent="0.25">
      <c r="A19" s="46" t="s">
        <v>147</v>
      </c>
      <c r="B19" s="42" t="s">
        <v>307</v>
      </c>
      <c r="C19" s="2" t="s">
        <v>291</v>
      </c>
      <c r="D19" s="23" t="s">
        <v>17</v>
      </c>
      <c r="E19" s="93">
        <v>2</v>
      </c>
      <c r="F19" s="7"/>
      <c r="G19" s="28">
        <f t="shared" si="3"/>
        <v>0</v>
      </c>
      <c r="H19" s="12"/>
    </row>
    <row r="20" spans="1:8" s="11" customFormat="1" ht="43.5" customHeight="1" x14ac:dyDescent="0.25">
      <c r="A20" s="46" t="s">
        <v>147</v>
      </c>
      <c r="B20" s="42" t="s">
        <v>308</v>
      </c>
      <c r="C20" s="2" t="s">
        <v>292</v>
      </c>
      <c r="D20" s="23" t="s">
        <v>17</v>
      </c>
      <c r="E20" s="93">
        <v>1</v>
      </c>
      <c r="F20" s="7"/>
      <c r="G20" s="28">
        <f t="shared" ref="G20:G25" si="4">ROUND((E20*F20),2)</f>
        <v>0</v>
      </c>
      <c r="H20" s="12"/>
    </row>
    <row r="21" spans="1:8" s="11" customFormat="1" ht="20.100000000000001" customHeight="1" x14ac:dyDescent="0.25">
      <c r="A21" s="46" t="s">
        <v>147</v>
      </c>
      <c r="B21" s="42" t="s">
        <v>309</v>
      </c>
      <c r="C21" s="2" t="s">
        <v>150</v>
      </c>
      <c r="D21" s="23" t="s">
        <v>17</v>
      </c>
      <c r="E21" s="93">
        <v>8</v>
      </c>
      <c r="F21" s="7"/>
      <c r="G21" s="28">
        <f t="shared" si="4"/>
        <v>0</v>
      </c>
      <c r="H21" s="12"/>
    </row>
    <row r="22" spans="1:8" s="11" customFormat="1" ht="20.100000000000001" customHeight="1" x14ac:dyDescent="0.25">
      <c r="A22" s="46" t="s">
        <v>147</v>
      </c>
      <c r="B22" s="42" t="s">
        <v>310</v>
      </c>
      <c r="C22" s="2" t="s">
        <v>151</v>
      </c>
      <c r="D22" s="23" t="s">
        <v>152</v>
      </c>
      <c r="E22" s="93">
        <v>17</v>
      </c>
      <c r="F22" s="7"/>
      <c r="G22" s="28">
        <f t="shared" si="4"/>
        <v>0</v>
      </c>
      <c r="H22" s="12"/>
    </row>
    <row r="23" spans="1:8" s="11" customFormat="1" ht="46.5" customHeight="1" x14ac:dyDescent="0.25">
      <c r="A23" s="46" t="s">
        <v>147</v>
      </c>
      <c r="B23" s="42" t="s">
        <v>311</v>
      </c>
      <c r="C23" s="2" t="s">
        <v>153</v>
      </c>
      <c r="D23" s="23" t="s">
        <v>10</v>
      </c>
      <c r="E23" s="93">
        <v>121</v>
      </c>
      <c r="F23" s="7"/>
      <c r="G23" s="28">
        <f t="shared" si="4"/>
        <v>0</v>
      </c>
      <c r="H23" s="12"/>
    </row>
    <row r="24" spans="1:8" s="11" customFormat="1" ht="20.100000000000001" customHeight="1" x14ac:dyDescent="0.25">
      <c r="A24" s="46" t="s">
        <v>147</v>
      </c>
      <c r="B24" s="42" t="s">
        <v>312</v>
      </c>
      <c r="C24" s="2" t="s">
        <v>154</v>
      </c>
      <c r="D24" s="23" t="s">
        <v>10</v>
      </c>
      <c r="E24" s="93">
        <v>121</v>
      </c>
      <c r="F24" s="7"/>
      <c r="G24" s="28">
        <f t="shared" si="4"/>
        <v>0</v>
      </c>
      <c r="H24" s="12"/>
    </row>
    <row r="25" spans="1:8" s="11" customFormat="1" ht="20.100000000000001" customHeight="1" x14ac:dyDescent="0.25">
      <c r="A25" s="46" t="s">
        <v>147</v>
      </c>
      <c r="B25" s="42" t="s">
        <v>313</v>
      </c>
      <c r="C25" s="2" t="s">
        <v>155</v>
      </c>
      <c r="D25" s="23" t="s">
        <v>10</v>
      </c>
      <c r="E25" s="93">
        <v>121</v>
      </c>
      <c r="F25" s="7"/>
      <c r="G25" s="28">
        <f t="shared" si="4"/>
        <v>0</v>
      </c>
      <c r="H25" s="12"/>
    </row>
    <row r="26" spans="1:8" s="11" customFormat="1" ht="20.100000000000001" customHeight="1" x14ac:dyDescent="0.25">
      <c r="A26" s="46" t="s">
        <v>147</v>
      </c>
      <c r="B26" s="42" t="s">
        <v>314</v>
      </c>
      <c r="C26" s="2" t="s">
        <v>293</v>
      </c>
      <c r="D26" s="23" t="s">
        <v>10</v>
      </c>
      <c r="E26" s="93">
        <v>11</v>
      </c>
      <c r="F26" s="7"/>
      <c r="G26" s="28">
        <f t="shared" ref="G26:G50" si="5">ROUND((E26*F26),2)</f>
        <v>0</v>
      </c>
      <c r="H26" s="12"/>
    </row>
    <row r="27" spans="1:8" s="11" customFormat="1" ht="20.100000000000001" customHeight="1" x14ac:dyDescent="0.25">
      <c r="A27" s="46" t="s">
        <v>147</v>
      </c>
      <c r="B27" s="42" t="s">
        <v>315</v>
      </c>
      <c r="C27" s="2" t="s">
        <v>294</v>
      </c>
      <c r="D27" s="23" t="s">
        <v>10</v>
      </c>
      <c r="E27" s="93">
        <v>85</v>
      </c>
      <c r="F27" s="7"/>
      <c r="G27" s="28">
        <f t="shared" si="5"/>
        <v>0</v>
      </c>
      <c r="H27" s="12"/>
    </row>
    <row r="28" spans="1:8" s="11" customFormat="1" ht="20.100000000000001" customHeight="1" x14ac:dyDescent="0.25">
      <c r="A28" s="46" t="s">
        <v>147</v>
      </c>
      <c r="B28" s="42" t="s">
        <v>316</v>
      </c>
      <c r="C28" s="2" t="s">
        <v>156</v>
      </c>
      <c r="D28" s="23" t="s">
        <v>9</v>
      </c>
      <c r="E28" s="93">
        <v>57</v>
      </c>
      <c r="F28" s="7"/>
      <c r="G28" s="28">
        <f t="shared" si="5"/>
        <v>0</v>
      </c>
      <c r="H28" s="12"/>
    </row>
    <row r="29" spans="1:8" s="11" customFormat="1" ht="20.100000000000001" customHeight="1" x14ac:dyDescent="0.25">
      <c r="A29" s="46" t="s">
        <v>147</v>
      </c>
      <c r="B29" s="42" t="s">
        <v>317</v>
      </c>
      <c r="C29" s="2" t="s">
        <v>157</v>
      </c>
      <c r="D29" s="23" t="s">
        <v>17</v>
      </c>
      <c r="E29" s="93">
        <v>3</v>
      </c>
      <c r="F29" s="7"/>
      <c r="G29" s="28">
        <f t="shared" si="5"/>
        <v>0</v>
      </c>
      <c r="H29" s="12"/>
    </row>
    <row r="30" spans="1:8" s="11" customFormat="1" ht="20.100000000000001" customHeight="1" x14ac:dyDescent="0.25">
      <c r="A30" s="46" t="s">
        <v>147</v>
      </c>
      <c r="B30" s="42" t="s">
        <v>318</v>
      </c>
      <c r="C30" s="2" t="s">
        <v>158</v>
      </c>
      <c r="D30" s="23" t="s">
        <v>17</v>
      </c>
      <c r="E30" s="93">
        <v>1</v>
      </c>
      <c r="F30" s="7"/>
      <c r="G30" s="28">
        <f t="shared" si="5"/>
        <v>0</v>
      </c>
      <c r="H30" s="12"/>
    </row>
    <row r="31" spans="1:8" s="11" customFormat="1" ht="20.100000000000001" customHeight="1" x14ac:dyDescent="0.25">
      <c r="A31" s="46" t="s">
        <v>147</v>
      </c>
      <c r="B31" s="42" t="s">
        <v>319</v>
      </c>
      <c r="C31" s="2" t="s">
        <v>159</v>
      </c>
      <c r="D31" s="23" t="s">
        <v>17</v>
      </c>
      <c r="E31" s="93">
        <v>4</v>
      </c>
      <c r="F31" s="7"/>
      <c r="G31" s="28">
        <f t="shared" ref="G31:G32" si="6">ROUND((E31*F31),2)</f>
        <v>0</v>
      </c>
      <c r="H31" s="12"/>
    </row>
    <row r="32" spans="1:8" s="11" customFormat="1" ht="20.100000000000001" customHeight="1" x14ac:dyDescent="0.25">
      <c r="A32" s="46" t="s">
        <v>147</v>
      </c>
      <c r="B32" s="42" t="s">
        <v>320</v>
      </c>
      <c r="C32" s="2" t="s">
        <v>160</v>
      </c>
      <c r="D32" s="23" t="s">
        <v>10</v>
      </c>
      <c r="E32" s="93">
        <v>1</v>
      </c>
      <c r="F32" s="7"/>
      <c r="G32" s="28">
        <f t="shared" si="6"/>
        <v>0</v>
      </c>
      <c r="H32" s="12"/>
    </row>
    <row r="33" spans="1:9" s="11" customFormat="1" ht="20.100000000000001" customHeight="1" x14ac:dyDescent="0.25">
      <c r="A33" s="46" t="s">
        <v>147</v>
      </c>
      <c r="B33" s="42" t="s">
        <v>321</v>
      </c>
      <c r="C33" s="2" t="s">
        <v>161</v>
      </c>
      <c r="D33" s="23" t="s">
        <v>10</v>
      </c>
      <c r="E33" s="93">
        <v>22</v>
      </c>
      <c r="F33" s="7"/>
      <c r="G33" s="28">
        <f t="shared" si="5"/>
        <v>0</v>
      </c>
      <c r="H33" s="12"/>
    </row>
    <row r="34" spans="1:9" s="11" customFormat="1" ht="20.100000000000001" customHeight="1" x14ac:dyDescent="0.25">
      <c r="A34" s="46" t="s">
        <v>147</v>
      </c>
      <c r="B34" s="42" t="s">
        <v>322</v>
      </c>
      <c r="C34" s="2" t="s">
        <v>162</v>
      </c>
      <c r="D34" s="23" t="s">
        <v>17</v>
      </c>
      <c r="E34" s="93">
        <v>2</v>
      </c>
      <c r="F34" s="7"/>
      <c r="G34" s="28">
        <f t="shared" si="5"/>
        <v>0</v>
      </c>
      <c r="H34" s="12"/>
    </row>
    <row r="35" spans="1:9" s="11" customFormat="1" ht="20.100000000000001" customHeight="1" thickBot="1" x14ac:dyDescent="0.3">
      <c r="A35" s="46" t="s">
        <v>147</v>
      </c>
      <c r="B35" s="42" t="s">
        <v>323</v>
      </c>
      <c r="C35" s="2" t="s">
        <v>163</v>
      </c>
      <c r="D35" s="23" t="s">
        <v>10</v>
      </c>
      <c r="E35" s="93">
        <v>225</v>
      </c>
      <c r="F35" s="7"/>
      <c r="G35" s="28">
        <f t="shared" si="5"/>
        <v>0</v>
      </c>
      <c r="H35" s="12"/>
    </row>
    <row r="36" spans="1:9" s="11" customFormat="1" ht="38.25" customHeight="1" thickBot="1" x14ac:dyDescent="0.3">
      <c r="A36" s="68" t="s">
        <v>147</v>
      </c>
      <c r="B36" s="83" t="s">
        <v>324</v>
      </c>
      <c r="C36" s="63" t="s">
        <v>164</v>
      </c>
      <c r="D36" s="64" t="s">
        <v>10</v>
      </c>
      <c r="E36" s="97">
        <v>214</v>
      </c>
      <c r="F36" s="84"/>
      <c r="G36" s="65">
        <f t="shared" si="5"/>
        <v>0</v>
      </c>
      <c r="H36" s="36" t="s">
        <v>32</v>
      </c>
      <c r="I36" s="37">
        <f>ROUND(SUM(G5:G36),2)</f>
        <v>0</v>
      </c>
    </row>
    <row r="37" spans="1:9" s="11" customFormat="1" ht="46.5" customHeight="1" x14ac:dyDescent="0.25">
      <c r="A37" s="82" t="s">
        <v>165</v>
      </c>
      <c r="B37" s="71" t="s">
        <v>18</v>
      </c>
      <c r="C37" s="72" t="s">
        <v>295</v>
      </c>
      <c r="D37" s="73" t="s">
        <v>17</v>
      </c>
      <c r="E37" s="95">
        <v>5</v>
      </c>
      <c r="F37" s="74"/>
      <c r="G37" s="75">
        <f t="shared" ref="G37:G43" si="7">ROUND((E37*F37),2)</f>
        <v>0</v>
      </c>
      <c r="H37" s="12"/>
    </row>
    <row r="38" spans="1:9" s="11" customFormat="1" ht="46.5" customHeight="1" x14ac:dyDescent="0.25">
      <c r="A38" s="46" t="s">
        <v>165</v>
      </c>
      <c r="B38" s="44" t="s">
        <v>19</v>
      </c>
      <c r="C38" s="2" t="s">
        <v>296</v>
      </c>
      <c r="D38" s="23" t="s">
        <v>17</v>
      </c>
      <c r="E38" s="93">
        <v>3</v>
      </c>
      <c r="F38" s="22"/>
      <c r="G38" s="28">
        <f t="shared" si="7"/>
        <v>0</v>
      </c>
      <c r="H38" s="12"/>
    </row>
    <row r="39" spans="1:9" s="11" customFormat="1" ht="46.5" customHeight="1" x14ac:dyDescent="0.25">
      <c r="A39" s="46" t="s">
        <v>165</v>
      </c>
      <c r="B39" s="44" t="s">
        <v>20</v>
      </c>
      <c r="C39" s="2" t="s">
        <v>297</v>
      </c>
      <c r="D39" s="23" t="s">
        <v>17</v>
      </c>
      <c r="E39" s="93">
        <v>3</v>
      </c>
      <c r="F39" s="22"/>
      <c r="G39" s="28">
        <f t="shared" si="7"/>
        <v>0</v>
      </c>
      <c r="H39" s="12"/>
    </row>
    <row r="40" spans="1:9" s="11" customFormat="1" ht="46.5" customHeight="1" x14ac:dyDescent="0.25">
      <c r="A40" s="46" t="s">
        <v>165</v>
      </c>
      <c r="B40" s="44" t="s">
        <v>21</v>
      </c>
      <c r="C40" s="2" t="s">
        <v>298</v>
      </c>
      <c r="D40" s="23" t="s">
        <v>17</v>
      </c>
      <c r="E40" s="93">
        <v>2</v>
      </c>
      <c r="F40" s="22"/>
      <c r="G40" s="28">
        <f t="shared" si="7"/>
        <v>0</v>
      </c>
      <c r="H40" s="12"/>
    </row>
    <row r="41" spans="1:9" s="11" customFormat="1" ht="33" customHeight="1" x14ac:dyDescent="0.25">
      <c r="A41" s="46" t="s">
        <v>165</v>
      </c>
      <c r="B41" s="44" t="s">
        <v>22</v>
      </c>
      <c r="C41" s="2" t="s">
        <v>167</v>
      </c>
      <c r="D41" s="23" t="s">
        <v>17</v>
      </c>
      <c r="E41" s="93">
        <v>4</v>
      </c>
      <c r="F41" s="22"/>
      <c r="G41" s="28">
        <f t="shared" si="7"/>
        <v>0</v>
      </c>
      <c r="H41" s="12"/>
    </row>
    <row r="42" spans="1:9" s="11" customFormat="1" ht="33" customHeight="1" x14ac:dyDescent="0.25">
      <c r="A42" s="46" t="s">
        <v>165</v>
      </c>
      <c r="B42" s="44" t="s">
        <v>23</v>
      </c>
      <c r="C42" s="2" t="s">
        <v>168</v>
      </c>
      <c r="D42" s="23" t="s">
        <v>17</v>
      </c>
      <c r="E42" s="93">
        <v>1</v>
      </c>
      <c r="F42" s="22"/>
      <c r="G42" s="28">
        <f t="shared" si="7"/>
        <v>0</v>
      </c>
      <c r="H42" s="12"/>
    </row>
    <row r="43" spans="1:9" s="11" customFormat="1" ht="78" customHeight="1" x14ac:dyDescent="0.25">
      <c r="A43" s="46" t="s">
        <v>165</v>
      </c>
      <c r="B43" s="44" t="s">
        <v>24</v>
      </c>
      <c r="C43" s="2" t="s">
        <v>299</v>
      </c>
      <c r="D43" s="23" t="s">
        <v>7</v>
      </c>
      <c r="E43" s="93">
        <v>1</v>
      </c>
      <c r="F43" s="22"/>
      <c r="G43" s="28">
        <f t="shared" si="7"/>
        <v>0</v>
      </c>
      <c r="H43" s="12"/>
    </row>
    <row r="44" spans="1:9" s="11" customFormat="1" ht="45" customHeight="1" x14ac:dyDescent="0.25">
      <c r="A44" s="46" t="s">
        <v>165</v>
      </c>
      <c r="B44" s="44" t="s">
        <v>25</v>
      </c>
      <c r="C44" s="2" t="s">
        <v>300</v>
      </c>
      <c r="D44" s="23" t="s">
        <v>7</v>
      </c>
      <c r="E44" s="93">
        <v>1</v>
      </c>
      <c r="F44" s="22"/>
      <c r="G44" s="28">
        <f t="shared" ref="G44:G45" si="8">ROUND((E44*F44),2)</f>
        <v>0</v>
      </c>
      <c r="H44" s="12"/>
    </row>
    <row r="45" spans="1:9" s="11" customFormat="1" ht="33" customHeight="1" x14ac:dyDescent="0.25">
      <c r="A45" s="46" t="s">
        <v>165</v>
      </c>
      <c r="B45" s="44" t="s">
        <v>26</v>
      </c>
      <c r="C45" s="2" t="s">
        <v>169</v>
      </c>
      <c r="D45" s="23" t="s">
        <v>17</v>
      </c>
      <c r="E45" s="93">
        <v>6</v>
      </c>
      <c r="F45" s="22"/>
      <c r="G45" s="28">
        <f t="shared" si="8"/>
        <v>0</v>
      </c>
      <c r="H45" s="12"/>
    </row>
    <row r="46" spans="1:9" s="11" customFormat="1" ht="48" customHeight="1" x14ac:dyDescent="0.25">
      <c r="A46" s="46" t="s">
        <v>165</v>
      </c>
      <c r="B46" s="44" t="s">
        <v>54</v>
      </c>
      <c r="C46" s="2" t="s">
        <v>301</v>
      </c>
      <c r="D46" s="23" t="s">
        <v>17</v>
      </c>
      <c r="E46" s="93">
        <v>3</v>
      </c>
      <c r="F46" s="22"/>
      <c r="G46" s="28">
        <f t="shared" ref="G46:G49" si="9">ROUND((E46*F46),2)</f>
        <v>0</v>
      </c>
      <c r="H46" s="12"/>
    </row>
    <row r="47" spans="1:9" s="11" customFormat="1" ht="48" customHeight="1" x14ac:dyDescent="0.25">
      <c r="A47" s="46" t="s">
        <v>165</v>
      </c>
      <c r="B47" s="44" t="s">
        <v>55</v>
      </c>
      <c r="C47" s="2" t="s">
        <v>302</v>
      </c>
      <c r="D47" s="23" t="s">
        <v>17</v>
      </c>
      <c r="E47" s="93">
        <v>2</v>
      </c>
      <c r="F47" s="22"/>
      <c r="G47" s="28">
        <f t="shared" si="9"/>
        <v>0</v>
      </c>
      <c r="H47" s="12"/>
    </row>
    <row r="48" spans="1:9" s="11" customFormat="1" ht="33" customHeight="1" thickBot="1" x14ac:dyDescent="0.3">
      <c r="A48" s="46" t="s">
        <v>165</v>
      </c>
      <c r="B48" s="44" t="s">
        <v>56</v>
      </c>
      <c r="C48" s="2" t="s">
        <v>166</v>
      </c>
      <c r="D48" s="23" t="s">
        <v>17</v>
      </c>
      <c r="E48" s="93">
        <v>2</v>
      </c>
      <c r="F48" s="22"/>
      <c r="G48" s="28">
        <f t="shared" si="9"/>
        <v>0</v>
      </c>
      <c r="H48" s="12"/>
    </row>
    <row r="49" spans="1:9" s="11" customFormat="1" ht="33" customHeight="1" thickBot="1" x14ac:dyDescent="0.3">
      <c r="A49" s="68" t="s">
        <v>165</v>
      </c>
      <c r="B49" s="69" t="s">
        <v>62</v>
      </c>
      <c r="C49" s="63" t="s">
        <v>170</v>
      </c>
      <c r="D49" s="64" t="s">
        <v>17</v>
      </c>
      <c r="E49" s="97">
        <v>2</v>
      </c>
      <c r="F49" s="76"/>
      <c r="G49" s="65">
        <f t="shared" si="9"/>
        <v>0</v>
      </c>
      <c r="H49" s="78" t="s">
        <v>33</v>
      </c>
      <c r="I49" s="79">
        <f>ROUND(SUM(G37:G49),2)</f>
        <v>0</v>
      </c>
    </row>
    <row r="50" spans="1:9" s="11" customFormat="1" ht="57" customHeight="1" thickBot="1" x14ac:dyDescent="0.3">
      <c r="A50" s="68" t="s">
        <v>331</v>
      </c>
      <c r="B50" s="69" t="s">
        <v>440</v>
      </c>
      <c r="C50" s="63" t="s">
        <v>437</v>
      </c>
      <c r="D50" s="64" t="s">
        <v>7</v>
      </c>
      <c r="E50" s="97">
        <v>1</v>
      </c>
      <c r="F50" s="76"/>
      <c r="G50" s="65">
        <f t="shared" si="5"/>
        <v>0</v>
      </c>
      <c r="H50" s="78" t="s">
        <v>33</v>
      </c>
      <c r="I50" s="79">
        <f>ROUND(SUM(G50:G50),2)</f>
        <v>0</v>
      </c>
    </row>
    <row r="51" spans="1:9" ht="44.25" customHeight="1" thickBot="1" x14ac:dyDescent="0.3">
      <c r="A51" s="8"/>
      <c r="B51" s="4"/>
      <c r="C51" s="8"/>
      <c r="D51" s="4"/>
      <c r="E51" s="98"/>
      <c r="F51" s="66" t="s">
        <v>68</v>
      </c>
      <c r="G51" s="67">
        <f>SUM(G5:G50)</f>
        <v>0</v>
      </c>
      <c r="H51" s="35"/>
      <c r="I51" s="38"/>
    </row>
    <row r="52" spans="1:9" ht="20.25" customHeight="1" x14ac:dyDescent="0.25">
      <c r="A52" s="40"/>
      <c r="B52" s="39"/>
      <c r="C52" s="39"/>
      <c r="D52" s="39"/>
      <c r="E52" s="99"/>
      <c r="F52" s="39"/>
      <c r="G52" s="15"/>
    </row>
    <row r="53" spans="1:9" x14ac:dyDescent="0.25">
      <c r="A53" s="8"/>
      <c r="B53" s="4"/>
      <c r="C53" s="8"/>
      <c r="D53" s="4"/>
      <c r="E53" s="98"/>
      <c r="F53" s="16"/>
      <c r="G53" s="15"/>
    </row>
    <row r="54" spans="1:9" x14ac:dyDescent="0.25">
      <c r="A54" s="8"/>
      <c r="B54" s="4"/>
      <c r="C54" s="8"/>
      <c r="D54" s="4"/>
      <c r="E54" s="98"/>
      <c r="F54" s="16"/>
      <c r="G54" s="15"/>
    </row>
    <row r="55" spans="1:9" x14ac:dyDescent="0.25">
      <c r="F55" s="17"/>
    </row>
    <row r="56" spans="1:9" x14ac:dyDescent="0.25">
      <c r="A56" s="9"/>
      <c r="B56" s="5"/>
      <c r="C56" s="9"/>
      <c r="D56" s="5"/>
      <c r="E56" s="101"/>
      <c r="F56" s="18"/>
      <c r="G56" s="5"/>
    </row>
    <row r="57" spans="1:9" ht="26.25" customHeight="1" x14ac:dyDescent="0.25">
      <c r="A57" s="6"/>
      <c r="B57" s="6"/>
      <c r="C57" s="6"/>
      <c r="D57" s="6"/>
      <c r="E57" s="102"/>
      <c r="F57" s="19"/>
      <c r="G57" s="6"/>
    </row>
  </sheetData>
  <mergeCells count="2">
    <mergeCell ref="A1:G1"/>
    <mergeCell ref="A3:G3"/>
  </mergeCells>
  <phoneticPr fontId="1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2"/>
  <sheetViews>
    <sheetView zoomScale="79" zoomScaleNormal="79" workbookViewId="0">
      <selection activeCell="E5" sqref="E5:E45"/>
    </sheetView>
  </sheetViews>
  <sheetFormatPr defaultColWidth="9.109375" defaultRowHeight="13.8" x14ac:dyDescent="0.25"/>
  <cols>
    <col min="1" max="1" width="39.6640625" style="24" customWidth="1"/>
    <col min="2" max="2" width="10.5546875" style="13" customWidth="1"/>
    <col min="3" max="3" width="71.6640625" style="14" customWidth="1"/>
    <col min="4" max="4" width="9.109375" style="13"/>
    <col min="5" max="5" width="16.33203125" style="100" customWidth="1"/>
    <col min="6" max="6" width="20.6640625" style="20" customWidth="1"/>
    <col min="7" max="7" width="14.6640625" style="13" customWidth="1"/>
    <col min="8" max="8" width="21.5546875" style="21" customWidth="1"/>
    <col min="9" max="9" width="20.6640625" style="10" customWidth="1"/>
    <col min="10" max="16384" width="9.109375" style="10"/>
  </cols>
  <sheetData>
    <row r="1" spans="1:8" ht="39.9" customHeight="1" x14ac:dyDescent="0.25">
      <c r="A1" s="107" t="s">
        <v>439</v>
      </c>
      <c r="B1" s="107"/>
      <c r="C1" s="107"/>
      <c r="D1" s="107"/>
      <c r="E1" s="107"/>
      <c r="F1" s="107"/>
      <c r="G1" s="107"/>
    </row>
    <row r="2" spans="1:8" ht="21.75" customHeight="1" thickBot="1" x14ac:dyDescent="0.3">
      <c r="A2" s="1"/>
      <c r="B2" s="1"/>
      <c r="C2" s="1"/>
      <c r="D2" s="1"/>
      <c r="E2" s="91"/>
      <c r="F2" s="1"/>
      <c r="G2" s="1"/>
    </row>
    <row r="3" spans="1:8" ht="21.75" customHeight="1" x14ac:dyDescent="0.25">
      <c r="A3" s="108" t="s">
        <v>327</v>
      </c>
      <c r="B3" s="109"/>
      <c r="C3" s="109"/>
      <c r="D3" s="109"/>
      <c r="E3" s="109"/>
      <c r="F3" s="109"/>
      <c r="G3" s="110"/>
    </row>
    <row r="4" spans="1:8" ht="46.2" customHeight="1" thickBot="1" x14ac:dyDescent="0.3">
      <c r="A4" s="30" t="s">
        <v>31</v>
      </c>
      <c r="B4" s="47" t="s">
        <v>0</v>
      </c>
      <c r="C4" s="31" t="s">
        <v>1</v>
      </c>
      <c r="D4" s="31" t="s">
        <v>2</v>
      </c>
      <c r="E4" s="92" t="s">
        <v>3</v>
      </c>
      <c r="F4" s="32" t="s">
        <v>4</v>
      </c>
      <c r="G4" s="33" t="s">
        <v>5</v>
      </c>
    </row>
    <row r="5" spans="1:8" s="11" customFormat="1" ht="30" customHeight="1" x14ac:dyDescent="0.25">
      <c r="A5" s="45" t="s">
        <v>171</v>
      </c>
      <c r="B5" s="41" t="s">
        <v>11</v>
      </c>
      <c r="C5" s="25" t="s">
        <v>329</v>
      </c>
      <c r="D5" s="26" t="s">
        <v>7</v>
      </c>
      <c r="E5" s="94">
        <v>10</v>
      </c>
      <c r="F5" s="29"/>
      <c r="G5" s="27">
        <f t="shared" ref="G5:G44" si="0">ROUND((E5*F5),2)</f>
        <v>0</v>
      </c>
      <c r="H5" s="12"/>
    </row>
    <row r="6" spans="1:8" s="11" customFormat="1" ht="20.100000000000001" customHeight="1" x14ac:dyDescent="0.25">
      <c r="A6" s="46" t="s">
        <v>171</v>
      </c>
      <c r="B6" s="42" t="s">
        <v>12</v>
      </c>
      <c r="C6" s="2" t="s">
        <v>172</v>
      </c>
      <c r="D6" s="23" t="s">
        <v>10</v>
      </c>
      <c r="E6" s="93">
        <v>335</v>
      </c>
      <c r="F6" s="7"/>
      <c r="G6" s="28">
        <f t="shared" si="0"/>
        <v>0</v>
      </c>
      <c r="H6" s="12"/>
    </row>
    <row r="7" spans="1:8" s="11" customFormat="1" ht="20.100000000000001" customHeight="1" x14ac:dyDescent="0.25">
      <c r="A7" s="46" t="s">
        <v>171</v>
      </c>
      <c r="B7" s="42" t="s">
        <v>49</v>
      </c>
      <c r="C7" s="2" t="s">
        <v>173</v>
      </c>
      <c r="D7" s="23" t="s">
        <v>10</v>
      </c>
      <c r="E7" s="93">
        <v>113</v>
      </c>
      <c r="F7" s="7"/>
      <c r="G7" s="28">
        <f t="shared" si="0"/>
        <v>0</v>
      </c>
      <c r="H7" s="12"/>
    </row>
    <row r="8" spans="1:8" s="11" customFormat="1" ht="20.100000000000001" customHeight="1" x14ac:dyDescent="0.25">
      <c r="A8" s="46" t="s">
        <v>171</v>
      </c>
      <c r="B8" s="42" t="s">
        <v>13</v>
      </c>
      <c r="C8" s="2" t="s">
        <v>174</v>
      </c>
      <c r="D8" s="23" t="s">
        <v>10</v>
      </c>
      <c r="E8" s="93">
        <v>448</v>
      </c>
      <c r="F8" s="7"/>
      <c r="G8" s="28">
        <f t="shared" ref="G8:G21" si="1">ROUND((E8*F8),2)</f>
        <v>0</v>
      </c>
      <c r="H8" s="12"/>
    </row>
    <row r="9" spans="1:8" s="11" customFormat="1" ht="20.100000000000001" customHeight="1" x14ac:dyDescent="0.25">
      <c r="A9" s="46" t="s">
        <v>171</v>
      </c>
      <c r="B9" s="42" t="s">
        <v>14</v>
      </c>
      <c r="C9" s="2" t="s">
        <v>175</v>
      </c>
      <c r="D9" s="23" t="s">
        <v>10</v>
      </c>
      <c r="E9" s="93">
        <v>448</v>
      </c>
      <c r="F9" s="7"/>
      <c r="G9" s="28">
        <f t="shared" si="1"/>
        <v>0</v>
      </c>
      <c r="H9" s="12"/>
    </row>
    <row r="10" spans="1:8" s="11" customFormat="1" ht="20.100000000000001" customHeight="1" x14ac:dyDescent="0.25">
      <c r="A10" s="46" t="s">
        <v>171</v>
      </c>
      <c r="B10" s="42" t="s">
        <v>15</v>
      </c>
      <c r="C10" s="2" t="s">
        <v>176</v>
      </c>
      <c r="D10" s="23" t="s">
        <v>8</v>
      </c>
      <c r="E10" s="93">
        <v>134.4</v>
      </c>
      <c r="F10" s="7"/>
      <c r="G10" s="28">
        <f t="shared" si="1"/>
        <v>0</v>
      </c>
      <c r="H10" s="12"/>
    </row>
    <row r="11" spans="1:8" s="11" customFormat="1" ht="20.100000000000001" customHeight="1" x14ac:dyDescent="0.25">
      <c r="A11" s="46" t="s">
        <v>171</v>
      </c>
      <c r="B11" s="42" t="s">
        <v>50</v>
      </c>
      <c r="C11" s="2" t="s">
        <v>177</v>
      </c>
      <c r="D11" s="23" t="s">
        <v>9</v>
      </c>
      <c r="E11" s="93">
        <v>94.1</v>
      </c>
      <c r="F11" s="7"/>
      <c r="G11" s="28">
        <f t="shared" si="1"/>
        <v>0</v>
      </c>
      <c r="H11" s="12"/>
    </row>
    <row r="12" spans="1:8" s="11" customFormat="1" ht="20.100000000000001" customHeight="1" x14ac:dyDescent="0.25">
      <c r="A12" s="46" t="s">
        <v>171</v>
      </c>
      <c r="B12" s="42" t="s">
        <v>16</v>
      </c>
      <c r="C12" s="2" t="s">
        <v>178</v>
      </c>
      <c r="D12" s="23" t="s">
        <v>17</v>
      </c>
      <c r="E12" s="93">
        <v>15</v>
      </c>
      <c r="F12" s="7"/>
      <c r="G12" s="28">
        <f t="shared" ref="G12:G20" si="2">ROUND((E12*F12),2)</f>
        <v>0</v>
      </c>
      <c r="H12" s="12"/>
    </row>
    <row r="13" spans="1:8" s="11" customFormat="1" ht="20.100000000000001" customHeight="1" x14ac:dyDescent="0.25">
      <c r="A13" s="46" t="s">
        <v>171</v>
      </c>
      <c r="B13" s="42" t="s">
        <v>52</v>
      </c>
      <c r="C13" s="2" t="s">
        <v>179</v>
      </c>
      <c r="D13" s="23" t="s">
        <v>17</v>
      </c>
      <c r="E13" s="93">
        <v>15</v>
      </c>
      <c r="F13" s="7"/>
      <c r="G13" s="28">
        <f t="shared" si="2"/>
        <v>0</v>
      </c>
      <c r="H13" s="12"/>
    </row>
    <row r="14" spans="1:8" s="11" customFormat="1" ht="20.100000000000001" customHeight="1" x14ac:dyDescent="0.25">
      <c r="A14" s="46" t="s">
        <v>171</v>
      </c>
      <c r="B14" s="42" t="s">
        <v>53</v>
      </c>
      <c r="C14" s="2" t="s">
        <v>180</v>
      </c>
      <c r="D14" s="23" t="s">
        <v>17</v>
      </c>
      <c r="E14" s="93">
        <v>13</v>
      </c>
      <c r="F14" s="7"/>
      <c r="G14" s="28">
        <f t="shared" si="2"/>
        <v>0</v>
      </c>
      <c r="H14" s="12"/>
    </row>
    <row r="15" spans="1:8" s="11" customFormat="1" ht="20.100000000000001" customHeight="1" x14ac:dyDescent="0.25">
      <c r="A15" s="46" t="s">
        <v>171</v>
      </c>
      <c r="B15" s="42" t="s">
        <v>39</v>
      </c>
      <c r="C15" s="2" t="s">
        <v>181</v>
      </c>
      <c r="D15" s="23" t="s">
        <v>17</v>
      </c>
      <c r="E15" s="93">
        <v>15</v>
      </c>
      <c r="F15" s="7"/>
      <c r="G15" s="28">
        <f t="shared" si="2"/>
        <v>0</v>
      </c>
      <c r="H15" s="12"/>
    </row>
    <row r="16" spans="1:8" s="11" customFormat="1" ht="20.100000000000001" customHeight="1" x14ac:dyDescent="0.25">
      <c r="A16" s="46" t="s">
        <v>171</v>
      </c>
      <c r="B16" s="42" t="s">
        <v>304</v>
      </c>
      <c r="C16" s="2" t="s">
        <v>182</v>
      </c>
      <c r="D16" s="23" t="s">
        <v>7</v>
      </c>
      <c r="E16" s="93">
        <v>15</v>
      </c>
      <c r="F16" s="7"/>
      <c r="G16" s="28">
        <f t="shared" si="2"/>
        <v>0</v>
      </c>
      <c r="H16" s="12"/>
    </row>
    <row r="17" spans="1:9" s="11" customFormat="1" ht="20.100000000000001" customHeight="1" x14ac:dyDescent="0.25">
      <c r="A17" s="46" t="s">
        <v>171</v>
      </c>
      <c r="B17" s="42" t="s">
        <v>305</v>
      </c>
      <c r="C17" s="2" t="s">
        <v>183</v>
      </c>
      <c r="D17" s="23" t="s">
        <v>9</v>
      </c>
      <c r="E17" s="93">
        <v>15.8</v>
      </c>
      <c r="F17" s="7"/>
      <c r="G17" s="28">
        <f t="shared" si="2"/>
        <v>0</v>
      </c>
      <c r="H17" s="12"/>
    </row>
    <row r="18" spans="1:9" s="11" customFormat="1" ht="20.100000000000001" customHeight="1" x14ac:dyDescent="0.25">
      <c r="A18" s="46" t="s">
        <v>171</v>
      </c>
      <c r="B18" s="42" t="s">
        <v>306</v>
      </c>
      <c r="C18" s="2" t="s">
        <v>184</v>
      </c>
      <c r="D18" s="23" t="s">
        <v>10</v>
      </c>
      <c r="E18" s="93">
        <v>13</v>
      </c>
      <c r="F18" s="7"/>
      <c r="G18" s="28">
        <f t="shared" si="2"/>
        <v>0</v>
      </c>
      <c r="H18" s="12"/>
    </row>
    <row r="19" spans="1:9" s="11" customFormat="1" ht="20.100000000000001" customHeight="1" x14ac:dyDescent="0.25">
      <c r="A19" s="46" t="s">
        <v>171</v>
      </c>
      <c r="B19" s="42" t="s">
        <v>307</v>
      </c>
      <c r="C19" s="2" t="s">
        <v>185</v>
      </c>
      <c r="D19" s="23" t="s">
        <v>10</v>
      </c>
      <c r="E19" s="93">
        <v>448</v>
      </c>
      <c r="F19" s="7"/>
      <c r="G19" s="28">
        <f t="shared" si="2"/>
        <v>0</v>
      </c>
      <c r="H19" s="12"/>
    </row>
    <row r="20" spans="1:9" s="11" customFormat="1" ht="20.100000000000001" customHeight="1" x14ac:dyDescent="0.25">
      <c r="A20" s="46" t="s">
        <v>171</v>
      </c>
      <c r="B20" s="42" t="s">
        <v>308</v>
      </c>
      <c r="C20" s="2" t="s">
        <v>186</v>
      </c>
      <c r="D20" s="23" t="s">
        <v>10</v>
      </c>
      <c r="E20" s="93">
        <v>36</v>
      </c>
      <c r="F20" s="7"/>
      <c r="G20" s="28">
        <f t="shared" si="2"/>
        <v>0</v>
      </c>
      <c r="H20" s="12"/>
    </row>
    <row r="21" spans="1:9" s="11" customFormat="1" ht="20.100000000000001" customHeight="1" x14ac:dyDescent="0.25">
      <c r="A21" s="46" t="s">
        <v>171</v>
      </c>
      <c r="B21" s="42" t="s">
        <v>309</v>
      </c>
      <c r="C21" s="2" t="s">
        <v>187</v>
      </c>
      <c r="D21" s="23" t="s">
        <v>10</v>
      </c>
      <c r="E21" s="93">
        <v>497</v>
      </c>
      <c r="F21" s="7"/>
      <c r="G21" s="28">
        <f t="shared" si="1"/>
        <v>0</v>
      </c>
      <c r="H21" s="12"/>
    </row>
    <row r="22" spans="1:9" s="11" customFormat="1" ht="20.100000000000001" customHeight="1" x14ac:dyDescent="0.25">
      <c r="A22" s="46" t="s">
        <v>171</v>
      </c>
      <c r="B22" s="42" t="s">
        <v>310</v>
      </c>
      <c r="C22" s="2" t="s">
        <v>188</v>
      </c>
      <c r="D22" s="23" t="s">
        <v>10</v>
      </c>
      <c r="E22" s="93">
        <v>222</v>
      </c>
      <c r="F22" s="7"/>
      <c r="G22" s="28">
        <f t="shared" si="0"/>
        <v>0</v>
      </c>
      <c r="H22" s="12"/>
    </row>
    <row r="23" spans="1:9" s="11" customFormat="1" ht="20.100000000000001" customHeight="1" x14ac:dyDescent="0.25">
      <c r="A23" s="46" t="s">
        <v>171</v>
      </c>
      <c r="B23" s="42" t="s">
        <v>311</v>
      </c>
      <c r="C23" s="2" t="s">
        <v>189</v>
      </c>
      <c r="D23" s="23" t="s">
        <v>17</v>
      </c>
      <c r="E23" s="93">
        <v>36</v>
      </c>
      <c r="F23" s="7"/>
      <c r="G23" s="28">
        <f t="shared" si="0"/>
        <v>0</v>
      </c>
      <c r="H23" s="12"/>
    </row>
    <row r="24" spans="1:9" s="11" customFormat="1" ht="20.100000000000001" customHeight="1" x14ac:dyDescent="0.25">
      <c r="A24" s="46" t="s">
        <v>171</v>
      </c>
      <c r="B24" s="42" t="s">
        <v>312</v>
      </c>
      <c r="C24" s="2" t="s">
        <v>190</v>
      </c>
      <c r="D24" s="23" t="s">
        <v>10</v>
      </c>
      <c r="E24" s="93">
        <v>448</v>
      </c>
      <c r="F24" s="7"/>
      <c r="G24" s="28">
        <f t="shared" si="0"/>
        <v>0</v>
      </c>
      <c r="H24" s="12"/>
    </row>
    <row r="25" spans="1:9" s="11" customFormat="1" ht="20.100000000000001" customHeight="1" x14ac:dyDescent="0.25">
      <c r="A25" s="46" t="s">
        <v>171</v>
      </c>
      <c r="B25" s="42" t="s">
        <v>313</v>
      </c>
      <c r="C25" s="2" t="s">
        <v>191</v>
      </c>
      <c r="D25" s="23" t="s">
        <v>7</v>
      </c>
      <c r="E25" s="93">
        <v>15</v>
      </c>
      <c r="F25" s="7"/>
      <c r="G25" s="28">
        <f t="shared" si="0"/>
        <v>0</v>
      </c>
      <c r="H25" s="12"/>
    </row>
    <row r="26" spans="1:9" s="11" customFormat="1" ht="20.100000000000001" customHeight="1" x14ac:dyDescent="0.25">
      <c r="A26" s="46" t="s">
        <v>171</v>
      </c>
      <c r="B26" s="42" t="s">
        <v>314</v>
      </c>
      <c r="C26" s="2" t="s">
        <v>67</v>
      </c>
      <c r="D26" s="23" t="s">
        <v>17</v>
      </c>
      <c r="E26" s="93">
        <v>15</v>
      </c>
      <c r="F26" s="7"/>
      <c r="G26" s="28">
        <f t="shared" si="0"/>
        <v>0</v>
      </c>
      <c r="H26" s="12"/>
    </row>
    <row r="27" spans="1:9" s="11" customFormat="1" ht="20.100000000000001" customHeight="1" x14ac:dyDescent="0.25">
      <c r="A27" s="46" t="s">
        <v>171</v>
      </c>
      <c r="B27" s="42" t="s">
        <v>315</v>
      </c>
      <c r="C27" s="2" t="s">
        <v>192</v>
      </c>
      <c r="D27" s="23" t="s">
        <v>10</v>
      </c>
      <c r="E27" s="93">
        <v>33</v>
      </c>
      <c r="F27" s="7"/>
      <c r="G27" s="28">
        <f t="shared" si="0"/>
        <v>0</v>
      </c>
      <c r="H27" s="12"/>
    </row>
    <row r="28" spans="1:9" s="11" customFormat="1" ht="20.100000000000001" customHeight="1" x14ac:dyDescent="0.25">
      <c r="A28" s="46" t="s">
        <v>171</v>
      </c>
      <c r="B28" s="42" t="s">
        <v>316</v>
      </c>
      <c r="C28" s="2" t="s">
        <v>193</v>
      </c>
      <c r="D28" s="23" t="s">
        <v>17</v>
      </c>
      <c r="E28" s="93">
        <v>18</v>
      </c>
      <c r="F28" s="7"/>
      <c r="G28" s="28">
        <f t="shared" si="0"/>
        <v>0</v>
      </c>
      <c r="H28" s="12"/>
    </row>
    <row r="29" spans="1:9" s="11" customFormat="1" ht="20.100000000000001" customHeight="1" thickBot="1" x14ac:dyDescent="0.3">
      <c r="A29" s="46" t="s">
        <v>171</v>
      </c>
      <c r="B29" s="42" t="s">
        <v>317</v>
      </c>
      <c r="C29" s="2" t="s">
        <v>194</v>
      </c>
      <c r="D29" s="23" t="s">
        <v>17</v>
      </c>
      <c r="E29" s="93">
        <v>15</v>
      </c>
      <c r="F29" s="7"/>
      <c r="G29" s="28">
        <f t="shared" si="0"/>
        <v>0</v>
      </c>
      <c r="H29" s="12"/>
    </row>
    <row r="30" spans="1:9" s="11" customFormat="1" ht="38.25" customHeight="1" thickBot="1" x14ac:dyDescent="0.3">
      <c r="A30" s="46" t="s">
        <v>171</v>
      </c>
      <c r="B30" s="42" t="s">
        <v>318</v>
      </c>
      <c r="C30" s="2" t="s">
        <v>69</v>
      </c>
      <c r="D30" s="23" t="s">
        <v>17</v>
      </c>
      <c r="E30" s="93">
        <v>51</v>
      </c>
      <c r="F30" s="7"/>
      <c r="G30" s="28">
        <f t="shared" si="0"/>
        <v>0</v>
      </c>
      <c r="H30" s="36" t="s">
        <v>32</v>
      </c>
      <c r="I30" s="37">
        <f>ROUND(SUM(G5:G30),2)</f>
        <v>0</v>
      </c>
    </row>
    <row r="31" spans="1:9" s="11" customFormat="1" ht="42" customHeight="1" x14ac:dyDescent="0.25">
      <c r="A31" s="45" t="s">
        <v>196</v>
      </c>
      <c r="B31" s="43" t="s">
        <v>18</v>
      </c>
      <c r="C31" s="25" t="s">
        <v>197</v>
      </c>
      <c r="D31" s="26" t="s">
        <v>17</v>
      </c>
      <c r="E31" s="94">
        <v>13</v>
      </c>
      <c r="F31" s="34"/>
      <c r="G31" s="27">
        <f t="shared" si="0"/>
        <v>0</v>
      </c>
      <c r="H31" s="12"/>
    </row>
    <row r="32" spans="1:9" s="11" customFormat="1" ht="33" customHeight="1" x14ac:dyDescent="0.25">
      <c r="A32" s="46" t="s">
        <v>196</v>
      </c>
      <c r="B32" s="44" t="s">
        <v>19</v>
      </c>
      <c r="C32" s="2" t="s">
        <v>198</v>
      </c>
      <c r="D32" s="23" t="s">
        <v>17</v>
      </c>
      <c r="E32" s="93">
        <v>2</v>
      </c>
      <c r="F32" s="22"/>
      <c r="G32" s="28">
        <f t="shared" ref="G32" si="3">ROUND((E32*F32),2)</f>
        <v>0</v>
      </c>
      <c r="H32" s="12"/>
    </row>
    <row r="33" spans="1:9" s="11" customFormat="1" ht="33" customHeight="1" x14ac:dyDescent="0.25">
      <c r="A33" s="46" t="s">
        <v>196</v>
      </c>
      <c r="B33" s="44" t="s">
        <v>20</v>
      </c>
      <c r="C33" s="2" t="s">
        <v>199</v>
      </c>
      <c r="D33" s="23" t="s">
        <v>17</v>
      </c>
      <c r="E33" s="93">
        <v>13</v>
      </c>
      <c r="F33" s="22"/>
      <c r="G33" s="28">
        <f t="shared" ref="G33:G43" si="4">ROUND((E33*F33),2)</f>
        <v>0</v>
      </c>
      <c r="H33" s="12"/>
    </row>
    <row r="34" spans="1:9" s="11" customFormat="1" ht="27.6" x14ac:dyDescent="0.25">
      <c r="A34" s="46" t="s">
        <v>196</v>
      </c>
      <c r="B34" s="44" t="s">
        <v>21</v>
      </c>
      <c r="C34" s="2" t="s">
        <v>200</v>
      </c>
      <c r="D34" s="23" t="s">
        <v>17</v>
      </c>
      <c r="E34" s="93">
        <v>2</v>
      </c>
      <c r="F34" s="22"/>
      <c r="G34" s="28">
        <f t="shared" si="4"/>
        <v>0</v>
      </c>
      <c r="H34" s="12"/>
    </row>
    <row r="35" spans="1:9" s="11" customFormat="1" ht="20.100000000000001" customHeight="1" x14ac:dyDescent="0.25">
      <c r="A35" s="46" t="s">
        <v>196</v>
      </c>
      <c r="B35" s="44" t="s">
        <v>22</v>
      </c>
      <c r="C35" s="58" t="s">
        <v>201</v>
      </c>
      <c r="D35" s="23" t="s">
        <v>17</v>
      </c>
      <c r="E35" s="93">
        <v>15</v>
      </c>
      <c r="F35" s="22"/>
      <c r="G35" s="28">
        <f t="shared" si="4"/>
        <v>0</v>
      </c>
      <c r="H35" s="12"/>
    </row>
    <row r="36" spans="1:9" s="11" customFormat="1" ht="20.100000000000001" customHeight="1" x14ac:dyDescent="0.25">
      <c r="A36" s="46" t="s">
        <v>196</v>
      </c>
      <c r="B36" s="44" t="s">
        <v>23</v>
      </c>
      <c r="C36" s="2" t="s">
        <v>202</v>
      </c>
      <c r="D36" s="23" t="s">
        <v>17</v>
      </c>
      <c r="E36" s="93">
        <v>15</v>
      </c>
      <c r="F36" s="22"/>
      <c r="G36" s="28">
        <f t="shared" si="4"/>
        <v>0</v>
      </c>
      <c r="H36" s="12"/>
    </row>
    <row r="37" spans="1:9" s="11" customFormat="1" ht="20.100000000000001" customHeight="1" x14ac:dyDescent="0.25">
      <c r="A37" s="46" t="s">
        <v>196</v>
      </c>
      <c r="B37" s="44" t="s">
        <v>24</v>
      </c>
      <c r="C37" s="2" t="s">
        <v>203</v>
      </c>
      <c r="D37" s="23" t="s">
        <v>17</v>
      </c>
      <c r="E37" s="93">
        <v>15</v>
      </c>
      <c r="F37" s="22"/>
      <c r="G37" s="28">
        <f t="shared" si="4"/>
        <v>0</v>
      </c>
      <c r="H37" s="12"/>
    </row>
    <row r="38" spans="1:9" s="11" customFormat="1" ht="20.100000000000001" customHeight="1" x14ac:dyDescent="0.25">
      <c r="A38" s="46" t="s">
        <v>196</v>
      </c>
      <c r="B38" s="44" t="s">
        <v>25</v>
      </c>
      <c r="C38" s="58" t="s">
        <v>204</v>
      </c>
      <c r="D38" s="23" t="s">
        <v>10</v>
      </c>
      <c r="E38" s="93">
        <v>484</v>
      </c>
      <c r="F38" s="22"/>
      <c r="G38" s="28">
        <f t="shared" si="4"/>
        <v>0</v>
      </c>
      <c r="H38" s="12"/>
    </row>
    <row r="39" spans="1:9" s="11" customFormat="1" ht="20.100000000000001" customHeight="1" x14ac:dyDescent="0.25">
      <c r="A39" s="46" t="s">
        <v>196</v>
      </c>
      <c r="B39" s="44" t="s">
        <v>26</v>
      </c>
      <c r="C39" s="2" t="s">
        <v>205</v>
      </c>
      <c r="D39" s="23" t="s">
        <v>10</v>
      </c>
      <c r="E39" s="93">
        <v>13</v>
      </c>
      <c r="F39" s="22"/>
      <c r="G39" s="28">
        <f t="shared" si="4"/>
        <v>0</v>
      </c>
      <c r="H39" s="12"/>
    </row>
    <row r="40" spans="1:9" s="11" customFormat="1" ht="30" customHeight="1" x14ac:dyDescent="0.25">
      <c r="A40" s="46" t="s">
        <v>196</v>
      </c>
      <c r="B40" s="44" t="s">
        <v>54</v>
      </c>
      <c r="C40" s="2" t="s">
        <v>206</v>
      </c>
      <c r="D40" s="23" t="s">
        <v>10</v>
      </c>
      <c r="E40" s="93">
        <v>551</v>
      </c>
      <c r="F40" s="22"/>
      <c r="G40" s="28">
        <f t="shared" si="4"/>
        <v>0</v>
      </c>
      <c r="H40" s="12"/>
    </row>
    <row r="41" spans="1:9" s="11" customFormat="1" ht="20.100000000000001" customHeight="1" x14ac:dyDescent="0.25">
      <c r="A41" s="46" t="s">
        <v>196</v>
      </c>
      <c r="B41" s="44" t="s">
        <v>55</v>
      </c>
      <c r="C41" s="58" t="s">
        <v>207</v>
      </c>
      <c r="D41" s="23" t="s">
        <v>10</v>
      </c>
      <c r="E41" s="93">
        <v>168</v>
      </c>
      <c r="F41" s="22"/>
      <c r="G41" s="28">
        <f t="shared" si="4"/>
        <v>0</v>
      </c>
      <c r="H41" s="12"/>
    </row>
    <row r="42" spans="1:9" s="11" customFormat="1" ht="20.100000000000001" customHeight="1" x14ac:dyDescent="0.25">
      <c r="A42" s="46" t="s">
        <v>196</v>
      </c>
      <c r="B42" s="44" t="s">
        <v>56</v>
      </c>
      <c r="C42" s="2" t="s">
        <v>208</v>
      </c>
      <c r="D42" s="23" t="s">
        <v>17</v>
      </c>
      <c r="E42" s="93">
        <v>36</v>
      </c>
      <c r="F42" s="22"/>
      <c r="G42" s="28">
        <f t="shared" si="4"/>
        <v>0</v>
      </c>
      <c r="H42" s="12"/>
    </row>
    <row r="43" spans="1:9" s="11" customFormat="1" ht="20.100000000000001" customHeight="1" thickBot="1" x14ac:dyDescent="0.3">
      <c r="A43" s="46" t="s">
        <v>196</v>
      </c>
      <c r="B43" s="44" t="s">
        <v>62</v>
      </c>
      <c r="C43" s="2" t="s">
        <v>209</v>
      </c>
      <c r="D43" s="23" t="s">
        <v>10</v>
      </c>
      <c r="E43" s="93">
        <v>448</v>
      </c>
      <c r="F43" s="22"/>
      <c r="G43" s="28">
        <f t="shared" si="4"/>
        <v>0</v>
      </c>
      <c r="H43" s="12"/>
    </row>
    <row r="44" spans="1:9" s="11" customFormat="1" ht="111" thickBot="1" x14ac:dyDescent="0.3">
      <c r="A44" s="68" t="s">
        <v>196</v>
      </c>
      <c r="B44" s="44" t="s">
        <v>339</v>
      </c>
      <c r="C44" s="63" t="s">
        <v>330</v>
      </c>
      <c r="D44" s="64" t="s">
        <v>7</v>
      </c>
      <c r="E44" s="97">
        <v>15</v>
      </c>
      <c r="F44" s="76"/>
      <c r="G44" s="65">
        <f t="shared" si="0"/>
        <v>0</v>
      </c>
      <c r="H44" s="36" t="s">
        <v>33</v>
      </c>
      <c r="I44" s="37">
        <f>ROUND(SUM(G31:G44),2)</f>
        <v>0</v>
      </c>
    </row>
    <row r="45" spans="1:9" s="11" customFormat="1" ht="28.2" thickBot="1" x14ac:dyDescent="0.3">
      <c r="A45" s="85" t="s">
        <v>331</v>
      </c>
      <c r="B45" s="86" t="s">
        <v>27</v>
      </c>
      <c r="C45" s="87" t="s">
        <v>195</v>
      </c>
      <c r="D45" s="88" t="s">
        <v>7</v>
      </c>
      <c r="E45" s="103">
        <v>1</v>
      </c>
      <c r="F45" s="89"/>
      <c r="G45" s="90">
        <f t="shared" ref="G45" si="5">ROUND((E45*F45),2)</f>
        <v>0</v>
      </c>
      <c r="H45" s="36" t="s">
        <v>34</v>
      </c>
      <c r="I45" s="37">
        <f>ROUND(SUM(G45),2)</f>
        <v>0</v>
      </c>
    </row>
    <row r="46" spans="1:9" ht="44.25" customHeight="1" thickBot="1" x14ac:dyDescent="0.3">
      <c r="A46" s="8"/>
      <c r="B46" s="4"/>
      <c r="C46" s="8"/>
      <c r="D46" s="4"/>
      <c r="E46" s="98"/>
      <c r="F46" s="66" t="s">
        <v>71</v>
      </c>
      <c r="G46" s="67">
        <f>SUM(G5:G45)</f>
        <v>0</v>
      </c>
      <c r="H46" s="35"/>
      <c r="I46" s="38"/>
    </row>
    <row r="47" spans="1:9" ht="20.25" customHeight="1" x14ac:dyDescent="0.25">
      <c r="A47" s="40"/>
      <c r="B47" s="39"/>
      <c r="C47" s="39"/>
      <c r="D47" s="39"/>
      <c r="E47" s="99"/>
      <c r="F47" s="39"/>
      <c r="G47" s="15"/>
    </row>
    <row r="48" spans="1:9" x14ac:dyDescent="0.25">
      <c r="A48" s="8"/>
      <c r="B48" s="4"/>
      <c r="C48" s="8"/>
      <c r="D48" s="4"/>
      <c r="E48" s="98"/>
      <c r="F48" s="16"/>
      <c r="G48" s="15"/>
    </row>
    <row r="49" spans="1:7" x14ac:dyDescent="0.25">
      <c r="A49" s="8"/>
      <c r="B49" s="4"/>
      <c r="C49" s="8"/>
      <c r="D49" s="4"/>
      <c r="E49" s="98"/>
      <c r="F49" s="16"/>
      <c r="G49" s="15"/>
    </row>
    <row r="50" spans="1:7" x14ac:dyDescent="0.25">
      <c r="F50" s="17"/>
    </row>
    <row r="51" spans="1:7" x14ac:dyDescent="0.25">
      <c r="A51" s="9"/>
      <c r="B51" s="5"/>
      <c r="C51" s="9"/>
      <c r="D51" s="5"/>
      <c r="E51" s="101"/>
      <c r="F51" s="18"/>
      <c r="G51" s="5"/>
    </row>
    <row r="52" spans="1:7" ht="26.25" customHeight="1" x14ac:dyDescent="0.25">
      <c r="A52" s="6"/>
      <c r="B52" s="6"/>
      <c r="C52" s="6"/>
      <c r="D52" s="6"/>
      <c r="E52" s="102"/>
      <c r="F52" s="19"/>
      <c r="G52" s="6"/>
    </row>
  </sheetData>
  <mergeCells count="2">
    <mergeCell ref="A1:G1"/>
    <mergeCell ref="A3:G3"/>
  </mergeCells>
  <phoneticPr fontId="1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2"/>
  <sheetViews>
    <sheetView zoomScale="67" zoomScaleNormal="67" workbookViewId="0">
      <selection activeCell="E5" sqref="E5:E55"/>
    </sheetView>
  </sheetViews>
  <sheetFormatPr defaultColWidth="9.109375" defaultRowHeight="13.8" x14ac:dyDescent="0.25"/>
  <cols>
    <col min="1" max="1" width="39.6640625" style="24" customWidth="1"/>
    <col min="2" max="2" width="10.5546875" style="13" customWidth="1"/>
    <col min="3" max="3" width="71.6640625" style="14" customWidth="1"/>
    <col min="4" max="4" width="9.109375" style="13"/>
    <col min="5" max="5" width="16.33203125" style="100" customWidth="1"/>
    <col min="6" max="6" width="20.6640625" style="20" customWidth="1"/>
    <col min="7" max="7" width="14.6640625" style="13" customWidth="1"/>
    <col min="8" max="8" width="21.5546875" style="21" customWidth="1"/>
    <col min="9" max="9" width="20.6640625" style="10" customWidth="1"/>
    <col min="10" max="16384" width="9.109375" style="10"/>
  </cols>
  <sheetData>
    <row r="1" spans="1:8" ht="39.9" customHeight="1" x14ac:dyDescent="0.25">
      <c r="A1" s="107" t="s">
        <v>439</v>
      </c>
      <c r="B1" s="107"/>
      <c r="C1" s="107"/>
      <c r="D1" s="107"/>
      <c r="E1" s="107"/>
      <c r="F1" s="107"/>
      <c r="G1" s="107"/>
    </row>
    <row r="2" spans="1:8" ht="21.75" customHeight="1" thickBot="1" x14ac:dyDescent="0.3">
      <c r="A2" s="1"/>
      <c r="B2" s="1"/>
      <c r="C2" s="1"/>
      <c r="D2" s="1"/>
      <c r="E2" s="91"/>
      <c r="F2" s="1"/>
      <c r="G2" s="1"/>
    </row>
    <row r="3" spans="1:8" ht="21.75" customHeight="1" x14ac:dyDescent="0.25">
      <c r="A3" s="108" t="s">
        <v>338</v>
      </c>
      <c r="B3" s="109"/>
      <c r="C3" s="109"/>
      <c r="D3" s="109"/>
      <c r="E3" s="109"/>
      <c r="F3" s="109"/>
      <c r="G3" s="110"/>
    </row>
    <row r="4" spans="1:8" ht="49.95" customHeight="1" thickBot="1" x14ac:dyDescent="0.3">
      <c r="A4" s="30" t="s">
        <v>31</v>
      </c>
      <c r="B4" s="47" t="s">
        <v>0</v>
      </c>
      <c r="C4" s="31" t="s">
        <v>1</v>
      </c>
      <c r="D4" s="31" t="s">
        <v>2</v>
      </c>
      <c r="E4" s="92" t="s">
        <v>3</v>
      </c>
      <c r="F4" s="32" t="s">
        <v>4</v>
      </c>
      <c r="G4" s="33" t="s">
        <v>5</v>
      </c>
    </row>
    <row r="5" spans="1:8" s="11" customFormat="1" ht="30" customHeight="1" x14ac:dyDescent="0.25">
      <c r="A5" s="45" t="s">
        <v>171</v>
      </c>
      <c r="B5" s="41" t="s">
        <v>11</v>
      </c>
      <c r="C5" s="25" t="s">
        <v>210</v>
      </c>
      <c r="D5" s="26" t="s">
        <v>10</v>
      </c>
      <c r="E5" s="94">
        <v>80</v>
      </c>
      <c r="F5" s="29"/>
      <c r="G5" s="27">
        <f t="shared" ref="G5:G53" si="0">ROUND((E5*F5),2)</f>
        <v>0</v>
      </c>
      <c r="H5" s="12"/>
    </row>
    <row r="6" spans="1:8" s="11" customFormat="1" ht="30" customHeight="1" x14ac:dyDescent="0.25">
      <c r="A6" s="46" t="s">
        <v>171</v>
      </c>
      <c r="B6" s="42" t="s">
        <v>12</v>
      </c>
      <c r="C6" s="2" t="s">
        <v>211</v>
      </c>
      <c r="D6" s="23" t="s">
        <v>10</v>
      </c>
      <c r="E6" s="93">
        <v>186</v>
      </c>
      <c r="F6" s="7"/>
      <c r="G6" s="28">
        <f t="shared" si="0"/>
        <v>0</v>
      </c>
      <c r="H6" s="12"/>
    </row>
    <row r="7" spans="1:8" s="11" customFormat="1" ht="30" customHeight="1" x14ac:dyDescent="0.25">
      <c r="A7" s="46" t="s">
        <v>171</v>
      </c>
      <c r="B7" s="42" t="s">
        <v>49</v>
      </c>
      <c r="C7" s="2" t="s">
        <v>212</v>
      </c>
      <c r="D7" s="23" t="s">
        <v>10</v>
      </c>
      <c r="E7" s="93">
        <v>39</v>
      </c>
      <c r="F7" s="7"/>
      <c r="G7" s="28">
        <f t="shared" ref="G7:G25" si="1">ROUND((E7*F7),2)</f>
        <v>0</v>
      </c>
      <c r="H7" s="12"/>
    </row>
    <row r="8" spans="1:8" s="11" customFormat="1" ht="20.100000000000001" customHeight="1" x14ac:dyDescent="0.25">
      <c r="A8" s="46" t="s">
        <v>171</v>
      </c>
      <c r="B8" s="42" t="s">
        <v>13</v>
      </c>
      <c r="C8" s="2" t="s">
        <v>213</v>
      </c>
      <c r="D8" s="23" t="s">
        <v>10</v>
      </c>
      <c r="E8" s="93">
        <v>1103</v>
      </c>
      <c r="F8" s="7"/>
      <c r="G8" s="28">
        <f t="shared" ref="G8:G17" si="2">ROUND((E8*F8),2)</f>
        <v>0</v>
      </c>
      <c r="H8" s="12"/>
    </row>
    <row r="9" spans="1:8" s="11" customFormat="1" ht="20.100000000000001" customHeight="1" x14ac:dyDescent="0.25">
      <c r="A9" s="46" t="s">
        <v>171</v>
      </c>
      <c r="B9" s="42" t="s">
        <v>14</v>
      </c>
      <c r="C9" s="2" t="s">
        <v>214</v>
      </c>
      <c r="D9" s="23" t="s">
        <v>17</v>
      </c>
      <c r="E9" s="93">
        <v>1</v>
      </c>
      <c r="F9" s="7"/>
      <c r="G9" s="28">
        <f t="shared" si="2"/>
        <v>0</v>
      </c>
      <c r="H9" s="12"/>
    </row>
    <row r="10" spans="1:8" s="11" customFormat="1" ht="20.100000000000001" customHeight="1" x14ac:dyDescent="0.25">
      <c r="A10" s="46" t="s">
        <v>171</v>
      </c>
      <c r="B10" s="42" t="s">
        <v>15</v>
      </c>
      <c r="C10" s="2" t="s">
        <v>215</v>
      </c>
      <c r="D10" s="23" t="s">
        <v>17</v>
      </c>
      <c r="E10" s="93">
        <v>1</v>
      </c>
      <c r="F10" s="7"/>
      <c r="G10" s="28">
        <f t="shared" si="2"/>
        <v>0</v>
      </c>
      <c r="H10" s="12"/>
    </row>
    <row r="11" spans="1:8" s="11" customFormat="1" ht="20.100000000000001" customHeight="1" x14ac:dyDescent="0.25">
      <c r="A11" s="46" t="s">
        <v>171</v>
      </c>
      <c r="B11" s="42" t="s">
        <v>50</v>
      </c>
      <c r="C11" s="2" t="s">
        <v>216</v>
      </c>
      <c r="D11" s="23" t="s">
        <v>7</v>
      </c>
      <c r="E11" s="93">
        <v>1</v>
      </c>
      <c r="F11" s="7"/>
      <c r="G11" s="28">
        <f t="shared" si="2"/>
        <v>0</v>
      </c>
      <c r="H11" s="12"/>
    </row>
    <row r="12" spans="1:8" s="11" customFormat="1" ht="20.100000000000001" customHeight="1" x14ac:dyDescent="0.25">
      <c r="A12" s="46" t="s">
        <v>171</v>
      </c>
      <c r="B12" s="42" t="s">
        <v>16</v>
      </c>
      <c r="C12" s="2" t="s">
        <v>217</v>
      </c>
      <c r="D12" s="23" t="s">
        <v>17</v>
      </c>
      <c r="E12" s="93">
        <v>13</v>
      </c>
      <c r="F12" s="7"/>
      <c r="G12" s="28">
        <f t="shared" si="2"/>
        <v>0</v>
      </c>
      <c r="H12" s="12"/>
    </row>
    <row r="13" spans="1:8" s="11" customFormat="1" ht="20.100000000000001" customHeight="1" x14ac:dyDescent="0.25">
      <c r="A13" s="46" t="s">
        <v>171</v>
      </c>
      <c r="B13" s="42" t="s">
        <v>52</v>
      </c>
      <c r="C13" s="2" t="s">
        <v>218</v>
      </c>
      <c r="D13" s="23" t="s">
        <v>58</v>
      </c>
      <c r="E13" s="93">
        <v>224</v>
      </c>
      <c r="F13" s="7"/>
      <c r="G13" s="28">
        <f t="shared" si="2"/>
        <v>0</v>
      </c>
      <c r="H13" s="12"/>
    </row>
    <row r="14" spans="1:8" s="11" customFormat="1" ht="20.100000000000001" customHeight="1" x14ac:dyDescent="0.25">
      <c r="A14" s="46" t="s">
        <v>171</v>
      </c>
      <c r="B14" s="42" t="s">
        <v>53</v>
      </c>
      <c r="C14" s="2" t="s">
        <v>219</v>
      </c>
      <c r="D14" s="23" t="s">
        <v>58</v>
      </c>
      <c r="E14" s="93">
        <v>1</v>
      </c>
      <c r="F14" s="7"/>
      <c r="G14" s="28">
        <f t="shared" si="2"/>
        <v>0</v>
      </c>
      <c r="H14" s="12"/>
    </row>
    <row r="15" spans="1:8" s="11" customFormat="1" ht="20.100000000000001" customHeight="1" x14ac:dyDescent="0.25">
      <c r="A15" s="46" t="s">
        <v>171</v>
      </c>
      <c r="B15" s="42" t="s">
        <v>39</v>
      </c>
      <c r="C15" s="2" t="s">
        <v>220</v>
      </c>
      <c r="D15" s="23" t="s">
        <v>58</v>
      </c>
      <c r="E15" s="93">
        <v>1</v>
      </c>
      <c r="F15" s="7"/>
      <c r="G15" s="28">
        <f t="shared" si="2"/>
        <v>0</v>
      </c>
      <c r="H15" s="12"/>
    </row>
    <row r="16" spans="1:8" s="11" customFormat="1" ht="20.100000000000001" customHeight="1" x14ac:dyDescent="0.25">
      <c r="A16" s="46" t="s">
        <v>171</v>
      </c>
      <c r="B16" s="42" t="s">
        <v>304</v>
      </c>
      <c r="C16" s="2" t="s">
        <v>221</v>
      </c>
      <c r="D16" s="23" t="s">
        <v>58</v>
      </c>
      <c r="E16" s="93">
        <v>1</v>
      </c>
      <c r="F16" s="7"/>
      <c r="G16" s="28">
        <f t="shared" si="2"/>
        <v>0</v>
      </c>
      <c r="H16" s="12"/>
    </row>
    <row r="17" spans="1:9" s="11" customFormat="1" ht="20.100000000000001" customHeight="1" x14ac:dyDescent="0.25">
      <c r="A17" s="46" t="s">
        <v>171</v>
      </c>
      <c r="B17" s="42" t="s">
        <v>305</v>
      </c>
      <c r="C17" s="2" t="s">
        <v>222</v>
      </c>
      <c r="D17" s="23" t="s">
        <v>58</v>
      </c>
      <c r="E17" s="93">
        <v>4</v>
      </c>
      <c r="F17" s="7"/>
      <c r="G17" s="28">
        <f t="shared" si="2"/>
        <v>0</v>
      </c>
      <c r="H17" s="12"/>
    </row>
    <row r="18" spans="1:9" s="11" customFormat="1" ht="20.100000000000001" customHeight="1" x14ac:dyDescent="0.25">
      <c r="A18" s="46" t="s">
        <v>171</v>
      </c>
      <c r="B18" s="42" t="s">
        <v>306</v>
      </c>
      <c r="C18" s="2" t="s">
        <v>223</v>
      </c>
      <c r="D18" s="23" t="s">
        <v>58</v>
      </c>
      <c r="E18" s="93">
        <v>1</v>
      </c>
      <c r="F18" s="7"/>
      <c r="G18" s="28">
        <f t="shared" si="1"/>
        <v>0</v>
      </c>
      <c r="H18" s="12"/>
    </row>
    <row r="19" spans="1:9" s="11" customFormat="1" ht="20.100000000000001" customHeight="1" x14ac:dyDescent="0.25">
      <c r="A19" s="46" t="s">
        <v>171</v>
      </c>
      <c r="B19" s="42" t="s">
        <v>307</v>
      </c>
      <c r="C19" s="2" t="s">
        <v>224</v>
      </c>
      <c r="D19" s="23" t="s">
        <v>333</v>
      </c>
      <c r="E19" s="93">
        <v>193</v>
      </c>
      <c r="F19" s="7"/>
      <c r="G19" s="28">
        <f t="shared" si="1"/>
        <v>0</v>
      </c>
      <c r="H19" s="12"/>
    </row>
    <row r="20" spans="1:9" s="11" customFormat="1" ht="20.100000000000001" customHeight="1" x14ac:dyDescent="0.25">
      <c r="A20" s="46" t="s">
        <v>171</v>
      </c>
      <c r="B20" s="42" t="s">
        <v>308</v>
      </c>
      <c r="C20" s="2" t="s">
        <v>225</v>
      </c>
      <c r="D20" s="23" t="s">
        <v>58</v>
      </c>
      <c r="E20" s="93">
        <v>24</v>
      </c>
      <c r="F20" s="7"/>
      <c r="G20" s="28">
        <f t="shared" si="1"/>
        <v>0</v>
      </c>
      <c r="H20" s="12"/>
    </row>
    <row r="21" spans="1:9" s="11" customFormat="1" ht="20.100000000000001" customHeight="1" x14ac:dyDescent="0.25">
      <c r="A21" s="46" t="s">
        <v>171</v>
      </c>
      <c r="B21" s="42" t="s">
        <v>309</v>
      </c>
      <c r="C21" s="2" t="s">
        <v>226</v>
      </c>
      <c r="D21" s="23" t="s">
        <v>17</v>
      </c>
      <c r="E21" s="93">
        <v>4</v>
      </c>
      <c r="F21" s="7"/>
      <c r="G21" s="28">
        <f t="shared" si="1"/>
        <v>0</v>
      </c>
      <c r="H21" s="12"/>
    </row>
    <row r="22" spans="1:9" s="11" customFormat="1" ht="20.100000000000001" customHeight="1" x14ac:dyDescent="0.25">
      <c r="A22" s="46" t="s">
        <v>171</v>
      </c>
      <c r="B22" s="42" t="s">
        <v>310</v>
      </c>
      <c r="C22" s="2" t="s">
        <v>227</v>
      </c>
      <c r="D22" s="23" t="s">
        <v>17</v>
      </c>
      <c r="E22" s="93">
        <v>6</v>
      </c>
      <c r="F22" s="7"/>
      <c r="G22" s="28">
        <f t="shared" si="1"/>
        <v>0</v>
      </c>
      <c r="H22" s="12"/>
    </row>
    <row r="23" spans="1:9" s="11" customFormat="1" ht="20.100000000000001" customHeight="1" x14ac:dyDescent="0.25">
      <c r="A23" s="46" t="s">
        <v>171</v>
      </c>
      <c r="B23" s="42" t="s">
        <v>311</v>
      </c>
      <c r="C23" s="2" t="s">
        <v>228</v>
      </c>
      <c r="D23" s="23" t="s">
        <v>17</v>
      </c>
      <c r="E23" s="93">
        <v>2</v>
      </c>
      <c r="F23" s="7"/>
      <c r="G23" s="28">
        <f t="shared" si="1"/>
        <v>0</v>
      </c>
      <c r="H23" s="12"/>
    </row>
    <row r="24" spans="1:9" s="11" customFormat="1" ht="20.100000000000001" customHeight="1" x14ac:dyDescent="0.25">
      <c r="A24" s="46" t="s">
        <v>171</v>
      </c>
      <c r="B24" s="42" t="s">
        <v>312</v>
      </c>
      <c r="C24" s="2" t="s">
        <v>229</v>
      </c>
      <c r="D24" s="23" t="s">
        <v>7</v>
      </c>
      <c r="E24" s="93">
        <v>1</v>
      </c>
      <c r="F24" s="7"/>
      <c r="G24" s="28">
        <f t="shared" si="1"/>
        <v>0</v>
      </c>
      <c r="H24" s="12"/>
    </row>
    <row r="25" spans="1:9" s="11" customFormat="1" ht="20.100000000000001" customHeight="1" thickBot="1" x14ac:dyDescent="0.3">
      <c r="A25" s="46" t="s">
        <v>171</v>
      </c>
      <c r="B25" s="42" t="s">
        <v>313</v>
      </c>
      <c r="C25" s="2" t="s">
        <v>230</v>
      </c>
      <c r="D25" s="23" t="s">
        <v>10</v>
      </c>
      <c r="E25" s="93">
        <v>1116</v>
      </c>
      <c r="F25" s="7"/>
      <c r="G25" s="28">
        <f t="shared" si="1"/>
        <v>0</v>
      </c>
      <c r="H25" s="12"/>
    </row>
    <row r="26" spans="1:9" s="11" customFormat="1" ht="38.25" customHeight="1" thickBot="1" x14ac:dyDescent="0.3">
      <c r="A26" s="46" t="s">
        <v>171</v>
      </c>
      <c r="B26" s="42" t="s">
        <v>314</v>
      </c>
      <c r="C26" s="2" t="s">
        <v>334</v>
      </c>
      <c r="D26" s="23" t="s">
        <v>332</v>
      </c>
      <c r="E26" s="93">
        <v>8.51</v>
      </c>
      <c r="F26" s="7"/>
      <c r="G26" s="28">
        <f t="shared" si="0"/>
        <v>0</v>
      </c>
      <c r="H26" s="36" t="s">
        <v>32</v>
      </c>
      <c r="I26" s="37">
        <f>ROUND(SUM(G5:G26),2)</f>
        <v>0</v>
      </c>
    </row>
    <row r="27" spans="1:9" s="11" customFormat="1" ht="41.25" customHeight="1" x14ac:dyDescent="0.25">
      <c r="A27" s="45" t="s">
        <v>233</v>
      </c>
      <c r="B27" s="41" t="s">
        <v>18</v>
      </c>
      <c r="C27" s="25" t="s">
        <v>335</v>
      </c>
      <c r="D27" s="26" t="s">
        <v>10</v>
      </c>
      <c r="E27" s="94">
        <v>375</v>
      </c>
      <c r="F27" s="34"/>
      <c r="G27" s="27">
        <f t="shared" si="0"/>
        <v>0</v>
      </c>
      <c r="H27" s="62"/>
    </row>
    <row r="28" spans="1:9" s="11" customFormat="1" ht="41.25" customHeight="1" x14ac:dyDescent="0.25">
      <c r="A28" s="46" t="s">
        <v>233</v>
      </c>
      <c r="B28" s="42" t="s">
        <v>19</v>
      </c>
      <c r="C28" s="2" t="s">
        <v>234</v>
      </c>
      <c r="D28" s="23" t="s">
        <v>10</v>
      </c>
      <c r="E28" s="93">
        <v>579</v>
      </c>
      <c r="F28" s="22"/>
      <c r="G28" s="28">
        <f t="shared" si="0"/>
        <v>0</v>
      </c>
      <c r="H28" s="62"/>
    </row>
    <row r="29" spans="1:9" s="11" customFormat="1" ht="41.25" customHeight="1" x14ac:dyDescent="0.25">
      <c r="A29" s="46" t="s">
        <v>233</v>
      </c>
      <c r="B29" s="42" t="s">
        <v>20</v>
      </c>
      <c r="C29" s="2" t="s">
        <v>336</v>
      </c>
      <c r="D29" s="23" t="s">
        <v>10</v>
      </c>
      <c r="E29" s="93">
        <v>30</v>
      </c>
      <c r="F29" s="22"/>
      <c r="G29" s="28">
        <f t="shared" si="0"/>
        <v>0</v>
      </c>
      <c r="H29" s="62"/>
    </row>
    <row r="30" spans="1:9" s="11" customFormat="1" ht="41.25" customHeight="1" x14ac:dyDescent="0.25">
      <c r="A30" s="46" t="s">
        <v>233</v>
      </c>
      <c r="B30" s="42" t="s">
        <v>21</v>
      </c>
      <c r="C30" s="2" t="s">
        <v>337</v>
      </c>
      <c r="D30" s="23" t="s">
        <v>10</v>
      </c>
      <c r="E30" s="93">
        <v>119</v>
      </c>
      <c r="F30" s="22"/>
      <c r="G30" s="28">
        <f t="shared" ref="G30:G50" si="3">ROUND((E30*F30),2)</f>
        <v>0</v>
      </c>
      <c r="H30" s="62"/>
    </row>
    <row r="31" spans="1:9" s="11" customFormat="1" ht="41.25" customHeight="1" x14ac:dyDescent="0.25">
      <c r="A31" s="46" t="s">
        <v>233</v>
      </c>
      <c r="B31" s="42" t="s">
        <v>22</v>
      </c>
      <c r="C31" s="2" t="s">
        <v>235</v>
      </c>
      <c r="D31" s="23" t="s">
        <v>17</v>
      </c>
      <c r="E31" s="93">
        <v>139</v>
      </c>
      <c r="F31" s="22"/>
      <c r="G31" s="28">
        <f t="shared" si="3"/>
        <v>0</v>
      </c>
      <c r="H31" s="62"/>
    </row>
    <row r="32" spans="1:9" s="11" customFormat="1" ht="41.25" customHeight="1" x14ac:dyDescent="0.25">
      <c r="A32" s="46" t="s">
        <v>233</v>
      </c>
      <c r="B32" s="42" t="s">
        <v>23</v>
      </c>
      <c r="C32" s="2" t="s">
        <v>236</v>
      </c>
      <c r="D32" s="23" t="s">
        <v>7</v>
      </c>
      <c r="E32" s="93">
        <v>1</v>
      </c>
      <c r="F32" s="22"/>
      <c r="G32" s="28">
        <f t="shared" si="3"/>
        <v>0</v>
      </c>
      <c r="H32" s="62"/>
    </row>
    <row r="33" spans="1:8" s="11" customFormat="1" ht="41.25" customHeight="1" x14ac:dyDescent="0.25">
      <c r="A33" s="46" t="s">
        <v>233</v>
      </c>
      <c r="B33" s="42" t="s">
        <v>24</v>
      </c>
      <c r="C33" s="2" t="s">
        <v>237</v>
      </c>
      <c r="D33" s="23" t="s">
        <v>58</v>
      </c>
      <c r="E33" s="93">
        <v>1</v>
      </c>
      <c r="F33" s="22"/>
      <c r="G33" s="28">
        <f t="shared" ref="G33:G44" si="4">ROUND((E33*F33),2)</f>
        <v>0</v>
      </c>
      <c r="H33" s="62"/>
    </row>
    <row r="34" spans="1:8" s="11" customFormat="1" ht="41.25" customHeight="1" x14ac:dyDescent="0.25">
      <c r="A34" s="46" t="s">
        <v>233</v>
      </c>
      <c r="B34" s="42" t="s">
        <v>25</v>
      </c>
      <c r="C34" s="2" t="s">
        <v>238</v>
      </c>
      <c r="D34" s="23" t="s">
        <v>7</v>
      </c>
      <c r="E34" s="93">
        <v>2</v>
      </c>
      <c r="F34" s="22"/>
      <c r="G34" s="28">
        <f t="shared" si="4"/>
        <v>0</v>
      </c>
      <c r="H34" s="62"/>
    </row>
    <row r="35" spans="1:8" s="11" customFormat="1" ht="41.25" customHeight="1" x14ac:dyDescent="0.25">
      <c r="A35" s="46" t="s">
        <v>233</v>
      </c>
      <c r="B35" s="42" t="s">
        <v>26</v>
      </c>
      <c r="C35" s="2" t="s">
        <v>239</v>
      </c>
      <c r="D35" s="23" t="s">
        <v>7</v>
      </c>
      <c r="E35" s="93">
        <v>1</v>
      </c>
      <c r="F35" s="22"/>
      <c r="G35" s="28">
        <f t="shared" si="4"/>
        <v>0</v>
      </c>
      <c r="H35" s="62"/>
    </row>
    <row r="36" spans="1:8" s="11" customFormat="1" ht="41.25" customHeight="1" x14ac:dyDescent="0.25">
      <c r="A36" s="46" t="s">
        <v>233</v>
      </c>
      <c r="B36" s="42" t="s">
        <v>54</v>
      </c>
      <c r="C36" s="2" t="s">
        <v>240</v>
      </c>
      <c r="D36" s="23" t="s">
        <v>58</v>
      </c>
      <c r="E36" s="93">
        <v>20</v>
      </c>
      <c r="F36" s="22"/>
      <c r="G36" s="28">
        <f t="shared" si="4"/>
        <v>0</v>
      </c>
      <c r="H36" s="62"/>
    </row>
    <row r="37" spans="1:8" s="11" customFormat="1" ht="41.25" customHeight="1" x14ac:dyDescent="0.25">
      <c r="A37" s="46" t="s">
        <v>233</v>
      </c>
      <c r="B37" s="42" t="s">
        <v>55</v>
      </c>
      <c r="C37" s="2" t="s">
        <v>241</v>
      </c>
      <c r="D37" s="23" t="s">
        <v>58</v>
      </c>
      <c r="E37" s="93">
        <v>20</v>
      </c>
      <c r="F37" s="22"/>
      <c r="G37" s="28">
        <f t="shared" si="4"/>
        <v>0</v>
      </c>
      <c r="H37" s="62"/>
    </row>
    <row r="38" spans="1:8" s="11" customFormat="1" ht="41.25" customHeight="1" x14ac:dyDescent="0.25">
      <c r="A38" s="46" t="s">
        <v>233</v>
      </c>
      <c r="B38" s="42" t="s">
        <v>56</v>
      </c>
      <c r="C38" s="2" t="s">
        <v>242</v>
      </c>
      <c r="D38" s="23" t="s">
        <v>10</v>
      </c>
      <c r="E38" s="93">
        <v>28</v>
      </c>
      <c r="F38" s="22"/>
      <c r="G38" s="28">
        <f t="shared" si="4"/>
        <v>0</v>
      </c>
      <c r="H38" s="62"/>
    </row>
    <row r="39" spans="1:8" s="11" customFormat="1" ht="41.25" customHeight="1" x14ac:dyDescent="0.25">
      <c r="A39" s="46" t="s">
        <v>233</v>
      </c>
      <c r="B39" s="42" t="s">
        <v>62</v>
      </c>
      <c r="C39" s="2" t="s">
        <v>243</v>
      </c>
      <c r="D39" s="23" t="s">
        <v>10</v>
      </c>
      <c r="E39" s="93">
        <v>28</v>
      </c>
      <c r="F39" s="22"/>
      <c r="G39" s="28">
        <f t="shared" si="4"/>
        <v>0</v>
      </c>
      <c r="H39" s="62"/>
    </row>
    <row r="40" spans="1:8" s="11" customFormat="1" ht="41.25" customHeight="1" x14ac:dyDescent="0.25">
      <c r="A40" s="46" t="s">
        <v>233</v>
      </c>
      <c r="B40" s="42" t="s">
        <v>339</v>
      </c>
      <c r="C40" s="2" t="s">
        <v>244</v>
      </c>
      <c r="D40" s="23" t="s">
        <v>10</v>
      </c>
      <c r="E40" s="93">
        <v>28</v>
      </c>
      <c r="F40" s="22"/>
      <c r="G40" s="28">
        <f t="shared" si="4"/>
        <v>0</v>
      </c>
      <c r="H40" s="62"/>
    </row>
    <row r="41" spans="1:8" s="11" customFormat="1" ht="41.25" customHeight="1" x14ac:dyDescent="0.25">
      <c r="A41" s="46" t="s">
        <v>233</v>
      </c>
      <c r="B41" s="42" t="s">
        <v>340</v>
      </c>
      <c r="C41" s="2" t="s">
        <v>245</v>
      </c>
      <c r="D41" s="23" t="s">
        <v>10</v>
      </c>
      <c r="E41" s="93">
        <v>112</v>
      </c>
      <c r="F41" s="22"/>
      <c r="G41" s="28">
        <f t="shared" si="4"/>
        <v>0</v>
      </c>
      <c r="H41" s="62"/>
    </row>
    <row r="42" spans="1:8" s="11" customFormat="1" ht="41.25" customHeight="1" x14ac:dyDescent="0.25">
      <c r="A42" s="46" t="s">
        <v>233</v>
      </c>
      <c r="B42" s="42" t="s">
        <v>341</v>
      </c>
      <c r="C42" s="2" t="s">
        <v>246</v>
      </c>
      <c r="D42" s="23" t="s">
        <v>10</v>
      </c>
      <c r="E42" s="93">
        <v>28</v>
      </c>
      <c r="F42" s="22"/>
      <c r="G42" s="28">
        <f t="shared" si="4"/>
        <v>0</v>
      </c>
      <c r="H42" s="62"/>
    </row>
    <row r="43" spans="1:8" s="11" customFormat="1" ht="41.25" customHeight="1" x14ac:dyDescent="0.25">
      <c r="A43" s="46" t="s">
        <v>233</v>
      </c>
      <c r="B43" s="42" t="s">
        <v>342</v>
      </c>
      <c r="C43" s="2" t="s">
        <v>247</v>
      </c>
      <c r="D43" s="23" t="s">
        <v>7</v>
      </c>
      <c r="E43" s="93">
        <v>1</v>
      </c>
      <c r="F43" s="22"/>
      <c r="G43" s="28">
        <f t="shared" si="4"/>
        <v>0</v>
      </c>
      <c r="H43" s="62"/>
    </row>
    <row r="44" spans="1:8" s="11" customFormat="1" ht="41.25" customHeight="1" x14ac:dyDescent="0.25">
      <c r="A44" s="46" t="s">
        <v>233</v>
      </c>
      <c r="B44" s="42" t="s">
        <v>343</v>
      </c>
      <c r="C44" s="2" t="s">
        <v>248</v>
      </c>
      <c r="D44" s="23" t="s">
        <v>7</v>
      </c>
      <c r="E44" s="93">
        <v>1</v>
      </c>
      <c r="F44" s="22"/>
      <c r="G44" s="28">
        <f t="shared" si="4"/>
        <v>0</v>
      </c>
      <c r="H44" s="62"/>
    </row>
    <row r="45" spans="1:8" s="11" customFormat="1" ht="41.25" customHeight="1" x14ac:dyDescent="0.25">
      <c r="A45" s="46" t="s">
        <v>233</v>
      </c>
      <c r="B45" s="42" t="s">
        <v>344</v>
      </c>
      <c r="C45" s="2" t="s">
        <v>249</v>
      </c>
      <c r="D45" s="23" t="s">
        <v>7</v>
      </c>
      <c r="E45" s="93">
        <v>1</v>
      </c>
      <c r="F45" s="22"/>
      <c r="G45" s="28">
        <f t="shared" si="3"/>
        <v>0</v>
      </c>
      <c r="H45" s="62"/>
    </row>
    <row r="46" spans="1:8" s="11" customFormat="1" ht="41.25" customHeight="1" x14ac:dyDescent="0.25">
      <c r="A46" s="46" t="s">
        <v>233</v>
      </c>
      <c r="B46" s="42" t="s">
        <v>345</v>
      </c>
      <c r="C46" s="2" t="s">
        <v>250</v>
      </c>
      <c r="D46" s="23" t="s">
        <v>7</v>
      </c>
      <c r="E46" s="93">
        <v>4</v>
      </c>
      <c r="F46" s="22"/>
      <c r="G46" s="28">
        <f t="shared" si="3"/>
        <v>0</v>
      </c>
      <c r="H46" s="62"/>
    </row>
    <row r="47" spans="1:8" s="11" customFormat="1" ht="41.25" customHeight="1" x14ac:dyDescent="0.25">
      <c r="A47" s="46" t="s">
        <v>233</v>
      </c>
      <c r="B47" s="42" t="s">
        <v>346</v>
      </c>
      <c r="C47" s="2" t="s">
        <v>251</v>
      </c>
      <c r="D47" s="23" t="s">
        <v>7</v>
      </c>
      <c r="E47" s="93">
        <v>1</v>
      </c>
      <c r="F47" s="22"/>
      <c r="G47" s="28">
        <f t="shared" si="3"/>
        <v>0</v>
      </c>
      <c r="H47" s="62"/>
    </row>
    <row r="48" spans="1:8" s="11" customFormat="1" ht="41.25" customHeight="1" x14ac:dyDescent="0.25">
      <c r="A48" s="46" t="s">
        <v>233</v>
      </c>
      <c r="B48" s="42" t="s">
        <v>347</v>
      </c>
      <c r="C48" s="2" t="s">
        <v>252</v>
      </c>
      <c r="D48" s="23" t="s">
        <v>58</v>
      </c>
      <c r="E48" s="93">
        <v>24</v>
      </c>
      <c r="F48" s="22"/>
      <c r="G48" s="28">
        <f t="shared" si="3"/>
        <v>0</v>
      </c>
      <c r="H48" s="62"/>
    </row>
    <row r="49" spans="1:9" s="11" customFormat="1" ht="41.25" customHeight="1" x14ac:dyDescent="0.25">
      <c r="A49" s="46" t="s">
        <v>233</v>
      </c>
      <c r="B49" s="42" t="s">
        <v>348</v>
      </c>
      <c r="C49" s="2" t="s">
        <v>253</v>
      </c>
      <c r="D49" s="23" t="s">
        <v>58</v>
      </c>
      <c r="E49" s="93">
        <v>39</v>
      </c>
      <c r="F49" s="22"/>
      <c r="G49" s="28">
        <f t="shared" si="3"/>
        <v>0</v>
      </c>
      <c r="H49" s="62"/>
    </row>
    <row r="50" spans="1:9" s="11" customFormat="1" ht="41.25" customHeight="1" x14ac:dyDescent="0.25">
      <c r="A50" s="46" t="s">
        <v>233</v>
      </c>
      <c r="B50" s="42" t="s">
        <v>349</v>
      </c>
      <c r="C50" s="2" t="s">
        <v>254</v>
      </c>
      <c r="D50" s="23" t="s">
        <v>58</v>
      </c>
      <c r="E50" s="93">
        <v>4</v>
      </c>
      <c r="F50" s="22"/>
      <c r="G50" s="28">
        <f t="shared" si="3"/>
        <v>0</v>
      </c>
      <c r="H50" s="62"/>
    </row>
    <row r="51" spans="1:9" s="11" customFormat="1" ht="41.25" customHeight="1" x14ac:dyDescent="0.25">
      <c r="A51" s="46" t="s">
        <v>233</v>
      </c>
      <c r="B51" s="42" t="s">
        <v>350</v>
      </c>
      <c r="C51" s="2" t="s">
        <v>255</v>
      </c>
      <c r="D51" s="23" t="s">
        <v>58</v>
      </c>
      <c r="E51" s="93">
        <v>6</v>
      </c>
      <c r="F51" s="22"/>
      <c r="G51" s="28">
        <f t="shared" si="0"/>
        <v>0</v>
      </c>
      <c r="H51" s="62"/>
    </row>
    <row r="52" spans="1:9" s="11" customFormat="1" ht="41.25" customHeight="1" thickBot="1" x14ac:dyDescent="0.3">
      <c r="A52" s="46" t="s">
        <v>233</v>
      </c>
      <c r="B52" s="42" t="s">
        <v>351</v>
      </c>
      <c r="C52" s="2" t="s">
        <v>256</v>
      </c>
      <c r="D52" s="23" t="s">
        <v>58</v>
      </c>
      <c r="E52" s="93">
        <v>2</v>
      </c>
      <c r="F52" s="22"/>
      <c r="G52" s="28">
        <f t="shared" si="0"/>
        <v>0</v>
      </c>
      <c r="H52" s="62"/>
    </row>
    <row r="53" spans="1:9" s="11" customFormat="1" ht="47.25" customHeight="1" thickBot="1" x14ac:dyDescent="0.3">
      <c r="A53" s="46" t="s">
        <v>233</v>
      </c>
      <c r="B53" s="42" t="s">
        <v>352</v>
      </c>
      <c r="C53" s="63" t="s">
        <v>257</v>
      </c>
      <c r="D53" s="64" t="s">
        <v>7</v>
      </c>
      <c r="E53" s="97">
        <v>1</v>
      </c>
      <c r="F53" s="70"/>
      <c r="G53" s="65">
        <f t="shared" si="0"/>
        <v>0</v>
      </c>
      <c r="H53" s="80" t="s">
        <v>33</v>
      </c>
      <c r="I53" s="37">
        <f>ROUND(SUM(G27:G53),2)</f>
        <v>0</v>
      </c>
    </row>
    <row r="54" spans="1:9" s="11" customFormat="1" ht="41.25" customHeight="1" thickBot="1" x14ac:dyDescent="0.3">
      <c r="A54" s="45" t="s">
        <v>331</v>
      </c>
      <c r="B54" s="41" t="s">
        <v>27</v>
      </c>
      <c r="C54" s="25" t="s">
        <v>231</v>
      </c>
      <c r="D54" s="26" t="s">
        <v>10</v>
      </c>
      <c r="E54" s="94">
        <v>284</v>
      </c>
      <c r="F54" s="34"/>
      <c r="G54" s="27">
        <f t="shared" ref="G54:G55" si="5">ROUND((E54*F54),2)</f>
        <v>0</v>
      </c>
      <c r="H54" s="62"/>
    </row>
    <row r="55" spans="1:9" s="11" customFormat="1" ht="47.25" customHeight="1" thickBot="1" x14ac:dyDescent="0.3">
      <c r="A55" s="68" t="s">
        <v>331</v>
      </c>
      <c r="B55" s="83" t="s">
        <v>28</v>
      </c>
      <c r="C55" s="63" t="s">
        <v>232</v>
      </c>
      <c r="D55" s="64" t="s">
        <v>17</v>
      </c>
      <c r="E55" s="97">
        <v>13</v>
      </c>
      <c r="F55" s="70"/>
      <c r="G55" s="65">
        <f t="shared" si="5"/>
        <v>0</v>
      </c>
      <c r="H55" s="80" t="s">
        <v>34</v>
      </c>
      <c r="I55" s="37">
        <f>ROUND(SUM(G54:G55),2)</f>
        <v>0</v>
      </c>
    </row>
    <row r="56" spans="1:9" ht="44.25" customHeight="1" thickBot="1" x14ac:dyDescent="0.3">
      <c r="A56" s="8"/>
      <c r="B56" s="4"/>
      <c r="C56" s="8"/>
      <c r="D56" s="4"/>
      <c r="E56" s="98"/>
      <c r="F56" s="66" t="s">
        <v>70</v>
      </c>
      <c r="G56" s="67">
        <f>SUM(G5:G55)</f>
        <v>0</v>
      </c>
      <c r="H56" s="35"/>
      <c r="I56" s="38"/>
    </row>
    <row r="57" spans="1:9" ht="20.25" customHeight="1" x14ac:dyDescent="0.25">
      <c r="A57" s="40"/>
      <c r="B57" s="39"/>
      <c r="C57" s="39"/>
      <c r="D57" s="39"/>
      <c r="E57" s="99"/>
      <c r="F57" s="39"/>
      <c r="G57" s="15"/>
    </row>
    <row r="58" spans="1:9" x14ac:dyDescent="0.25">
      <c r="A58" s="8"/>
      <c r="B58" s="4"/>
      <c r="C58" s="8"/>
      <c r="D58" s="4"/>
      <c r="E58" s="98"/>
      <c r="F58" s="16"/>
      <c r="G58" s="15"/>
    </row>
    <row r="59" spans="1:9" x14ac:dyDescent="0.25">
      <c r="A59" s="8"/>
      <c r="B59" s="4"/>
      <c r="C59" s="8"/>
      <c r="D59" s="4"/>
      <c r="E59" s="98"/>
      <c r="F59" s="16"/>
      <c r="G59" s="15"/>
    </row>
    <row r="60" spans="1:9" x14ac:dyDescent="0.25">
      <c r="F60" s="17"/>
    </row>
    <row r="61" spans="1:9" x14ac:dyDescent="0.25">
      <c r="A61" s="9"/>
      <c r="B61" s="5"/>
      <c r="C61" s="9"/>
      <c r="D61" s="5"/>
      <c r="E61" s="101"/>
      <c r="F61" s="18"/>
      <c r="G61" s="5"/>
    </row>
    <row r="62" spans="1:9" ht="26.25" customHeight="1" x14ac:dyDescent="0.25">
      <c r="A62" s="6"/>
      <c r="B62" s="6"/>
      <c r="C62" s="6"/>
      <c r="D62" s="6"/>
      <c r="E62" s="102"/>
      <c r="F62" s="19"/>
      <c r="G62" s="6"/>
    </row>
  </sheetData>
  <mergeCells count="2">
    <mergeCell ref="A1:G1"/>
    <mergeCell ref="A3:G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8"/>
  <sheetViews>
    <sheetView tabSelected="1" zoomScaleNormal="100" workbookViewId="0">
      <selection activeCell="C8" sqref="C8"/>
    </sheetView>
  </sheetViews>
  <sheetFormatPr defaultColWidth="9.109375" defaultRowHeight="14.4" x14ac:dyDescent="0.3"/>
  <cols>
    <col min="1" max="1" width="11.6640625" customWidth="1"/>
    <col min="2" max="2" width="65.6640625" customWidth="1"/>
    <col min="3" max="3" width="15.6640625" customWidth="1"/>
  </cols>
  <sheetData>
    <row r="1" spans="1:3" s="48" customFormat="1" ht="51.75" customHeight="1" x14ac:dyDescent="0.25">
      <c r="A1" s="114" t="s">
        <v>439</v>
      </c>
      <c r="B1" s="115"/>
      <c r="C1" s="116"/>
    </row>
    <row r="2" spans="1:3" s="48" customFormat="1" ht="13.2" x14ac:dyDescent="0.25">
      <c r="A2" s="117" t="s">
        <v>40</v>
      </c>
      <c r="B2" s="118"/>
      <c r="C2" s="119"/>
    </row>
    <row r="3" spans="1:3" s="48" customFormat="1" ht="39.6" x14ac:dyDescent="0.25">
      <c r="A3" s="49" t="s">
        <v>41</v>
      </c>
      <c r="B3" s="49" t="s">
        <v>42</v>
      </c>
      <c r="C3" s="49" t="s">
        <v>43</v>
      </c>
    </row>
    <row r="4" spans="1:3" s="48" customFormat="1" ht="20.100000000000001" customHeight="1" x14ac:dyDescent="0.25">
      <c r="A4" s="50">
        <v>1</v>
      </c>
      <c r="B4" s="81" t="s">
        <v>64</v>
      </c>
      <c r="C4" s="51">
        <f>DKŽ_1!G112</f>
        <v>-4646</v>
      </c>
    </row>
    <row r="5" spans="1:3" s="48" customFormat="1" ht="20.100000000000001" customHeight="1" x14ac:dyDescent="0.25">
      <c r="A5" s="50">
        <v>2</v>
      </c>
      <c r="B5" s="81" t="s">
        <v>326</v>
      </c>
      <c r="C5" s="51">
        <f>DKŽ_2!G51</f>
        <v>0</v>
      </c>
    </row>
    <row r="6" spans="1:3" s="48" customFormat="1" ht="20.100000000000001" customHeight="1" x14ac:dyDescent="0.25">
      <c r="A6" s="50">
        <v>3</v>
      </c>
      <c r="B6" s="81" t="s">
        <v>328</v>
      </c>
      <c r="C6" s="51">
        <f>DKŽ_3!G46</f>
        <v>0</v>
      </c>
    </row>
    <row r="7" spans="1:3" s="48" customFormat="1" ht="20.100000000000001" customHeight="1" x14ac:dyDescent="0.25">
      <c r="A7" s="50">
        <v>4</v>
      </c>
      <c r="B7" s="81" t="s">
        <v>353</v>
      </c>
      <c r="C7" s="51">
        <f>DKŽ_4!G56</f>
        <v>0</v>
      </c>
    </row>
    <row r="8" spans="1:3" s="48" customFormat="1" ht="20.100000000000001" customHeight="1" x14ac:dyDescent="0.25">
      <c r="A8" s="50">
        <v>5</v>
      </c>
      <c r="B8" s="81" t="s">
        <v>435</v>
      </c>
      <c r="C8" s="51">
        <v>10275.94</v>
      </c>
    </row>
    <row r="9" spans="1:3" s="48" customFormat="1" ht="39.6" x14ac:dyDescent="0.25">
      <c r="A9" s="49" t="s">
        <v>44</v>
      </c>
      <c r="B9" s="52" t="s">
        <v>45</v>
      </c>
      <c r="C9" s="51">
        <f>ROUND(SUM(C4:C8),2)</f>
        <v>5629.94</v>
      </c>
    </row>
    <row r="10" spans="1:3" s="48" customFormat="1" ht="13.2" x14ac:dyDescent="0.25"/>
    <row r="11" spans="1:3" s="48" customFormat="1" ht="13.2" x14ac:dyDescent="0.25"/>
    <row r="12" spans="1:3" s="48" customFormat="1" ht="64.95" customHeight="1" x14ac:dyDescent="0.25">
      <c r="A12" s="120" t="s">
        <v>441</v>
      </c>
      <c r="B12" s="120"/>
      <c r="C12" s="120"/>
    </row>
    <row r="13" spans="1:3" s="48" customFormat="1" ht="13.2" x14ac:dyDescent="0.25">
      <c r="A13" s="53"/>
      <c r="B13" s="53"/>
      <c r="C13" s="53"/>
    </row>
    <row r="14" spans="1:3" s="54" customFormat="1" ht="13.2" x14ac:dyDescent="0.3">
      <c r="A14" s="55"/>
      <c r="B14" s="55"/>
      <c r="C14" s="55"/>
    </row>
    <row r="15" spans="1:3" s="48" customFormat="1" ht="13.2" x14ac:dyDescent="0.25">
      <c r="C15" s="56" t="s">
        <v>46</v>
      </c>
    </row>
    <row r="16" spans="1:3" s="48" customFormat="1" ht="13.2" x14ac:dyDescent="0.25"/>
    <row r="17" spans="1:3" s="48" customFormat="1" ht="121.5" customHeight="1" x14ac:dyDescent="0.25">
      <c r="A17" s="112" t="s">
        <v>47</v>
      </c>
      <c r="B17" s="113"/>
      <c r="C17" s="113"/>
    </row>
    <row r="18" spans="1:3" s="48" customFormat="1" ht="66.75" customHeight="1" x14ac:dyDescent="0.25">
      <c r="A18" s="112" t="s">
        <v>48</v>
      </c>
      <c r="B18" s="113"/>
      <c r="C18" s="113"/>
    </row>
  </sheetData>
  <sheetProtection sheet="1" objects="1" scenarios="1" selectLockedCells="1"/>
  <mergeCells count="5">
    <mergeCell ref="A18:C18"/>
    <mergeCell ref="A1:C1"/>
    <mergeCell ref="A2:C2"/>
    <mergeCell ref="A17:C17"/>
    <mergeCell ref="A12: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DKŽ_1</vt:lpstr>
      <vt:lpstr>DKŽ_2</vt:lpstr>
      <vt:lpstr>DKŽ_3</vt:lpstr>
      <vt:lpstr>DKŽ_4</vt:lpstr>
      <vt:lpstr>santrauka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Rasa Kumetaitienė</cp:lastModifiedBy>
  <dcterms:created xsi:type="dcterms:W3CDTF">2020-10-05T14:48:34Z</dcterms:created>
  <dcterms:modified xsi:type="dcterms:W3CDTF">2025-07-28T13:04:01Z</dcterms:modified>
</cp:coreProperties>
</file>