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VADVPT01\Kulig\2025\2. SUPAPRASTINTI konkursai\Vaistiniai preparatai_27 dalys\CVP IS\"/>
    </mc:Choice>
  </mc:AlternateContent>
  <xr:revisionPtr revIDLastSave="0" documentId="13_ncr:1_{7BD2DE16-26A2-46E4-9B8A-7539269027E2}" xr6:coauthVersionLast="47" xr6:coauthVersionMax="47" xr10:uidLastSave="{00000000-0000-0000-0000-000000000000}"/>
  <bookViews>
    <workbookView xWindow="0" yWindow="0" windowWidth="28800" windowHeight="15600" xr2:uid="{00000000-000D-0000-FFFF-FFFF00000000}"/>
  </bookViews>
  <sheets>
    <sheet name="Pasiūlymas" sheetId="1" r:id="rId1"/>
    <sheet name="Subtiekėjai ir priedai" sheetId="2" r:id="rId2"/>
  </sheets>
  <calcPr calcId="191029" iterateDelta="1E-4"/>
</workbook>
</file>

<file path=xl/calcChain.xml><?xml version="1.0" encoding="utf-8"?>
<calcChain xmlns="http://schemas.openxmlformats.org/spreadsheetml/2006/main">
  <c r="G459" i="1" l="1"/>
  <c r="F453" i="1"/>
  <c r="G458" i="1" s="1"/>
  <c r="G443" i="1"/>
  <c r="G442" i="1"/>
  <c r="F437" i="1"/>
  <c r="F442" i="1" s="1"/>
  <c r="F443" i="1" s="1"/>
  <c r="F444" i="1" s="1"/>
  <c r="G427" i="1"/>
  <c r="F421" i="1"/>
  <c r="G426" i="1" s="1"/>
  <c r="G411" i="1"/>
  <c r="G410" i="1"/>
  <c r="F405" i="1"/>
  <c r="F410" i="1" s="1"/>
  <c r="F411" i="1" s="1"/>
  <c r="F412" i="1" s="1"/>
  <c r="G395" i="1"/>
  <c r="F389" i="1"/>
  <c r="G394" i="1" s="1"/>
  <c r="G379" i="1"/>
  <c r="G378" i="1"/>
  <c r="F378" i="1"/>
  <c r="F379" i="1" s="1"/>
  <c r="F380" i="1" s="1"/>
  <c r="F373" i="1"/>
  <c r="G363" i="1"/>
  <c r="F357" i="1"/>
  <c r="G362" i="1" s="1"/>
  <c r="G347" i="1"/>
  <c r="G346" i="1"/>
  <c r="F346" i="1"/>
  <c r="F347" i="1" s="1"/>
  <c r="F348" i="1" s="1"/>
  <c r="F341" i="1"/>
  <c r="G331" i="1"/>
  <c r="F325" i="1"/>
  <c r="G330" i="1" s="1"/>
  <c r="G315" i="1"/>
  <c r="G314" i="1"/>
  <c r="F314" i="1"/>
  <c r="F315" i="1" s="1"/>
  <c r="F316" i="1" s="1"/>
  <c r="F309" i="1"/>
  <c r="G299" i="1"/>
  <c r="F293" i="1"/>
  <c r="G298" i="1" s="1"/>
  <c r="G283" i="1"/>
  <c r="G282" i="1"/>
  <c r="F282" i="1"/>
  <c r="F283" i="1" s="1"/>
  <c r="F284" i="1" s="1"/>
  <c r="F277" i="1"/>
  <c r="G267" i="1"/>
  <c r="F261" i="1"/>
  <c r="G266" i="1" s="1"/>
  <c r="G251" i="1"/>
  <c r="G250" i="1"/>
  <c r="F250" i="1"/>
  <c r="F251" i="1" s="1"/>
  <c r="F252" i="1" s="1"/>
  <c r="F245" i="1"/>
  <c r="G235" i="1"/>
  <c r="F229" i="1"/>
  <c r="G234" i="1" s="1"/>
  <c r="G219" i="1"/>
  <c r="G218" i="1"/>
  <c r="F218" i="1"/>
  <c r="F219" i="1" s="1"/>
  <c r="F220" i="1" s="1"/>
  <c r="F213" i="1"/>
  <c r="G203" i="1"/>
  <c r="F197" i="1"/>
  <c r="G202" i="1" s="1"/>
  <c r="G187" i="1"/>
  <c r="G186" i="1"/>
  <c r="F186" i="1"/>
  <c r="F187" i="1" s="1"/>
  <c r="F188" i="1" s="1"/>
  <c r="F181" i="1"/>
  <c r="G171" i="1"/>
  <c r="F165" i="1"/>
  <c r="G170" i="1" s="1"/>
  <c r="G155" i="1"/>
  <c r="G154" i="1"/>
  <c r="F154" i="1"/>
  <c r="F155" i="1" s="1"/>
  <c r="F156" i="1" s="1"/>
  <c r="F149" i="1"/>
  <c r="G139" i="1"/>
  <c r="F133" i="1"/>
  <c r="G138" i="1" s="1"/>
  <c r="G123" i="1"/>
  <c r="G122" i="1"/>
  <c r="F122" i="1"/>
  <c r="F123" i="1" s="1"/>
  <c r="F124" i="1" s="1"/>
  <c r="F117" i="1"/>
  <c r="G107" i="1"/>
  <c r="F101" i="1"/>
  <c r="G106" i="1" s="1"/>
  <c r="G91" i="1"/>
  <c r="G90" i="1"/>
  <c r="F90" i="1"/>
  <c r="F91" i="1" s="1"/>
  <c r="F92" i="1" s="1"/>
  <c r="F85" i="1"/>
  <c r="G75" i="1"/>
  <c r="F69" i="1"/>
  <c r="G74" i="1" s="1"/>
  <c r="G59" i="1"/>
  <c r="G58" i="1"/>
  <c r="F58" i="1"/>
  <c r="F59" i="1" s="1"/>
  <c r="F60" i="1" s="1"/>
  <c r="F53" i="1"/>
  <c r="G43" i="1"/>
  <c r="F37" i="1"/>
  <c r="G42" i="1" s="1"/>
  <c r="F42" i="1" l="1"/>
  <c r="F43" i="1" s="1"/>
  <c r="F44" i="1" s="1"/>
  <c r="F74" i="1"/>
  <c r="F75" i="1" s="1"/>
  <c r="F76" i="1" s="1"/>
  <c r="F106" i="1"/>
  <c r="F107" i="1" s="1"/>
  <c r="F108" i="1" s="1"/>
  <c r="F138" i="1"/>
  <c r="F139" i="1" s="1"/>
  <c r="F140" i="1" s="1"/>
  <c r="F170" i="1"/>
  <c r="F171" i="1" s="1"/>
  <c r="F172" i="1" s="1"/>
  <c r="F202" i="1"/>
  <c r="F203" i="1" s="1"/>
  <c r="F204" i="1" s="1"/>
  <c r="F234" i="1"/>
  <c r="F235" i="1" s="1"/>
  <c r="F236" i="1" s="1"/>
  <c r="F266" i="1"/>
  <c r="F267" i="1" s="1"/>
  <c r="F268" i="1" s="1"/>
  <c r="F298" i="1"/>
  <c r="F299" i="1" s="1"/>
  <c r="F300" i="1" s="1"/>
  <c r="F330" i="1"/>
  <c r="F331" i="1" s="1"/>
  <c r="F332" i="1" s="1"/>
  <c r="F362" i="1"/>
  <c r="F363" i="1" s="1"/>
  <c r="F364" i="1" s="1"/>
  <c r="F394" i="1"/>
  <c r="F395" i="1" s="1"/>
  <c r="F396" i="1" s="1"/>
  <c r="F426" i="1"/>
  <c r="F427" i="1" s="1"/>
  <c r="F428" i="1" s="1"/>
  <c r="F458" i="1"/>
  <c r="F459" i="1" s="1"/>
  <c r="F460" i="1" s="1"/>
</calcChain>
</file>

<file path=xl/sharedStrings.xml><?xml version="1.0" encoding="utf-8"?>
<sst xmlns="http://schemas.openxmlformats.org/spreadsheetml/2006/main" count="806" uniqueCount="366">
  <si>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</si>
  <si>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</si>
  <si>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</si>
  <si>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</si>
  <si>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</si>
  <si>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</si>
  <si>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</si>
  <si>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</si>
  <si>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</si>
  <si>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</si>
  <si>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</si>
  <si>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</si>
  <si>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</si>
  <si>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</si>
  <si>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</si>
  <si>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</si>
  <si>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</si>
  <si>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</si>
  <si>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</si>
  <si>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</si>
  <si>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</si>
  <si>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</si>
  <si>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</si>
  <si>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</si>
  <si>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ACETILCISTEINAS</t>
  </si>
  <si>
    <t>Tiekėjo pasiūlymas:</t>
  </si>
  <si>
    <t>Nr.</t>
  </si>
  <si>
    <t>Pavadinimas</t>
  </si>
  <si>
    <t>Kiekis</t>
  </si>
  <si>
    <t>Mato vienetas</t>
  </si>
  <si>
    <t>Kaina be PVM, Eur</t>
  </si>
  <si>
    <t>Suma be PVM, Eur</t>
  </si>
  <si>
    <t>Siūlomas vaistinis preparatas (pavadinimas, gamintojas, registracijos numeris Lietuvoje/ ar bus tiekiama nelietuviška pakuotė/ ar turi vardinio preparato statusą</t>
  </si>
  <si>
    <t>Siūlomo preparato stiprumas, farmacinė forma, pakuotės dydis</t>
  </si>
  <si>
    <t>1.</t>
  </si>
  <si>
    <t>Acetilcisteinas</t>
  </si>
  <si>
    <t>1.1.</t>
  </si>
  <si>
    <t>amp</t>
  </si>
  <si>
    <t>1.1.1.</t>
  </si>
  <si>
    <t>100 mg/ml</t>
  </si>
  <si>
    <t>1.1.2.</t>
  </si>
  <si>
    <t>injekcinis tirpalas</t>
  </si>
  <si>
    <t>1.1.3.</t>
  </si>
  <si>
    <t>3 ml ampulė</t>
  </si>
  <si>
    <t>1.1.4.</t>
  </si>
  <si>
    <t>galiojimo terminas ne trumpesnis nei 12 mėn</t>
  </si>
  <si>
    <t>Suma be PVM</t>
  </si>
  <si>
    <t>Taikomas PVM dydis (%)</t>
  </si>
  <si>
    <t>PVM suma</t>
  </si>
  <si>
    <t>Suma su PVM</t>
  </si>
  <si>
    <t>2. DALIS</t>
  </si>
  <si>
    <t>ACETICISTEINAS</t>
  </si>
  <si>
    <t>2.</t>
  </si>
  <si>
    <t>Aceticisteinas</t>
  </si>
  <si>
    <t>2.1.</t>
  </si>
  <si>
    <t>amp/fl</t>
  </si>
  <si>
    <t>2.1.1.</t>
  </si>
  <si>
    <t>200mg/ml</t>
  </si>
  <si>
    <t>2.1.2.</t>
  </si>
  <si>
    <t>injekcinis  tirpalas</t>
  </si>
  <si>
    <t>2.1.3.</t>
  </si>
  <si>
    <t>5ml ampulė/flakonas</t>
  </si>
  <si>
    <t>2.1.4.</t>
  </si>
  <si>
    <t>3. DALIS</t>
  </si>
  <si>
    <t>ACETILSALICILO RŪGŠTIS</t>
  </si>
  <si>
    <t>3.</t>
  </si>
  <si>
    <t>Acetilsalicilo rūgštis</t>
  </si>
  <si>
    <t>3.1.</t>
  </si>
  <si>
    <t>fl</t>
  </si>
  <si>
    <t>3.1.1.</t>
  </si>
  <si>
    <t>500mg</t>
  </si>
  <si>
    <t>3.1.2.</t>
  </si>
  <si>
    <t>milteliai infuziniam/injekciniam tirpalui</t>
  </si>
  <si>
    <t>3.1.3.</t>
  </si>
  <si>
    <t>flakonas</t>
  </si>
  <si>
    <t>3.1.4.</t>
  </si>
  <si>
    <t>4. DALIS</t>
  </si>
  <si>
    <t>AKTYVINTA ANGLIS</t>
  </si>
  <si>
    <t>4.</t>
  </si>
  <si>
    <t>Aktyvinta anglis</t>
  </si>
  <si>
    <t>4.1.</t>
  </si>
  <si>
    <t>4.1.1.</t>
  </si>
  <si>
    <t>50g ( ne mažiau )</t>
  </si>
  <si>
    <t>4.1.2.</t>
  </si>
  <si>
    <t>vartoti per burną</t>
  </si>
  <si>
    <t>4.1.3.</t>
  </si>
  <si>
    <t>milteliai flakone</t>
  </si>
  <si>
    <t>4.1.4.</t>
  </si>
  <si>
    <t>5. DALIS</t>
  </si>
  <si>
    <t>5.</t>
  </si>
  <si>
    <t>5.1.</t>
  </si>
  <si>
    <t>tab</t>
  </si>
  <si>
    <t>5.1.1.</t>
  </si>
  <si>
    <t>200-250mg</t>
  </si>
  <si>
    <t>5.1.2.</t>
  </si>
  <si>
    <t>5.1.3.</t>
  </si>
  <si>
    <t>tabletė</t>
  </si>
  <si>
    <t>5.1.4.</t>
  </si>
  <si>
    <t>galiojimo terminas ne trumpesnis nei 4 mėn</t>
  </si>
  <si>
    <t>6. DALIS</t>
  </si>
  <si>
    <t>ALBENDAZOLAS</t>
  </si>
  <si>
    <t>6.</t>
  </si>
  <si>
    <t>Albendazolas</t>
  </si>
  <si>
    <t>6.1.</t>
  </si>
  <si>
    <t>6.1.1.</t>
  </si>
  <si>
    <t>400mg</t>
  </si>
  <si>
    <t>6.1.2.</t>
  </si>
  <si>
    <t>6.1.3.</t>
  </si>
  <si>
    <t>6.1.4.</t>
  </si>
  <si>
    <t>7. DALIS</t>
  </si>
  <si>
    <t>ALPROSTADILIS</t>
  </si>
  <si>
    <t>7.</t>
  </si>
  <si>
    <t>Alprostadilis</t>
  </si>
  <si>
    <t>7.1.</t>
  </si>
  <si>
    <t>7.1.1.</t>
  </si>
  <si>
    <t>500mcg/ml</t>
  </si>
  <si>
    <t>7.1.2.</t>
  </si>
  <si>
    <t>koncentratas infuziniam tirpalui</t>
  </si>
  <si>
    <t>7.1.3.</t>
  </si>
  <si>
    <t>1ml ampulė</t>
  </si>
  <si>
    <t>7.1.4.</t>
  </si>
  <si>
    <t>8. DALIS</t>
  </si>
  <si>
    <t>ANTITOKSINIS SERUMAS NUO GYVAČIŲ NUODŲ</t>
  </si>
  <si>
    <t>8.</t>
  </si>
  <si>
    <t>Antitoksinis serumas nuo gyvačių nuodų</t>
  </si>
  <si>
    <t>8.1.</t>
  </si>
  <si>
    <t>8.1.1.</t>
  </si>
  <si>
    <t>500 TV 5ml</t>
  </si>
  <si>
    <t>8.1.2.</t>
  </si>
  <si>
    <t>8.1.3.</t>
  </si>
  <si>
    <t>ampulė</t>
  </si>
  <si>
    <t>8.1.4.</t>
  </si>
  <si>
    <t>9. DALIS</t>
  </si>
  <si>
    <t>ARTESUNATE</t>
  </si>
  <si>
    <t>9.</t>
  </si>
  <si>
    <t>Artesunate</t>
  </si>
  <si>
    <t>9.1.</t>
  </si>
  <si>
    <t>9.1.1.</t>
  </si>
  <si>
    <t>60mg</t>
  </si>
  <si>
    <t>9.1.2.</t>
  </si>
  <si>
    <t>infuzinis/injekcinis tirpalas</t>
  </si>
  <si>
    <t>9.1.3.</t>
  </si>
  <si>
    <t>ampulė/ flakonas</t>
  </si>
  <si>
    <t>9.1.4.</t>
  </si>
  <si>
    <t>10. DALIS</t>
  </si>
  <si>
    <t>ASKORBO RŪGŠTIS</t>
  </si>
  <si>
    <t>10.</t>
  </si>
  <si>
    <t>Askorbo rūgštis</t>
  </si>
  <si>
    <t>10.1.</t>
  </si>
  <si>
    <t>10.1.1.</t>
  </si>
  <si>
    <t>150mg/ml</t>
  </si>
  <si>
    <t>10.1.2.</t>
  </si>
  <si>
    <t>10.1.3.</t>
  </si>
  <si>
    <t>50ml flakonas</t>
  </si>
  <si>
    <t>10.1.4.</t>
  </si>
  <si>
    <t>11. DALIS</t>
  </si>
  <si>
    <t>ATORVASTATIINAS</t>
  </si>
  <si>
    <t>11.</t>
  </si>
  <si>
    <t>Atorvastatiinas</t>
  </si>
  <si>
    <t>11.1.</t>
  </si>
  <si>
    <t>Atorvastatinas</t>
  </si>
  <si>
    <t>11.1.1.</t>
  </si>
  <si>
    <t>11.1.2.</t>
  </si>
  <si>
    <t>11.1.3.</t>
  </si>
  <si>
    <t>11.1.4.</t>
  </si>
  <si>
    <t>12. DALIS</t>
  </si>
  <si>
    <t>ATORVASTATINAS/PERINDOPRILIS/HIDROCHLORTIAZIDAS</t>
  </si>
  <si>
    <t>12.</t>
  </si>
  <si>
    <t>Atorvastatinas/perindoprilis/hidrochlortiazidas</t>
  </si>
  <si>
    <t>12.1.</t>
  </si>
  <si>
    <t>12.1.1.</t>
  </si>
  <si>
    <t>40 mg/10 mg/10 mg</t>
  </si>
  <si>
    <t>12.1.2.</t>
  </si>
  <si>
    <t>12.1.3.</t>
  </si>
  <si>
    <t>12.1.4.</t>
  </si>
  <si>
    <t>13. DALIS</t>
  </si>
  <si>
    <t>BENZILPENICILINAS TERTAHIDRATAS (BENZATINAS)</t>
  </si>
  <si>
    <t>13.</t>
  </si>
  <si>
    <t>Benzilpenicilinas tertahidratas (benzatinas)</t>
  </si>
  <si>
    <t>13.1.</t>
  </si>
  <si>
    <t>13.1.1.</t>
  </si>
  <si>
    <t>2400000 TV</t>
  </si>
  <si>
    <t>13.1.2.</t>
  </si>
  <si>
    <t>13.1.3.</t>
  </si>
  <si>
    <t>13.1.4.</t>
  </si>
  <si>
    <t>14. DALIS</t>
  </si>
  <si>
    <t>BISAKODILIS</t>
  </si>
  <si>
    <t>14.</t>
  </si>
  <si>
    <t>Bisakodilis</t>
  </si>
  <si>
    <t>14.1.</t>
  </si>
  <si>
    <t>žvakutė</t>
  </si>
  <si>
    <t>14.1.1.</t>
  </si>
  <si>
    <t>10mg</t>
  </si>
  <si>
    <t>14.1.2.</t>
  </si>
  <si>
    <t>vartoti į tiesiąją žarną</t>
  </si>
  <si>
    <t>14.1.3.</t>
  </si>
  <si>
    <t>14.1.4.</t>
  </si>
  <si>
    <t>15. DALIS</t>
  </si>
  <si>
    <t>BIZOPROLOLIS</t>
  </si>
  <si>
    <t>15.</t>
  </si>
  <si>
    <t>Bizoprololis</t>
  </si>
  <si>
    <t>15.1.</t>
  </si>
  <si>
    <t>15.1.1.</t>
  </si>
  <si>
    <t>2,5mg</t>
  </si>
  <si>
    <t>15.1.2.</t>
  </si>
  <si>
    <t>15.1.3.</t>
  </si>
  <si>
    <t>15.1.4.</t>
  </si>
  <si>
    <t>16. DALIS</t>
  </si>
  <si>
    <t>BIZOPROLOLIS/AMLODIPINAS</t>
  </si>
  <si>
    <t>16.</t>
  </si>
  <si>
    <t>Bizoprololis/amlodipinas</t>
  </si>
  <si>
    <t>16.1.</t>
  </si>
  <si>
    <t>16.1.1.</t>
  </si>
  <si>
    <t>5mg/5mg</t>
  </si>
  <si>
    <t>16.1.2.</t>
  </si>
  <si>
    <t>16.1.3.</t>
  </si>
  <si>
    <t>16.1.4.</t>
  </si>
  <si>
    <t>17. DALIS</t>
  </si>
  <si>
    <t>CEFOPERAZONAS- SULBAKTAMAS</t>
  </si>
  <si>
    <t>17.</t>
  </si>
  <si>
    <t>Cefoperazonas- sulbaktamas</t>
  </si>
  <si>
    <t>17.1.</t>
  </si>
  <si>
    <t>17.1.1.</t>
  </si>
  <si>
    <t>2g</t>
  </si>
  <si>
    <t>17.1.2.</t>
  </si>
  <si>
    <t>milteliai injekciniam/infuziniam tipalui</t>
  </si>
  <si>
    <t>17.1.3.</t>
  </si>
  <si>
    <t>17.1.4.</t>
  </si>
  <si>
    <t>18. DALIS</t>
  </si>
  <si>
    <t>CHININO BAZĖS</t>
  </si>
  <si>
    <t>18.</t>
  </si>
  <si>
    <t>Chinino bazės</t>
  </si>
  <si>
    <t>18.1.</t>
  </si>
  <si>
    <t>18.1.1.</t>
  </si>
  <si>
    <t>300mg/ml</t>
  </si>
  <si>
    <t>18.1.2.</t>
  </si>
  <si>
    <t>18.1.3.</t>
  </si>
  <si>
    <t>2 ml ampulė</t>
  </si>
  <si>
    <t>18.1.4.</t>
  </si>
  <si>
    <t>19. DALIS</t>
  </si>
  <si>
    <t>CHLORHEXIDINO ACETATAS</t>
  </si>
  <si>
    <t>19.</t>
  </si>
  <si>
    <t>Chlorhexidino acetatas</t>
  </si>
  <si>
    <t>19.1.</t>
  </si>
  <si>
    <t>19.1.1.</t>
  </si>
  <si>
    <t>0,02 proc.</t>
  </si>
  <si>
    <t>19.1.2.</t>
  </si>
  <si>
    <t>plovimo tirpalas</t>
  </si>
  <si>
    <t>19.1.3.</t>
  </si>
  <si>
    <t>1000ml flakonas</t>
  </si>
  <si>
    <t>19.1.4.</t>
  </si>
  <si>
    <t>20. DALIS</t>
  </si>
  <si>
    <t>CHLORPROMAZINAS</t>
  </si>
  <si>
    <t>20.</t>
  </si>
  <si>
    <t>Chlorpromazinas</t>
  </si>
  <si>
    <t>20.1.</t>
  </si>
  <si>
    <t>20.1.1.</t>
  </si>
  <si>
    <t>25mg/ml</t>
  </si>
  <si>
    <t>20.1.2.</t>
  </si>
  <si>
    <t>20.1.3.</t>
  </si>
  <si>
    <t>2ml ampulė</t>
  </si>
  <si>
    <t>20.1.4.</t>
  </si>
  <si>
    <t>21. DALIS</t>
  </si>
  <si>
    <t>DAUNORUBICINAS</t>
  </si>
  <si>
    <t>21.</t>
  </si>
  <si>
    <t>Daunorubicinas</t>
  </si>
  <si>
    <t>21.1.</t>
  </si>
  <si>
    <t>21.1.1.</t>
  </si>
  <si>
    <t>20 mg</t>
  </si>
  <si>
    <t>21.1.2.</t>
  </si>
  <si>
    <t>milteliai injekciniam /infūziniam tirpalui</t>
  </si>
  <si>
    <t>21.1.3.</t>
  </si>
  <si>
    <t>21.1.4.</t>
  </si>
  <si>
    <t>22. DALIS</t>
  </si>
  <si>
    <t>DANTROLENAS</t>
  </si>
  <si>
    <t>22.</t>
  </si>
  <si>
    <t>Dantrolenas</t>
  </si>
  <si>
    <t>22.1.</t>
  </si>
  <si>
    <t>22.1.1.</t>
  </si>
  <si>
    <t>20mg</t>
  </si>
  <si>
    <t>22.1.2.</t>
  </si>
  <si>
    <t>milteliai injekciniam/infuziniam tirpalui</t>
  </si>
  <si>
    <t>22.1.3.</t>
  </si>
  <si>
    <t>22.1.4.</t>
  </si>
  <si>
    <t>galiojimo terminas ne trumpesnis nei 24 mėn</t>
  </si>
  <si>
    <t>23. DALIS</t>
  </si>
  <si>
    <t>DEFEROKSAMINAS</t>
  </si>
  <si>
    <t>23.</t>
  </si>
  <si>
    <t>Deferoksaminas</t>
  </si>
  <si>
    <t>23.1.</t>
  </si>
  <si>
    <t>23.1.1.</t>
  </si>
  <si>
    <t>23.1.2.</t>
  </si>
  <si>
    <t>milteliai infuziniam/ injekciniam tirpalui</t>
  </si>
  <si>
    <t>23.1.3.</t>
  </si>
  <si>
    <t>23.1.4.</t>
  </si>
  <si>
    <t>24. DALIS</t>
  </si>
  <si>
    <t>DESMOPRESINO ACETATAS</t>
  </si>
  <si>
    <t>24.</t>
  </si>
  <si>
    <t>Desmopresino acetatas</t>
  </si>
  <si>
    <t>24.1.</t>
  </si>
  <si>
    <t>ml</t>
  </si>
  <si>
    <t>24.1.1.</t>
  </si>
  <si>
    <t>10µg/išpurškime , 0,1mg/ml</t>
  </si>
  <si>
    <t>24.1.2.</t>
  </si>
  <si>
    <t>vartoti į nosį</t>
  </si>
  <si>
    <t>24.1.3.</t>
  </si>
  <si>
    <t>mililitras</t>
  </si>
  <si>
    <t>24.1.4.</t>
  </si>
  <si>
    <t>25. DALIS</t>
  </si>
  <si>
    <t>DIAZEPAMAS</t>
  </si>
  <si>
    <t>25.</t>
  </si>
  <si>
    <t>Diazepamas</t>
  </si>
  <si>
    <t>25.1.</t>
  </si>
  <si>
    <t xml:space="preserve"> tub.</t>
  </si>
  <si>
    <t>25.1.1.</t>
  </si>
  <si>
    <t>5mg</t>
  </si>
  <si>
    <t>25.1.2.</t>
  </si>
  <si>
    <t>į tiesiąją žarną</t>
  </si>
  <si>
    <t>25.1.3.</t>
  </si>
  <si>
    <t>2,5 ml tubelė</t>
  </si>
  <si>
    <t>25.1.4.</t>
  </si>
  <si>
    <t>26. DALIS</t>
  </si>
  <si>
    <t>EUKALIPTŲ ETERINIS ALIEJUS, EUROPINIŲ MAUMEDŽIŲ TERPENTINAS, TERPENTINO ETERINIS ALIEJUS</t>
  </si>
  <si>
    <t>26.</t>
  </si>
  <si>
    <t>Eukaliptų eterinis aliejus, Europinių maumedžių terpentinas, terpentino eterinis aliejus</t>
  </si>
  <si>
    <t>26.1.</t>
  </si>
  <si>
    <t>tūb</t>
  </si>
  <si>
    <t>26.1.1.</t>
  </si>
  <si>
    <t>12mg/54mg/72mg/g</t>
  </si>
  <si>
    <t>26.1.2.</t>
  </si>
  <si>
    <t>tepalas vartoti ant odos</t>
  </si>
  <si>
    <t>26.1.3.</t>
  </si>
  <si>
    <t>25 g tūbelė</t>
  </si>
  <si>
    <t>26.1.4.</t>
  </si>
  <si>
    <t>27. DALIS</t>
  </si>
  <si>
    <t>EZETIMIBAS</t>
  </si>
  <si>
    <t>27.</t>
  </si>
  <si>
    <t>Ezetimibas</t>
  </si>
  <si>
    <t>27.1.</t>
  </si>
  <si>
    <t>27.1.1.</t>
  </si>
  <si>
    <t>27.1.2.</t>
  </si>
  <si>
    <t>27.1.3.</t>
  </si>
  <si>
    <t>27.1.4.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</si>
  <si>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</si>
  <si>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</si>
  <si>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</si>
  <si>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</si>
  <si>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</si>
  <si>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</si>
  <si>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</si>
  <si>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</si>
  <si>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</si>
  <si>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</si>
  <si>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</si>
  <si>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</si>
  <si>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</si>
  <si>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</si>
  <si>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</si>
  <si>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</si>
  <si>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</si>
  <si>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</si>
  <si>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</si>
  <si>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</si>
  <si>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3198-4 2025-07-28 13:51:06</t>
  </si>
  <si>
    <t>VAISTINIAI PREPARATAI</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</si>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</sst>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23" xfId="0" applyFont="1" applyFill="1" applyBorder="1" applyAlignment="1">
      <alignment horizontal="center" vertical="top" wrapText="1"/>
    </xf>
    <xf numFmtId="0" fontId="1" fillId="4" borderId="23" xfId="0" applyFont="1" applyFill="1" applyBorder="1" applyAlignment="1">
      <alignment horizontal="center" vertical="center" wrapText="1"/>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460"/>
  <sheetViews>
    <sheetView tabSelected="1" workbookViewId="0"/>
  </sheetViews>
  <sheetFormatPr defaultColWidth="10.875" defaultRowHeight="15" x14ac:dyDescent="0.25"/>
  <cols>
    <col min="1" max="1" width="6" style="1" customWidth="1"/>
    <col min="2" max="2" width="37.25" style="1" customWidth="1"/>
    <col min="3" max="3" width="7.875" style="1" customWidth="1"/>
    <col min="4" max="4" width="10.875" style="1" customWidth="1"/>
    <col min="5" max="5" width="12.5" style="1" customWidth="1"/>
    <col min="6" max="6" width="12.625" style="1" customWidth="1"/>
    <col min="7" max="7" width="32.5" style="1" customWidth="1"/>
    <col min="8" max="8" width="36" style="1" customWidth="1"/>
    <col min="9" max="15" width="25" style="1" customWidth="1"/>
    <col min="16" max="16" width="10.875" style="1" customWidth="1"/>
    <col min="17" max="16384" width="10.875" style="1"/>
  </cols>
  <sheetData>
    <row r="2" spans="1:6" x14ac:dyDescent="0.25">
      <c r="A2" s="12" t="s">
        <v>365</v>
      </c>
      <c r="B2" s="2"/>
    </row>
    <row r="3" spans="1:6" x14ac:dyDescent="0.25">
      <c r="B3" s="3"/>
    </row>
    <row r="4" spans="1:6" x14ac:dyDescent="0.25">
      <c r="A4" s="12" t="s">
        <v>364</v>
      </c>
      <c r="B4" s="2"/>
    </row>
    <row r="5" spans="1:6" x14ac:dyDescent="0.25">
      <c r="A5" s="2"/>
      <c r="B5" s="2"/>
    </row>
    <row r="6" spans="1:6" x14ac:dyDescent="0.25">
      <c r="A6" s="1" t="s">
        <v>0</v>
      </c>
      <c r="B6" s="12" t="s">
        <v>1</v>
      </c>
    </row>
    <row r="7" spans="1:6" x14ac:dyDescent="0.25">
      <c r="B7" s="2"/>
    </row>
    <row r="8" spans="1:6" x14ac:dyDescent="0.25">
      <c r="A8" s="4" t="s">
        <v>2</v>
      </c>
      <c r="B8" s="13"/>
    </row>
    <row r="9" spans="1:6" x14ac:dyDescent="0.25">
      <c r="A9" s="4" t="s">
        <v>3</v>
      </c>
      <c r="B9" s="13"/>
    </row>
    <row r="10" spans="1:6" x14ac:dyDescent="0.25">
      <c r="A10" s="4" t="s">
        <v>4</v>
      </c>
      <c r="B10" s="13"/>
    </row>
    <row r="12" spans="1:6" ht="15.75" x14ac:dyDescent="0.25">
      <c r="A12" s="38" t="s">
        <v>5</v>
      </c>
      <c r="B12" s="39"/>
      <c r="C12" s="35"/>
      <c r="D12" s="36"/>
      <c r="E12" s="36"/>
      <c r="F12" s="37"/>
    </row>
    <row r="13" spans="1:6" ht="15.95" customHeight="1" x14ac:dyDescent="0.25">
      <c r="A13" s="43" t="s">
        <v>6</v>
      </c>
      <c r="B13" s="44"/>
      <c r="C13" s="35"/>
      <c r="D13" s="36"/>
      <c r="E13" s="36"/>
      <c r="F13" s="37"/>
    </row>
    <row r="14" spans="1:6" ht="35.25" customHeight="1" x14ac:dyDescent="0.25">
      <c r="A14" s="43" t="s">
        <v>7</v>
      </c>
      <c r="B14" s="44"/>
      <c r="C14" s="35"/>
      <c r="D14" s="36"/>
      <c r="E14" s="36"/>
      <c r="F14" s="37"/>
    </row>
    <row r="15" spans="1:6" ht="21" customHeight="1" x14ac:dyDescent="0.25">
      <c r="A15" s="38" t="s">
        <v>8</v>
      </c>
      <c r="B15" s="39"/>
      <c r="C15" s="35"/>
      <c r="D15" s="36"/>
      <c r="E15" s="36"/>
      <c r="F15" s="37"/>
    </row>
    <row r="16" spans="1:6" ht="63" customHeight="1" x14ac:dyDescent="0.25">
      <c r="A16" s="47" t="s">
        <v>9</v>
      </c>
      <c r="B16" s="44"/>
      <c r="C16" s="35"/>
      <c r="D16" s="36"/>
      <c r="E16" s="36"/>
      <c r="F16" s="37"/>
    </row>
    <row r="17" spans="1:7" ht="15.95" customHeight="1" x14ac:dyDescent="0.25">
      <c r="A17" s="38" t="s">
        <v>10</v>
      </c>
      <c r="B17" s="39"/>
      <c r="C17" s="35"/>
      <c r="D17" s="36"/>
      <c r="E17" s="36"/>
      <c r="F17" s="37"/>
    </row>
    <row r="18" spans="1:7" ht="15.95" customHeight="1" x14ac:dyDescent="0.25">
      <c r="A18" s="38" t="s">
        <v>11</v>
      </c>
      <c r="B18" s="39"/>
      <c r="C18" s="35"/>
      <c r="D18" s="36"/>
      <c r="E18" s="36"/>
      <c r="F18" s="37"/>
    </row>
    <row r="19" spans="1:7" ht="48" customHeight="1" x14ac:dyDescent="0.25">
      <c r="A19" s="38" t="s">
        <v>12</v>
      </c>
      <c r="B19" s="39"/>
      <c r="C19" s="35"/>
      <c r="D19" s="36"/>
      <c r="E19" s="36"/>
      <c r="F19" s="37"/>
    </row>
    <row r="20" spans="1:7" ht="54.95" customHeight="1" x14ac:dyDescent="0.25">
      <c r="A20" s="38" t="s">
        <v>13</v>
      </c>
      <c r="B20" s="39"/>
      <c r="C20" s="35"/>
      <c r="D20" s="36"/>
      <c r="E20" s="36"/>
      <c r="F20" s="37"/>
    </row>
    <row r="21" spans="1:7" ht="15.75" x14ac:dyDescent="0.25">
      <c r="A21" s="40"/>
      <c r="B21" s="41"/>
      <c r="C21" s="45"/>
      <c r="D21" s="46"/>
      <c r="E21" s="46"/>
      <c r="F21" s="46"/>
      <c r="G21" s="14"/>
    </row>
    <row r="22" spans="1:7" ht="18" customHeight="1" x14ac:dyDescent="0.25">
      <c r="A22" s="5"/>
      <c r="B22" s="5"/>
      <c r="C22" s="6"/>
      <c r="D22" s="6"/>
      <c r="E22" s="6"/>
      <c r="F22" s="6"/>
    </row>
    <row r="23" spans="1:7" x14ac:dyDescent="0.25">
      <c r="A23" s="48" t="s">
        <v>14</v>
      </c>
      <c r="B23" s="34"/>
      <c r="C23" s="34"/>
      <c r="D23" s="34"/>
      <c r="E23" s="34"/>
      <c r="F23" s="34"/>
    </row>
    <row r="24" spans="1:7" x14ac:dyDescent="0.25">
      <c r="A24" s="34" t="s">
        <v>15</v>
      </c>
      <c r="B24" s="34"/>
      <c r="C24" s="34"/>
      <c r="D24" s="34"/>
      <c r="E24" s="34"/>
      <c r="F24" s="34"/>
    </row>
    <row r="25" spans="1:7" x14ac:dyDescent="0.25">
      <c r="A25" s="34" t="s">
        <v>16</v>
      </c>
      <c r="B25" s="34"/>
      <c r="C25" s="34"/>
      <c r="D25" s="34"/>
      <c r="E25" s="34"/>
      <c r="F25" s="34"/>
    </row>
    <row r="26" spans="1:7" x14ac:dyDescent="0.25">
      <c r="A26" s="34" t="s">
        <v>17</v>
      </c>
      <c r="B26" s="34"/>
      <c r="C26" s="34"/>
      <c r="D26" s="34"/>
      <c r="E26" s="34"/>
      <c r="F26" s="34"/>
    </row>
    <row r="27" spans="1:7" x14ac:dyDescent="0.25">
      <c r="A27" s="34" t="s">
        <v>18</v>
      </c>
      <c r="B27" s="34"/>
      <c r="C27" s="34"/>
      <c r="D27" s="34"/>
      <c r="E27" s="34"/>
      <c r="F27" s="34"/>
    </row>
    <row r="28" spans="1:7" ht="32.1" customHeight="1" x14ac:dyDescent="0.25">
      <c r="A28" s="42" t="s">
        <v>19</v>
      </c>
      <c r="B28" s="34"/>
      <c r="C28" s="34"/>
      <c r="D28" s="34"/>
      <c r="E28" s="34"/>
      <c r="F28" s="34"/>
    </row>
    <row r="29" spans="1:7" x14ac:dyDescent="0.25">
      <c r="A29" s="34" t="s">
        <v>20</v>
      </c>
      <c r="B29" s="34"/>
      <c r="C29" s="34"/>
      <c r="D29" s="34"/>
      <c r="E29" s="34"/>
      <c r="F29" s="34"/>
    </row>
    <row r="30" spans="1:7" ht="33.75" customHeight="1" x14ac:dyDescent="0.25">
      <c r="A30" s="33" t="s">
        <v>21</v>
      </c>
      <c r="B30" s="33"/>
      <c r="C30" s="33"/>
      <c r="D30" s="15"/>
    </row>
    <row r="31" spans="1:7" x14ac:dyDescent="0.25">
      <c r="A31" s="14" t="s">
        <v>22</v>
      </c>
    </row>
    <row r="32" spans="1:7" x14ac:dyDescent="0.25">
      <c r="A32" s="12" t="s">
        <v>23</v>
      </c>
      <c r="B32" s="12" t="s">
        <v>24</v>
      </c>
    </row>
    <row r="34" spans="1:8" x14ac:dyDescent="0.25">
      <c r="A34" s="12" t="s">
        <v>25</v>
      </c>
    </row>
    <row r="35" spans="1:8" s="29" customFormat="1" ht="75" x14ac:dyDescent="0.25">
      <c r="A35" s="28" t="s">
        <v>26</v>
      </c>
      <c r="B35" s="28" t="s">
        <v>27</v>
      </c>
      <c r="C35" s="28" t="s">
        <v>28</v>
      </c>
      <c r="D35" s="28" t="s">
        <v>29</v>
      </c>
      <c r="E35" s="28" t="s">
        <v>30</v>
      </c>
      <c r="F35" s="28" t="s">
        <v>31</v>
      </c>
      <c r="G35" s="28" t="s">
        <v>32</v>
      </c>
      <c r="H35" s="28" t="s">
        <v>33</v>
      </c>
    </row>
    <row r="36" spans="1:8" s="24" customFormat="1" x14ac:dyDescent="0.25">
      <c r="A36" s="23" t="s">
        <v>34</v>
      </c>
      <c r="B36" s="23" t="s">
        <v>35</v>
      </c>
      <c r="C36" s="25"/>
      <c r="D36" s="25"/>
      <c r="E36" s="25"/>
      <c r="F36" s="25"/>
      <c r="G36" s="25"/>
      <c r="H36" s="25"/>
    </row>
    <row r="37" spans="1:8" s="24" customFormat="1" ht="37.5" customHeight="1" x14ac:dyDescent="0.25">
      <c r="A37" s="25" t="s">
        <v>36</v>
      </c>
      <c r="B37" s="25" t="s">
        <v>35</v>
      </c>
      <c r="C37" s="31">
        <v>300</v>
      </c>
      <c r="D37" s="31" t="s">
        <v>37</v>
      </c>
      <c r="E37" s="26"/>
      <c r="F37" s="25" t="str">
        <f>IF(ISBLANK(E37),"", PRODUCT(C37,E37))</f>
        <v/>
      </c>
      <c r="G37" s="27"/>
      <c r="H37" s="25"/>
    </row>
    <row r="38" spans="1:8" s="24" customFormat="1" x14ac:dyDescent="0.25">
      <c r="A38" s="25" t="s">
        <v>38</v>
      </c>
      <c r="B38" s="25" t="s">
        <v>39</v>
      </c>
      <c r="C38" s="25"/>
      <c r="D38" s="25"/>
      <c r="E38" s="25"/>
      <c r="F38" s="25"/>
      <c r="G38" s="25"/>
      <c r="H38" s="27"/>
    </row>
    <row r="39" spans="1:8" s="24" customFormat="1" x14ac:dyDescent="0.25">
      <c r="A39" s="25" t="s">
        <v>40</v>
      </c>
      <c r="B39" s="25" t="s">
        <v>41</v>
      </c>
      <c r="C39" s="25"/>
      <c r="D39" s="25"/>
      <c r="E39" s="25"/>
      <c r="F39" s="25"/>
      <c r="G39" s="25"/>
      <c r="H39" s="27"/>
    </row>
    <row r="40" spans="1:8" s="24" customFormat="1" x14ac:dyDescent="0.25">
      <c r="A40" s="25" t="s">
        <v>42</v>
      </c>
      <c r="B40" s="25" t="s">
        <v>43</v>
      </c>
      <c r="C40" s="25"/>
      <c r="D40" s="25"/>
      <c r="E40" s="25"/>
      <c r="F40" s="25"/>
      <c r="G40" s="25"/>
      <c r="H40" s="27"/>
    </row>
    <row r="41" spans="1:8" s="24" customFormat="1" x14ac:dyDescent="0.25">
      <c r="A41" s="25" t="s">
        <v>44</v>
      </c>
      <c r="B41" s="25" t="s">
        <v>45</v>
      </c>
      <c r="C41" s="25"/>
      <c r="D41" s="25"/>
      <c r="E41" s="25"/>
      <c r="F41" s="25"/>
      <c r="G41" s="25"/>
      <c r="H41" s="27"/>
    </row>
    <row r="42" spans="1:8" x14ac:dyDescent="0.25">
      <c r="E42" s="16" t="s">
        <v>46</v>
      </c>
      <c r="F42" s="16" t="str">
        <f>IF((COUNT(C37:C41)&lt;&gt;COUNT(F37:F41)),"", ROUND(SUM(F37:F41),2))</f>
        <v/>
      </c>
      <c r="G42" s="14" t="str">
        <f>IF((COUNT(C37:C41)&lt;&gt;COUNT(F37:F41)),"Neužpildytos visų objektų kainos", "")</f>
        <v>Neužpildytos visų objektų kainos</v>
      </c>
    </row>
    <row r="43" spans="1:8" x14ac:dyDescent="0.25">
      <c r="C43" s="30" t="s">
        <v>47</v>
      </c>
      <c r="D43" s="17"/>
      <c r="E43" s="16" t="s">
        <v>48</v>
      </c>
      <c r="F43" s="16" t="str">
        <f>IF(OR(F42="",D43=""),"", ROUND(PRODUCT(D43,F42)/100,2))</f>
        <v/>
      </c>
      <c r="G43" s="14" t="str">
        <f>IF(D43="", "Nurodykite taikomą PVM dydį", "")</f>
        <v>Nurodykite taikomą PVM dydį</v>
      </c>
    </row>
    <row r="44" spans="1:8" x14ac:dyDescent="0.25">
      <c r="E44" s="16" t="s">
        <v>49</v>
      </c>
      <c r="F44" s="16">
        <f>IF(ISBLANK(F43), "", ROUND(SUM(F42:F43),2))</f>
        <v>0</v>
      </c>
    </row>
    <row r="48" spans="1:8" x14ac:dyDescent="0.25">
      <c r="A48" s="12" t="s">
        <v>50</v>
      </c>
      <c r="B48" s="12" t="s">
        <v>51</v>
      </c>
    </row>
    <row r="50" spans="1:8" x14ac:dyDescent="0.25">
      <c r="A50" s="12" t="s">
        <v>25</v>
      </c>
    </row>
    <row r="51" spans="1:8" s="29" customFormat="1" ht="75" x14ac:dyDescent="0.25">
      <c r="A51" s="28" t="s">
        <v>26</v>
      </c>
      <c r="B51" s="28" t="s">
        <v>27</v>
      </c>
      <c r="C51" s="28" t="s">
        <v>28</v>
      </c>
      <c r="D51" s="28" t="s">
        <v>29</v>
      </c>
      <c r="E51" s="28" t="s">
        <v>30</v>
      </c>
      <c r="F51" s="28" t="s">
        <v>31</v>
      </c>
      <c r="G51" s="28" t="s">
        <v>32</v>
      </c>
      <c r="H51" s="28" t="s">
        <v>33</v>
      </c>
    </row>
    <row r="52" spans="1:8" s="24" customFormat="1" x14ac:dyDescent="0.25">
      <c r="A52" s="23" t="s">
        <v>52</v>
      </c>
      <c r="B52" s="23" t="s">
        <v>53</v>
      </c>
      <c r="C52" s="25"/>
      <c r="D52" s="25"/>
      <c r="E52" s="25"/>
      <c r="F52" s="25"/>
      <c r="G52" s="25"/>
      <c r="H52" s="25"/>
    </row>
    <row r="53" spans="1:8" s="24" customFormat="1" ht="34.5" customHeight="1" x14ac:dyDescent="0.25">
      <c r="A53" s="25" t="s">
        <v>54</v>
      </c>
      <c r="B53" s="25" t="s">
        <v>35</v>
      </c>
      <c r="C53" s="31">
        <v>300</v>
      </c>
      <c r="D53" s="31" t="s">
        <v>55</v>
      </c>
      <c r="E53" s="26"/>
      <c r="F53" s="25" t="str">
        <f>IF(ISBLANK(E53),"", PRODUCT(C53,E53))</f>
        <v/>
      </c>
      <c r="G53" s="27"/>
      <c r="H53" s="25"/>
    </row>
    <row r="54" spans="1:8" s="24" customFormat="1" x14ac:dyDescent="0.25">
      <c r="A54" s="25" t="s">
        <v>56</v>
      </c>
      <c r="B54" s="25" t="s">
        <v>57</v>
      </c>
      <c r="C54" s="25"/>
      <c r="D54" s="25"/>
      <c r="E54" s="25"/>
      <c r="F54" s="25"/>
      <c r="G54" s="25"/>
      <c r="H54" s="27"/>
    </row>
    <row r="55" spans="1:8" s="24" customFormat="1" x14ac:dyDescent="0.25">
      <c r="A55" s="25" t="s">
        <v>58</v>
      </c>
      <c r="B55" s="25" t="s">
        <v>59</v>
      </c>
      <c r="C55" s="25"/>
      <c r="D55" s="25"/>
      <c r="E55" s="25"/>
      <c r="F55" s="25"/>
      <c r="G55" s="25"/>
      <c r="H55" s="27"/>
    </row>
    <row r="56" spans="1:8" s="24" customFormat="1" x14ac:dyDescent="0.25">
      <c r="A56" s="25" t="s">
        <v>60</v>
      </c>
      <c r="B56" s="25" t="s">
        <v>61</v>
      </c>
      <c r="C56" s="25"/>
      <c r="D56" s="25"/>
      <c r="E56" s="25"/>
      <c r="F56" s="25"/>
      <c r="G56" s="25"/>
      <c r="H56" s="27"/>
    </row>
    <row r="57" spans="1:8" s="24" customFormat="1" x14ac:dyDescent="0.25">
      <c r="A57" s="25" t="s">
        <v>62</v>
      </c>
      <c r="B57" s="25" t="s">
        <v>45</v>
      </c>
      <c r="C57" s="25"/>
      <c r="D57" s="25"/>
      <c r="E57" s="25"/>
      <c r="F57" s="25"/>
      <c r="G57" s="25"/>
      <c r="H57" s="27"/>
    </row>
    <row r="58" spans="1:8" x14ac:dyDescent="0.25">
      <c r="E58" s="16" t="s">
        <v>46</v>
      </c>
      <c r="F58" s="16" t="str">
        <f>IF((COUNT(C53:C57)&lt;&gt;COUNT(F53:F57)),"", ROUND(SUM(F53:F57),2))</f>
        <v/>
      </c>
      <c r="G58" s="14" t="str">
        <f>IF((COUNT(C53:C57)&lt;&gt;COUNT(F53:F57)),"Neužpildytos visų objektų kainos", "")</f>
        <v>Neužpildytos visų objektų kainos</v>
      </c>
    </row>
    <row r="59" spans="1:8" x14ac:dyDescent="0.25">
      <c r="C59" s="30" t="s">
        <v>47</v>
      </c>
      <c r="D59" s="17"/>
      <c r="E59" s="16" t="s">
        <v>48</v>
      </c>
      <c r="F59" s="16" t="str">
        <f>IF(OR(F58="",D59=""),"", ROUND(PRODUCT(D59,F58)/100,2))</f>
        <v/>
      </c>
      <c r="G59" s="14" t="str">
        <f>IF(D59="", "Nurodykite taikomą PVM dydį", "")</f>
        <v>Nurodykite taikomą PVM dydį</v>
      </c>
    </row>
    <row r="60" spans="1:8" x14ac:dyDescent="0.25">
      <c r="E60" s="16" t="s">
        <v>49</v>
      </c>
      <c r="F60" s="16">
        <f>IF(ISBLANK(F59), "", ROUND(SUM(F58:F59),2))</f>
        <v>0</v>
      </c>
    </row>
    <row r="64" spans="1:8" x14ac:dyDescent="0.25">
      <c r="A64" s="12" t="s">
        <v>63</v>
      </c>
      <c r="B64" s="12" t="s">
        <v>64</v>
      </c>
    </row>
    <row r="66" spans="1:8" x14ac:dyDescent="0.25">
      <c r="A66" s="12" t="s">
        <v>25</v>
      </c>
    </row>
    <row r="67" spans="1:8" s="29" customFormat="1" ht="75" x14ac:dyDescent="0.25">
      <c r="A67" s="28" t="s">
        <v>26</v>
      </c>
      <c r="B67" s="28" t="s">
        <v>27</v>
      </c>
      <c r="C67" s="28" t="s">
        <v>28</v>
      </c>
      <c r="D67" s="28" t="s">
        <v>29</v>
      </c>
      <c r="E67" s="28" t="s">
        <v>30</v>
      </c>
      <c r="F67" s="28" t="s">
        <v>31</v>
      </c>
      <c r="G67" s="28" t="s">
        <v>32</v>
      </c>
      <c r="H67" s="28" t="s">
        <v>33</v>
      </c>
    </row>
    <row r="68" spans="1:8" s="24" customFormat="1" x14ac:dyDescent="0.25">
      <c r="A68" s="23" t="s">
        <v>65</v>
      </c>
      <c r="B68" s="23" t="s">
        <v>66</v>
      </c>
      <c r="C68" s="25"/>
      <c r="D68" s="25"/>
      <c r="E68" s="25"/>
      <c r="F68" s="25"/>
      <c r="G68" s="25"/>
      <c r="H68" s="25"/>
    </row>
    <row r="69" spans="1:8" s="24" customFormat="1" ht="33.75" customHeight="1" x14ac:dyDescent="0.25">
      <c r="A69" s="25" t="s">
        <v>67</v>
      </c>
      <c r="B69" s="25" t="s">
        <v>66</v>
      </c>
      <c r="C69" s="25">
        <v>10</v>
      </c>
      <c r="D69" s="25" t="s">
        <v>68</v>
      </c>
      <c r="E69" s="26"/>
      <c r="F69" s="25" t="str">
        <f>IF(ISBLANK(E69),"", PRODUCT(C69,E69))</f>
        <v/>
      </c>
      <c r="G69" s="27"/>
      <c r="H69" s="25"/>
    </row>
    <row r="70" spans="1:8" s="24" customFormat="1" x14ac:dyDescent="0.25">
      <c r="A70" s="25" t="s">
        <v>69</v>
      </c>
      <c r="B70" s="25" t="s">
        <v>70</v>
      </c>
      <c r="C70" s="25"/>
      <c r="D70" s="25"/>
      <c r="E70" s="25"/>
      <c r="F70" s="25"/>
      <c r="G70" s="25"/>
      <c r="H70" s="27"/>
    </row>
    <row r="71" spans="1:8" s="24" customFormat="1" x14ac:dyDescent="0.25">
      <c r="A71" s="25" t="s">
        <v>71</v>
      </c>
      <c r="B71" s="25" t="s">
        <v>72</v>
      </c>
      <c r="C71" s="25"/>
      <c r="D71" s="25"/>
      <c r="E71" s="25"/>
      <c r="F71" s="25"/>
      <c r="G71" s="25"/>
      <c r="H71" s="27"/>
    </row>
    <row r="72" spans="1:8" s="24" customFormat="1" x14ac:dyDescent="0.25">
      <c r="A72" s="25" t="s">
        <v>73</v>
      </c>
      <c r="B72" s="25" t="s">
        <v>74</v>
      </c>
      <c r="C72" s="25"/>
      <c r="D72" s="25"/>
      <c r="E72" s="25"/>
      <c r="F72" s="25"/>
      <c r="G72" s="25"/>
      <c r="H72" s="27"/>
    </row>
    <row r="73" spans="1:8" s="24" customFormat="1" x14ac:dyDescent="0.25">
      <c r="A73" s="25" t="s">
        <v>75</v>
      </c>
      <c r="B73" s="25" t="s">
        <v>45</v>
      </c>
      <c r="C73" s="25"/>
      <c r="D73" s="25"/>
      <c r="E73" s="25"/>
      <c r="F73" s="25"/>
      <c r="G73" s="25"/>
      <c r="H73" s="27"/>
    </row>
    <row r="74" spans="1:8" x14ac:dyDescent="0.25">
      <c r="E74" s="16" t="s">
        <v>46</v>
      </c>
      <c r="F74" s="16" t="str">
        <f>IF((COUNT(C69:C73)&lt;&gt;COUNT(F69:F73)),"", ROUND(SUM(F69:F73),2))</f>
        <v/>
      </c>
      <c r="G74" s="14" t="str">
        <f>IF((COUNT(C69:C73)&lt;&gt;COUNT(F69:F73)),"Neužpildytos visų objektų kainos", "")</f>
        <v>Neužpildytos visų objektų kainos</v>
      </c>
    </row>
    <row r="75" spans="1:8" x14ac:dyDescent="0.25">
      <c r="C75" s="30" t="s">
        <v>47</v>
      </c>
      <c r="D75" s="17"/>
      <c r="E75" s="16" t="s">
        <v>48</v>
      </c>
      <c r="F75" s="16" t="str">
        <f>IF(OR(F74="",D75=""),"", ROUND(PRODUCT(D75,F74)/100,2))</f>
        <v/>
      </c>
      <c r="G75" s="14" t="str">
        <f>IF(D75="", "Nurodykite taikomą PVM dydį", "")</f>
        <v>Nurodykite taikomą PVM dydį</v>
      </c>
    </row>
    <row r="76" spans="1:8" x14ac:dyDescent="0.25">
      <c r="E76" s="16" t="s">
        <v>49</v>
      </c>
      <c r="F76" s="16">
        <f>IF(ISBLANK(F75), "", ROUND(SUM(F74:F75),2))</f>
        <v>0</v>
      </c>
    </row>
    <row r="80" spans="1:8" x14ac:dyDescent="0.25">
      <c r="A80" s="12" t="s">
        <v>76</v>
      </c>
      <c r="B80" s="12" t="s">
        <v>77</v>
      </c>
    </row>
    <row r="82" spans="1:8" x14ac:dyDescent="0.25">
      <c r="A82" s="12" t="s">
        <v>25</v>
      </c>
    </row>
    <row r="83" spans="1:8" s="29" customFormat="1" ht="75" x14ac:dyDescent="0.25">
      <c r="A83" s="28" t="s">
        <v>26</v>
      </c>
      <c r="B83" s="28" t="s">
        <v>27</v>
      </c>
      <c r="C83" s="28" t="s">
        <v>28</v>
      </c>
      <c r="D83" s="28" t="s">
        <v>29</v>
      </c>
      <c r="E83" s="28" t="s">
        <v>30</v>
      </c>
      <c r="F83" s="28" t="s">
        <v>31</v>
      </c>
      <c r="G83" s="28" t="s">
        <v>32</v>
      </c>
      <c r="H83" s="28" t="s">
        <v>33</v>
      </c>
    </row>
    <row r="84" spans="1:8" s="24" customFormat="1" x14ac:dyDescent="0.25">
      <c r="A84" s="23" t="s">
        <v>78</v>
      </c>
      <c r="B84" s="23" t="s">
        <v>79</v>
      </c>
      <c r="C84" s="25"/>
      <c r="D84" s="25"/>
      <c r="E84" s="25"/>
      <c r="F84" s="25"/>
      <c r="G84" s="25"/>
      <c r="H84" s="25"/>
    </row>
    <row r="85" spans="1:8" s="24" customFormat="1" ht="33" customHeight="1" x14ac:dyDescent="0.25">
      <c r="A85" s="25" t="s">
        <v>80</v>
      </c>
      <c r="B85" s="25" t="s">
        <v>79</v>
      </c>
      <c r="C85" s="31">
        <v>50</v>
      </c>
      <c r="D85" s="31" t="s">
        <v>68</v>
      </c>
      <c r="E85" s="26"/>
      <c r="F85" s="25" t="str">
        <f>IF(ISBLANK(E85),"", PRODUCT(C85,E85))</f>
        <v/>
      </c>
      <c r="G85" s="27"/>
      <c r="H85" s="25"/>
    </row>
    <row r="86" spans="1:8" s="24" customFormat="1" x14ac:dyDescent="0.25">
      <c r="A86" s="25" t="s">
        <v>81</v>
      </c>
      <c r="B86" s="25" t="s">
        <v>82</v>
      </c>
      <c r="C86" s="25"/>
      <c r="D86" s="25"/>
      <c r="E86" s="25"/>
      <c r="F86" s="25"/>
      <c r="G86" s="25"/>
      <c r="H86" s="27"/>
    </row>
    <row r="87" spans="1:8" s="24" customFormat="1" x14ac:dyDescent="0.25">
      <c r="A87" s="25" t="s">
        <v>83</v>
      </c>
      <c r="B87" s="25" t="s">
        <v>84</v>
      </c>
      <c r="C87" s="25"/>
      <c r="D87" s="25"/>
      <c r="E87" s="25"/>
      <c r="F87" s="25"/>
      <c r="G87" s="25"/>
      <c r="H87" s="27"/>
    </row>
    <row r="88" spans="1:8" s="24" customFormat="1" x14ac:dyDescent="0.25">
      <c r="A88" s="25" t="s">
        <v>85</v>
      </c>
      <c r="B88" s="25" t="s">
        <v>86</v>
      </c>
      <c r="C88" s="25"/>
      <c r="D88" s="25"/>
      <c r="E88" s="25"/>
      <c r="F88" s="25"/>
      <c r="G88" s="25"/>
      <c r="H88" s="27"/>
    </row>
    <row r="89" spans="1:8" s="24" customFormat="1" x14ac:dyDescent="0.25">
      <c r="A89" s="25" t="s">
        <v>87</v>
      </c>
      <c r="B89" s="25" t="s">
        <v>45</v>
      </c>
      <c r="C89" s="25"/>
      <c r="D89" s="25"/>
      <c r="E89" s="25"/>
      <c r="F89" s="25"/>
      <c r="G89" s="25"/>
      <c r="H89" s="27"/>
    </row>
    <row r="90" spans="1:8" x14ac:dyDescent="0.25">
      <c r="E90" s="16" t="s">
        <v>46</v>
      </c>
      <c r="F90" s="16" t="str">
        <f>IF((COUNT(C85:C89)&lt;&gt;COUNT(F85:F89)),"", ROUND(SUM(F85:F89),2))</f>
        <v/>
      </c>
      <c r="G90" s="14" t="str">
        <f>IF((COUNT(C85:C89)&lt;&gt;COUNT(F85:F89)),"Neužpildytos visų objektų kainos", "")</f>
        <v>Neužpildytos visų objektų kainos</v>
      </c>
    </row>
    <row r="91" spans="1:8" x14ac:dyDescent="0.25">
      <c r="C91" s="30" t="s">
        <v>47</v>
      </c>
      <c r="D91" s="17"/>
      <c r="E91" s="16" t="s">
        <v>48</v>
      </c>
      <c r="F91" s="16" t="str">
        <f>IF(OR(F90="",D91=""),"", ROUND(PRODUCT(D91,F90)/100,2))</f>
        <v/>
      </c>
      <c r="G91" s="14" t="str">
        <f>IF(D91="", "Nurodykite taikomą PVM dydį", "")</f>
        <v>Nurodykite taikomą PVM dydį</v>
      </c>
    </row>
    <row r="92" spans="1:8" x14ac:dyDescent="0.25">
      <c r="E92" s="16" t="s">
        <v>49</v>
      </c>
      <c r="F92" s="16">
        <f>IF(ISBLANK(F91), "", ROUND(SUM(F90:F91),2))</f>
        <v>0</v>
      </c>
    </row>
    <row r="96" spans="1:8" x14ac:dyDescent="0.25">
      <c r="A96" s="12" t="s">
        <v>88</v>
      </c>
      <c r="B96" s="12" t="s">
        <v>77</v>
      </c>
    </row>
    <row r="98" spans="1:8" x14ac:dyDescent="0.25">
      <c r="A98" s="12" t="s">
        <v>25</v>
      </c>
    </row>
    <row r="99" spans="1:8" s="29" customFormat="1" ht="75" x14ac:dyDescent="0.25">
      <c r="A99" s="28" t="s">
        <v>26</v>
      </c>
      <c r="B99" s="28" t="s">
        <v>27</v>
      </c>
      <c r="C99" s="28" t="s">
        <v>28</v>
      </c>
      <c r="D99" s="28" t="s">
        <v>29</v>
      </c>
      <c r="E99" s="28" t="s">
        <v>30</v>
      </c>
      <c r="F99" s="28" t="s">
        <v>31</v>
      </c>
      <c r="G99" s="28" t="s">
        <v>32</v>
      </c>
      <c r="H99" s="28" t="s">
        <v>33</v>
      </c>
    </row>
    <row r="100" spans="1:8" s="24" customFormat="1" x14ac:dyDescent="0.25">
      <c r="A100" s="23" t="s">
        <v>89</v>
      </c>
      <c r="B100" s="23" t="s">
        <v>79</v>
      </c>
      <c r="C100" s="25"/>
      <c r="D100" s="25"/>
      <c r="E100" s="25"/>
      <c r="F100" s="25"/>
      <c r="G100" s="25"/>
      <c r="H100" s="25"/>
    </row>
    <row r="101" spans="1:8" s="24" customFormat="1" ht="35.25" customHeight="1" x14ac:dyDescent="0.25">
      <c r="A101" s="25" t="s">
        <v>90</v>
      </c>
      <c r="B101" s="25" t="s">
        <v>79</v>
      </c>
      <c r="C101" s="31">
        <v>3300</v>
      </c>
      <c r="D101" s="31" t="s">
        <v>91</v>
      </c>
      <c r="E101" s="26"/>
      <c r="F101" s="25" t="str">
        <f>IF(ISBLANK(E101),"", PRODUCT(C101,E101))</f>
        <v/>
      </c>
      <c r="G101" s="27"/>
      <c r="H101" s="25"/>
    </row>
    <row r="102" spans="1:8" s="24" customFormat="1" x14ac:dyDescent="0.25">
      <c r="A102" s="25" t="s">
        <v>92</v>
      </c>
      <c r="B102" s="25" t="s">
        <v>93</v>
      </c>
      <c r="C102" s="25"/>
      <c r="D102" s="25"/>
      <c r="E102" s="25"/>
      <c r="F102" s="25"/>
      <c r="G102" s="25"/>
      <c r="H102" s="27"/>
    </row>
    <row r="103" spans="1:8" s="24" customFormat="1" x14ac:dyDescent="0.25">
      <c r="A103" s="25" t="s">
        <v>94</v>
      </c>
      <c r="B103" s="25" t="s">
        <v>84</v>
      </c>
      <c r="C103" s="25"/>
      <c r="D103" s="25"/>
      <c r="E103" s="25"/>
      <c r="F103" s="25"/>
      <c r="G103" s="25"/>
      <c r="H103" s="27"/>
    </row>
    <row r="104" spans="1:8" s="24" customFormat="1" x14ac:dyDescent="0.25">
      <c r="A104" s="25" t="s">
        <v>95</v>
      </c>
      <c r="B104" s="25" t="s">
        <v>96</v>
      </c>
      <c r="C104" s="25"/>
      <c r="D104" s="25"/>
      <c r="E104" s="25"/>
      <c r="F104" s="25"/>
      <c r="G104" s="25"/>
      <c r="H104" s="27"/>
    </row>
    <row r="105" spans="1:8" s="24" customFormat="1" x14ac:dyDescent="0.25">
      <c r="A105" s="25" t="s">
        <v>97</v>
      </c>
      <c r="B105" s="25" t="s">
        <v>98</v>
      </c>
      <c r="C105" s="25"/>
      <c r="D105" s="25"/>
      <c r="E105" s="25"/>
      <c r="F105" s="25"/>
      <c r="G105" s="25"/>
      <c r="H105" s="27"/>
    </row>
    <row r="106" spans="1:8" x14ac:dyDescent="0.25">
      <c r="E106" s="16" t="s">
        <v>46</v>
      </c>
      <c r="F106" s="16" t="str">
        <f>IF((COUNT(C101:C105)&lt;&gt;COUNT(F101:F105)),"", ROUND(SUM(F101:F105),2))</f>
        <v/>
      </c>
      <c r="G106" s="14" t="str">
        <f>IF((COUNT(C101:C105)&lt;&gt;COUNT(F101:F105)),"Neužpildytos visų objektų kainos", "")</f>
        <v>Neužpildytos visų objektų kainos</v>
      </c>
    </row>
    <row r="107" spans="1:8" x14ac:dyDescent="0.25">
      <c r="C107" s="30" t="s">
        <v>47</v>
      </c>
      <c r="D107" s="17"/>
      <c r="E107" s="16" t="s">
        <v>48</v>
      </c>
      <c r="F107" s="16" t="str">
        <f>IF(OR(F106="",D107=""),"", ROUND(PRODUCT(D107,F106)/100,2))</f>
        <v/>
      </c>
      <c r="G107" s="14" t="str">
        <f>IF(D107="", "Nurodykite taikomą PVM dydį", "")</f>
        <v>Nurodykite taikomą PVM dydį</v>
      </c>
    </row>
    <row r="108" spans="1:8" x14ac:dyDescent="0.25">
      <c r="E108" s="16" t="s">
        <v>49</v>
      </c>
      <c r="F108" s="16">
        <f>IF(ISBLANK(F107), "", ROUND(SUM(F106:F107),2))</f>
        <v>0</v>
      </c>
    </row>
    <row r="112" spans="1:8" x14ac:dyDescent="0.25">
      <c r="A112" s="12" t="s">
        <v>99</v>
      </c>
      <c r="B112" s="12" t="s">
        <v>100</v>
      </c>
    </row>
    <row r="114" spans="1:8" x14ac:dyDescent="0.25">
      <c r="A114" s="12" t="s">
        <v>25</v>
      </c>
    </row>
    <row r="115" spans="1:8" s="24" customFormat="1" ht="75" x14ac:dyDescent="0.25">
      <c r="A115" s="23" t="s">
        <v>26</v>
      </c>
      <c r="B115" s="23" t="s">
        <v>27</v>
      </c>
      <c r="C115" s="23" t="s">
        <v>28</v>
      </c>
      <c r="D115" s="23" t="s">
        <v>29</v>
      </c>
      <c r="E115" s="23" t="s">
        <v>30</v>
      </c>
      <c r="F115" s="23" t="s">
        <v>31</v>
      </c>
      <c r="G115" s="23" t="s">
        <v>32</v>
      </c>
      <c r="H115" s="23" t="s">
        <v>33</v>
      </c>
    </row>
    <row r="116" spans="1:8" s="24" customFormat="1" x14ac:dyDescent="0.25">
      <c r="A116" s="23" t="s">
        <v>101</v>
      </c>
      <c r="B116" s="23" t="s">
        <v>102</v>
      </c>
      <c r="C116" s="25"/>
      <c r="D116" s="25"/>
      <c r="E116" s="25"/>
      <c r="F116" s="25"/>
      <c r="G116" s="25"/>
      <c r="H116" s="25"/>
    </row>
    <row r="117" spans="1:8" s="24" customFormat="1" ht="35.25" customHeight="1" x14ac:dyDescent="0.25">
      <c r="A117" s="25" t="s">
        <v>103</v>
      </c>
      <c r="B117" s="25" t="s">
        <v>102</v>
      </c>
      <c r="C117" s="31">
        <v>200</v>
      </c>
      <c r="D117" s="31" t="s">
        <v>91</v>
      </c>
      <c r="E117" s="26"/>
      <c r="F117" s="25" t="str">
        <f>IF(ISBLANK(E117),"", PRODUCT(C117,E117))</f>
        <v/>
      </c>
      <c r="G117" s="27"/>
      <c r="H117" s="25"/>
    </row>
    <row r="118" spans="1:8" s="24" customFormat="1" x14ac:dyDescent="0.25">
      <c r="A118" s="25" t="s">
        <v>104</v>
      </c>
      <c r="B118" s="25" t="s">
        <v>105</v>
      </c>
      <c r="C118" s="25"/>
      <c r="D118" s="25"/>
      <c r="E118" s="25"/>
      <c r="F118" s="25"/>
      <c r="G118" s="25"/>
      <c r="H118" s="27"/>
    </row>
    <row r="119" spans="1:8" s="24" customFormat="1" x14ac:dyDescent="0.25">
      <c r="A119" s="25" t="s">
        <v>106</v>
      </c>
      <c r="B119" s="25" t="s">
        <v>84</v>
      </c>
      <c r="C119" s="25"/>
      <c r="D119" s="25"/>
      <c r="E119" s="25"/>
      <c r="F119" s="25"/>
      <c r="G119" s="25"/>
      <c r="H119" s="27"/>
    </row>
    <row r="120" spans="1:8" s="24" customFormat="1" x14ac:dyDescent="0.25">
      <c r="A120" s="25" t="s">
        <v>107</v>
      </c>
      <c r="B120" s="25" t="s">
        <v>96</v>
      </c>
      <c r="C120" s="25"/>
      <c r="D120" s="25"/>
      <c r="E120" s="25"/>
      <c r="F120" s="25"/>
      <c r="G120" s="25"/>
      <c r="H120" s="27"/>
    </row>
    <row r="121" spans="1:8" s="24" customFormat="1" x14ac:dyDescent="0.25">
      <c r="A121" s="25" t="s">
        <v>108</v>
      </c>
      <c r="B121" s="25" t="s">
        <v>45</v>
      </c>
      <c r="C121" s="25"/>
      <c r="D121" s="25"/>
      <c r="E121" s="25"/>
      <c r="F121" s="25"/>
      <c r="G121" s="25"/>
      <c r="H121" s="27"/>
    </row>
    <row r="122" spans="1:8" x14ac:dyDescent="0.25">
      <c r="E122" s="16" t="s">
        <v>46</v>
      </c>
      <c r="F122" s="16" t="str">
        <f>IF((COUNT(C117:C121)&lt;&gt;COUNT(F117:F121)),"", ROUND(SUM(F117:F121),2))</f>
        <v/>
      </c>
      <c r="G122" s="14" t="str">
        <f>IF((COUNT(C117:C121)&lt;&gt;COUNT(F117:F121)),"Neužpildytos visų objektų kainos", "")</f>
        <v>Neužpildytos visų objektų kainos</v>
      </c>
    </row>
    <row r="123" spans="1:8" x14ac:dyDescent="0.25">
      <c r="C123" s="30" t="s">
        <v>47</v>
      </c>
      <c r="D123" s="17"/>
      <c r="E123" s="16" t="s">
        <v>48</v>
      </c>
      <c r="F123" s="16" t="str">
        <f>IF(OR(F122="",D123=""),"", ROUND(PRODUCT(D123,F122)/100,2))</f>
        <v/>
      </c>
      <c r="G123" s="14" t="str">
        <f>IF(D123="", "Nurodykite taikomą PVM dydį", "")</f>
        <v>Nurodykite taikomą PVM dydį</v>
      </c>
    </row>
    <row r="124" spans="1:8" x14ac:dyDescent="0.25">
      <c r="E124" s="16" t="s">
        <v>49</v>
      </c>
      <c r="F124" s="16">
        <f>IF(ISBLANK(F123), "", ROUND(SUM(F122:F123),2))</f>
        <v>0</v>
      </c>
    </row>
    <row r="128" spans="1:8" x14ac:dyDescent="0.25">
      <c r="A128" s="12" t="s">
        <v>109</v>
      </c>
      <c r="B128" s="12" t="s">
        <v>110</v>
      </c>
    </row>
    <row r="130" spans="1:8" x14ac:dyDescent="0.25">
      <c r="A130" s="12" t="s">
        <v>25</v>
      </c>
    </row>
    <row r="131" spans="1:8" s="29" customFormat="1" ht="75" x14ac:dyDescent="0.25">
      <c r="A131" s="28" t="s">
        <v>26</v>
      </c>
      <c r="B131" s="28" t="s">
        <v>27</v>
      </c>
      <c r="C131" s="28" t="s">
        <v>28</v>
      </c>
      <c r="D131" s="28" t="s">
        <v>29</v>
      </c>
      <c r="E131" s="28" t="s">
        <v>30</v>
      </c>
      <c r="F131" s="28" t="s">
        <v>31</v>
      </c>
      <c r="G131" s="28" t="s">
        <v>32</v>
      </c>
      <c r="H131" s="28" t="s">
        <v>33</v>
      </c>
    </row>
    <row r="132" spans="1:8" s="24" customFormat="1" x14ac:dyDescent="0.25">
      <c r="A132" s="23" t="s">
        <v>111</v>
      </c>
      <c r="B132" s="23" t="s">
        <v>112</v>
      </c>
      <c r="C132" s="25"/>
      <c r="D132" s="25"/>
      <c r="E132" s="25"/>
      <c r="F132" s="25"/>
      <c r="G132" s="25"/>
      <c r="H132" s="25"/>
    </row>
    <row r="133" spans="1:8" s="24" customFormat="1" ht="36.75" customHeight="1" x14ac:dyDescent="0.25">
      <c r="A133" s="25" t="s">
        <v>113</v>
      </c>
      <c r="B133" s="25" t="s">
        <v>112</v>
      </c>
      <c r="C133" s="31">
        <v>50</v>
      </c>
      <c r="D133" s="31" t="s">
        <v>37</v>
      </c>
      <c r="E133" s="26"/>
      <c r="F133" s="25" t="str">
        <f>IF(ISBLANK(E133),"", PRODUCT(C133,E133))</f>
        <v/>
      </c>
      <c r="G133" s="27"/>
      <c r="H133" s="25"/>
    </row>
    <row r="134" spans="1:8" s="24" customFormat="1" x14ac:dyDescent="0.25">
      <c r="A134" s="25" t="s">
        <v>114</v>
      </c>
      <c r="B134" s="25" t="s">
        <v>115</v>
      </c>
      <c r="C134" s="25"/>
      <c r="D134" s="25"/>
      <c r="E134" s="25"/>
      <c r="F134" s="25"/>
      <c r="G134" s="25"/>
      <c r="H134" s="27"/>
    </row>
    <row r="135" spans="1:8" s="24" customFormat="1" x14ac:dyDescent="0.25">
      <c r="A135" s="25" t="s">
        <v>116</v>
      </c>
      <c r="B135" s="25" t="s">
        <v>117</v>
      </c>
      <c r="C135" s="25"/>
      <c r="D135" s="25"/>
      <c r="E135" s="25"/>
      <c r="F135" s="25"/>
      <c r="G135" s="25"/>
      <c r="H135" s="27"/>
    </row>
    <row r="136" spans="1:8" s="24" customFormat="1" x14ac:dyDescent="0.25">
      <c r="A136" s="25" t="s">
        <v>118</v>
      </c>
      <c r="B136" s="25" t="s">
        <v>119</v>
      </c>
      <c r="C136" s="25"/>
      <c r="D136" s="25"/>
      <c r="E136" s="25"/>
      <c r="F136" s="25"/>
      <c r="G136" s="25"/>
      <c r="H136" s="27"/>
    </row>
    <row r="137" spans="1:8" s="24" customFormat="1" x14ac:dyDescent="0.25">
      <c r="A137" s="25" t="s">
        <v>120</v>
      </c>
      <c r="B137" s="25" t="s">
        <v>98</v>
      </c>
      <c r="C137" s="25"/>
      <c r="D137" s="25"/>
      <c r="E137" s="25"/>
      <c r="F137" s="25"/>
      <c r="G137" s="25"/>
      <c r="H137" s="27"/>
    </row>
    <row r="138" spans="1:8" x14ac:dyDescent="0.25">
      <c r="E138" s="16" t="s">
        <v>46</v>
      </c>
      <c r="F138" s="16" t="str">
        <f>IF((COUNT(C133:C137)&lt;&gt;COUNT(F133:F137)),"", ROUND(SUM(F133:F137),2))</f>
        <v/>
      </c>
      <c r="G138" s="14" t="str">
        <f>IF((COUNT(C133:C137)&lt;&gt;COUNT(F133:F137)),"Neužpildytos visų objektų kainos", "")</f>
        <v>Neužpildytos visų objektų kainos</v>
      </c>
    </row>
    <row r="139" spans="1:8" x14ac:dyDescent="0.25">
      <c r="C139" s="30" t="s">
        <v>47</v>
      </c>
      <c r="D139" s="17"/>
      <c r="E139" s="16" t="s">
        <v>48</v>
      </c>
      <c r="F139" s="16" t="str">
        <f>IF(OR(F138="",D139=""),"", ROUND(PRODUCT(D139,F138)/100,2))</f>
        <v/>
      </c>
      <c r="G139" s="14" t="str">
        <f>IF(D139="", "Nurodykite taikomą PVM dydį", "")</f>
        <v>Nurodykite taikomą PVM dydį</v>
      </c>
    </row>
    <row r="140" spans="1:8" x14ac:dyDescent="0.25">
      <c r="E140" s="16" t="s">
        <v>49</v>
      </c>
      <c r="F140" s="16">
        <f>IF(ISBLANK(F139), "", ROUND(SUM(F138:F139),2))</f>
        <v>0</v>
      </c>
    </row>
    <row r="144" spans="1:8" x14ac:dyDescent="0.25">
      <c r="A144" s="12" t="s">
        <v>121</v>
      </c>
      <c r="B144" s="12" t="s">
        <v>122</v>
      </c>
    </row>
    <row r="146" spans="1:8" x14ac:dyDescent="0.25">
      <c r="A146" s="12" t="s">
        <v>25</v>
      </c>
    </row>
    <row r="147" spans="1:8" s="29" customFormat="1" ht="75" x14ac:dyDescent="0.25">
      <c r="A147" s="28" t="s">
        <v>26</v>
      </c>
      <c r="B147" s="28" t="s">
        <v>27</v>
      </c>
      <c r="C147" s="28" t="s">
        <v>28</v>
      </c>
      <c r="D147" s="28" t="s">
        <v>29</v>
      </c>
      <c r="E147" s="28" t="s">
        <v>30</v>
      </c>
      <c r="F147" s="28" t="s">
        <v>31</v>
      </c>
      <c r="G147" s="28" t="s">
        <v>32</v>
      </c>
      <c r="H147" s="28" t="s">
        <v>33</v>
      </c>
    </row>
    <row r="148" spans="1:8" s="24" customFormat="1" x14ac:dyDescent="0.25">
      <c r="A148" s="23" t="s">
        <v>123</v>
      </c>
      <c r="B148" s="23" t="s">
        <v>124</v>
      </c>
      <c r="C148" s="25"/>
      <c r="D148" s="25"/>
      <c r="E148" s="25"/>
      <c r="F148" s="25"/>
      <c r="G148" s="25"/>
      <c r="H148" s="25"/>
    </row>
    <row r="149" spans="1:8" s="24" customFormat="1" ht="41.25" customHeight="1" x14ac:dyDescent="0.25">
      <c r="A149" s="25" t="s">
        <v>125</v>
      </c>
      <c r="B149" s="25" t="s">
        <v>124</v>
      </c>
      <c r="C149" s="31">
        <v>10</v>
      </c>
      <c r="D149" s="31" t="s">
        <v>37</v>
      </c>
      <c r="E149" s="26"/>
      <c r="F149" s="25" t="str">
        <f>IF(ISBLANK(E149),"", PRODUCT(C149,E149))</f>
        <v/>
      </c>
      <c r="G149" s="27"/>
      <c r="H149" s="25"/>
    </row>
    <row r="150" spans="1:8" s="24" customFormat="1" x14ac:dyDescent="0.25">
      <c r="A150" s="25" t="s">
        <v>126</v>
      </c>
      <c r="B150" s="25" t="s">
        <v>127</v>
      </c>
      <c r="C150" s="25"/>
      <c r="D150" s="25"/>
      <c r="E150" s="25"/>
      <c r="F150" s="25"/>
      <c r="G150" s="25"/>
      <c r="H150" s="27"/>
    </row>
    <row r="151" spans="1:8" s="24" customFormat="1" x14ac:dyDescent="0.25">
      <c r="A151" s="25" t="s">
        <v>128</v>
      </c>
      <c r="B151" s="25" t="s">
        <v>41</v>
      </c>
      <c r="C151" s="25"/>
      <c r="D151" s="25"/>
      <c r="E151" s="25"/>
      <c r="F151" s="25"/>
      <c r="G151" s="25"/>
      <c r="H151" s="27"/>
    </row>
    <row r="152" spans="1:8" s="24" customFormat="1" x14ac:dyDescent="0.25">
      <c r="A152" s="25" t="s">
        <v>129</v>
      </c>
      <c r="B152" s="25" t="s">
        <v>130</v>
      </c>
      <c r="C152" s="25"/>
      <c r="D152" s="25"/>
      <c r="E152" s="25"/>
      <c r="F152" s="25"/>
      <c r="G152" s="25"/>
      <c r="H152" s="27"/>
    </row>
    <row r="153" spans="1:8" s="24" customFormat="1" x14ac:dyDescent="0.25">
      <c r="A153" s="25" t="s">
        <v>131</v>
      </c>
      <c r="B153" s="25" t="s">
        <v>45</v>
      </c>
      <c r="C153" s="25"/>
      <c r="D153" s="25"/>
      <c r="E153" s="25"/>
      <c r="F153" s="25"/>
      <c r="G153" s="25"/>
      <c r="H153" s="27"/>
    </row>
    <row r="154" spans="1:8" x14ac:dyDescent="0.25">
      <c r="E154" s="16" t="s">
        <v>46</v>
      </c>
      <c r="F154" s="16" t="str">
        <f>IF((COUNT(C149:C153)&lt;&gt;COUNT(F149:F153)),"", ROUND(SUM(F149:F153),2))</f>
        <v/>
      </c>
      <c r="G154" s="14" t="str">
        <f>IF((COUNT(C149:C153)&lt;&gt;COUNT(F149:F153)),"Neužpildytos visų objektų kainos", "")</f>
        <v>Neužpildytos visų objektų kainos</v>
      </c>
    </row>
    <row r="155" spans="1:8" x14ac:dyDescent="0.25">
      <c r="C155" s="30" t="s">
        <v>47</v>
      </c>
      <c r="D155" s="17"/>
      <c r="E155" s="16" t="s">
        <v>48</v>
      </c>
      <c r="F155" s="16" t="str">
        <f>IF(OR(F154="",D155=""),"", ROUND(PRODUCT(D155,F154)/100,2))</f>
        <v/>
      </c>
      <c r="G155" s="14" t="str">
        <f>IF(D155="", "Nurodykite taikomą PVM dydį", "")</f>
        <v>Nurodykite taikomą PVM dydį</v>
      </c>
    </row>
    <row r="156" spans="1:8" x14ac:dyDescent="0.25">
      <c r="E156" s="16" t="s">
        <v>49</v>
      </c>
      <c r="F156" s="16">
        <f>IF(ISBLANK(F155), "", ROUND(SUM(F154:F155),2))</f>
        <v>0</v>
      </c>
    </row>
    <row r="160" spans="1:8" x14ac:dyDescent="0.25">
      <c r="A160" s="12" t="s">
        <v>132</v>
      </c>
      <c r="B160" s="12" t="s">
        <v>133</v>
      </c>
    </row>
    <row r="162" spans="1:8" x14ac:dyDescent="0.25">
      <c r="A162" s="12" t="s">
        <v>25</v>
      </c>
    </row>
    <row r="163" spans="1:8" s="29" customFormat="1" ht="75" x14ac:dyDescent="0.25">
      <c r="A163" s="28" t="s">
        <v>26</v>
      </c>
      <c r="B163" s="28" t="s">
        <v>27</v>
      </c>
      <c r="C163" s="28" t="s">
        <v>28</v>
      </c>
      <c r="D163" s="28" t="s">
        <v>29</v>
      </c>
      <c r="E163" s="28" t="s">
        <v>30</v>
      </c>
      <c r="F163" s="28" t="s">
        <v>31</v>
      </c>
      <c r="G163" s="28" t="s">
        <v>32</v>
      </c>
      <c r="H163" s="28" t="s">
        <v>33</v>
      </c>
    </row>
    <row r="164" spans="1:8" s="24" customFormat="1" x14ac:dyDescent="0.25">
      <c r="A164" s="23" t="s">
        <v>134</v>
      </c>
      <c r="B164" s="23" t="s">
        <v>135</v>
      </c>
      <c r="C164" s="25"/>
      <c r="D164" s="25"/>
      <c r="E164" s="25"/>
      <c r="F164" s="25"/>
      <c r="G164" s="25"/>
      <c r="H164" s="25"/>
    </row>
    <row r="165" spans="1:8" s="24" customFormat="1" ht="32.25" customHeight="1" x14ac:dyDescent="0.25">
      <c r="A165" s="25" t="s">
        <v>136</v>
      </c>
      <c r="B165" s="25" t="s">
        <v>135</v>
      </c>
      <c r="C165" s="25">
        <v>20</v>
      </c>
      <c r="D165" s="25" t="s">
        <v>55</v>
      </c>
      <c r="E165" s="26"/>
      <c r="F165" s="25" t="str">
        <f>IF(ISBLANK(E165),"", PRODUCT(C165,E165))</f>
        <v/>
      </c>
      <c r="G165" s="27"/>
      <c r="H165" s="25"/>
    </row>
    <row r="166" spans="1:8" s="24" customFormat="1" x14ac:dyDescent="0.25">
      <c r="A166" s="25" t="s">
        <v>137</v>
      </c>
      <c r="B166" s="25" t="s">
        <v>138</v>
      </c>
      <c r="C166" s="25"/>
      <c r="D166" s="25"/>
      <c r="E166" s="25"/>
      <c r="F166" s="25"/>
      <c r="G166" s="25"/>
      <c r="H166" s="27"/>
    </row>
    <row r="167" spans="1:8" s="24" customFormat="1" x14ac:dyDescent="0.25">
      <c r="A167" s="25" t="s">
        <v>139</v>
      </c>
      <c r="B167" s="25" t="s">
        <v>140</v>
      </c>
      <c r="C167" s="25"/>
      <c r="D167" s="25"/>
      <c r="E167" s="25"/>
      <c r="F167" s="25"/>
      <c r="G167" s="25"/>
      <c r="H167" s="27"/>
    </row>
    <row r="168" spans="1:8" s="24" customFormat="1" x14ac:dyDescent="0.25">
      <c r="A168" s="25" t="s">
        <v>141</v>
      </c>
      <c r="B168" s="25" t="s">
        <v>142</v>
      </c>
      <c r="C168" s="25"/>
      <c r="D168" s="25"/>
      <c r="E168" s="25"/>
      <c r="F168" s="25"/>
      <c r="G168" s="25"/>
      <c r="H168" s="27"/>
    </row>
    <row r="169" spans="1:8" s="24" customFormat="1" x14ac:dyDescent="0.25">
      <c r="A169" s="25" t="s">
        <v>143</v>
      </c>
      <c r="B169" s="25" t="s">
        <v>45</v>
      </c>
      <c r="C169" s="25"/>
      <c r="D169" s="25"/>
      <c r="E169" s="25"/>
      <c r="F169" s="25"/>
      <c r="G169" s="25"/>
      <c r="H169" s="27"/>
    </row>
    <row r="170" spans="1:8" x14ac:dyDescent="0.25">
      <c r="E170" s="16" t="s">
        <v>46</v>
      </c>
      <c r="F170" s="16" t="str">
        <f>IF((COUNT(C165:C169)&lt;&gt;COUNT(F165:F169)),"", ROUND(SUM(F165:F169),2))</f>
        <v/>
      </c>
      <c r="G170" s="14" t="str">
        <f>IF((COUNT(C165:C169)&lt;&gt;COUNT(F165:F169)),"Neužpildytos visų objektų kainos", "")</f>
        <v>Neužpildytos visų objektų kainos</v>
      </c>
    </row>
    <row r="171" spans="1:8" x14ac:dyDescent="0.25">
      <c r="C171" s="30" t="s">
        <v>47</v>
      </c>
      <c r="D171" s="17"/>
      <c r="E171" s="16" t="s">
        <v>48</v>
      </c>
      <c r="F171" s="16" t="str">
        <f>IF(OR(F170="",D171=""),"", ROUND(PRODUCT(D171,F170)/100,2))</f>
        <v/>
      </c>
      <c r="G171" s="14" t="str">
        <f>IF(D171="", "Nurodykite taikomą PVM dydį", "")</f>
        <v>Nurodykite taikomą PVM dydį</v>
      </c>
    </row>
    <row r="172" spans="1:8" x14ac:dyDescent="0.25">
      <c r="E172" s="16" t="s">
        <v>49</v>
      </c>
      <c r="F172" s="16">
        <f>IF(ISBLANK(F171), "", ROUND(SUM(F170:F171),2))</f>
        <v>0</v>
      </c>
    </row>
    <row r="176" spans="1:8" x14ac:dyDescent="0.25">
      <c r="A176" s="12" t="s">
        <v>144</v>
      </c>
      <c r="B176" s="12" t="s">
        <v>145</v>
      </c>
    </row>
    <row r="178" spans="1:8" x14ac:dyDescent="0.25">
      <c r="A178" s="12" t="s">
        <v>25</v>
      </c>
    </row>
    <row r="179" spans="1:8" s="29" customFormat="1" ht="75" x14ac:dyDescent="0.25">
      <c r="A179" s="28" t="s">
        <v>26</v>
      </c>
      <c r="B179" s="28" t="s">
        <v>27</v>
      </c>
      <c r="C179" s="28" t="s">
        <v>28</v>
      </c>
      <c r="D179" s="28" t="s">
        <v>29</v>
      </c>
      <c r="E179" s="28" t="s">
        <v>30</v>
      </c>
      <c r="F179" s="28" t="s">
        <v>31</v>
      </c>
      <c r="G179" s="28" t="s">
        <v>32</v>
      </c>
      <c r="H179" s="28" t="s">
        <v>33</v>
      </c>
    </row>
    <row r="180" spans="1:8" s="24" customFormat="1" x14ac:dyDescent="0.25">
      <c r="A180" s="23" t="s">
        <v>146</v>
      </c>
      <c r="B180" s="23" t="s">
        <v>147</v>
      </c>
      <c r="C180" s="25"/>
      <c r="D180" s="25"/>
      <c r="E180" s="25"/>
      <c r="F180" s="25"/>
      <c r="G180" s="25"/>
      <c r="H180" s="25"/>
    </row>
    <row r="181" spans="1:8" s="24" customFormat="1" ht="36.75" customHeight="1" x14ac:dyDescent="0.25">
      <c r="A181" s="25" t="s">
        <v>148</v>
      </c>
      <c r="B181" s="25" t="s">
        <v>147</v>
      </c>
      <c r="C181" s="25">
        <v>900</v>
      </c>
      <c r="D181" s="25" t="s">
        <v>91</v>
      </c>
      <c r="E181" s="26"/>
      <c r="F181" s="25" t="str">
        <f>IF(ISBLANK(E181),"", PRODUCT(C181,E181))</f>
        <v/>
      </c>
      <c r="G181" s="27"/>
      <c r="H181" s="25"/>
    </row>
    <row r="182" spans="1:8" s="24" customFormat="1" x14ac:dyDescent="0.25">
      <c r="A182" s="25" t="s">
        <v>149</v>
      </c>
      <c r="B182" s="25" t="s">
        <v>150</v>
      </c>
      <c r="C182" s="25"/>
      <c r="D182" s="25"/>
      <c r="E182" s="25"/>
      <c r="F182" s="25"/>
      <c r="G182" s="25"/>
      <c r="H182" s="27"/>
    </row>
    <row r="183" spans="1:8" s="24" customFormat="1" x14ac:dyDescent="0.25">
      <c r="A183" s="25" t="s">
        <v>151</v>
      </c>
      <c r="B183" s="25" t="s">
        <v>41</v>
      </c>
      <c r="C183" s="25"/>
      <c r="D183" s="25"/>
      <c r="E183" s="25"/>
      <c r="F183" s="25"/>
      <c r="G183" s="25"/>
      <c r="H183" s="27"/>
    </row>
    <row r="184" spans="1:8" s="24" customFormat="1" x14ac:dyDescent="0.25">
      <c r="A184" s="25" t="s">
        <v>152</v>
      </c>
      <c r="B184" s="25" t="s">
        <v>153</v>
      </c>
      <c r="C184" s="25"/>
      <c r="D184" s="25"/>
      <c r="E184" s="25"/>
      <c r="F184" s="25"/>
      <c r="G184" s="25"/>
      <c r="H184" s="27"/>
    </row>
    <row r="185" spans="1:8" s="24" customFormat="1" x14ac:dyDescent="0.25">
      <c r="A185" s="25" t="s">
        <v>154</v>
      </c>
      <c r="B185" s="25" t="s">
        <v>98</v>
      </c>
      <c r="C185" s="25"/>
      <c r="D185" s="25"/>
      <c r="E185" s="25"/>
      <c r="F185" s="25"/>
      <c r="G185" s="25"/>
      <c r="H185" s="27"/>
    </row>
    <row r="186" spans="1:8" x14ac:dyDescent="0.25">
      <c r="E186" s="16" t="s">
        <v>46</v>
      </c>
      <c r="F186" s="16" t="str">
        <f>IF((COUNT(C181:C185)&lt;&gt;COUNT(F181:F185)),"", ROUND(SUM(F181:F185),2))</f>
        <v/>
      </c>
      <c r="G186" s="14" t="str">
        <f>IF((COUNT(C181:C185)&lt;&gt;COUNT(F181:F185)),"Neužpildytos visų objektų kainos", "")</f>
        <v>Neužpildytos visų objektų kainos</v>
      </c>
    </row>
    <row r="187" spans="1:8" x14ac:dyDescent="0.25">
      <c r="C187" s="30" t="s">
        <v>47</v>
      </c>
      <c r="D187" s="17"/>
      <c r="E187" s="16" t="s">
        <v>48</v>
      </c>
      <c r="F187" s="16" t="str">
        <f>IF(OR(F186="",D187=""),"", ROUND(PRODUCT(D187,F186)/100,2))</f>
        <v/>
      </c>
      <c r="G187" s="14" t="str">
        <f>IF(D187="", "Nurodykite taikomą PVM dydį", "")</f>
        <v>Nurodykite taikomą PVM dydį</v>
      </c>
    </row>
    <row r="188" spans="1:8" x14ac:dyDescent="0.25">
      <c r="E188" s="16" t="s">
        <v>49</v>
      </c>
      <c r="F188" s="16">
        <f>IF(ISBLANK(F187), "", ROUND(SUM(F186:F187),2))</f>
        <v>0</v>
      </c>
    </row>
    <row r="192" spans="1:8" x14ac:dyDescent="0.25">
      <c r="A192" s="12" t="s">
        <v>155</v>
      </c>
      <c r="B192" s="12" t="s">
        <v>156</v>
      </c>
    </row>
    <row r="194" spans="1:8" x14ac:dyDescent="0.25">
      <c r="A194" s="12" t="s">
        <v>25</v>
      </c>
    </row>
    <row r="195" spans="1:8" s="29" customFormat="1" ht="75" x14ac:dyDescent="0.25">
      <c r="A195" s="28" t="s">
        <v>26</v>
      </c>
      <c r="B195" s="28" t="s">
        <v>27</v>
      </c>
      <c r="C195" s="28" t="s">
        <v>28</v>
      </c>
      <c r="D195" s="28" t="s">
        <v>29</v>
      </c>
      <c r="E195" s="28" t="s">
        <v>30</v>
      </c>
      <c r="F195" s="28" t="s">
        <v>31</v>
      </c>
      <c r="G195" s="28" t="s">
        <v>32</v>
      </c>
      <c r="H195" s="28" t="s">
        <v>33</v>
      </c>
    </row>
    <row r="196" spans="1:8" s="24" customFormat="1" x14ac:dyDescent="0.25">
      <c r="A196" s="23" t="s">
        <v>157</v>
      </c>
      <c r="B196" s="23" t="s">
        <v>158</v>
      </c>
      <c r="C196" s="25"/>
      <c r="D196" s="25"/>
      <c r="E196" s="25"/>
      <c r="F196" s="25"/>
      <c r="G196" s="25"/>
      <c r="H196" s="25"/>
    </row>
    <row r="197" spans="1:8" s="24" customFormat="1" ht="34.5" customHeight="1" x14ac:dyDescent="0.25">
      <c r="A197" s="25" t="s">
        <v>159</v>
      </c>
      <c r="B197" s="25" t="s">
        <v>160</v>
      </c>
      <c r="C197" s="25">
        <v>700</v>
      </c>
      <c r="D197" s="25" t="s">
        <v>91</v>
      </c>
      <c r="E197" s="26"/>
      <c r="F197" s="25" t="str">
        <f>IF(ISBLANK(E197),"", PRODUCT(C197,E197))</f>
        <v/>
      </c>
      <c r="G197" s="27"/>
      <c r="H197" s="25"/>
    </row>
    <row r="198" spans="1:8" s="24" customFormat="1" x14ac:dyDescent="0.25">
      <c r="A198" s="25" t="s">
        <v>161</v>
      </c>
      <c r="B198" s="25" t="s">
        <v>138</v>
      </c>
      <c r="C198" s="25"/>
      <c r="D198" s="25"/>
      <c r="E198" s="25"/>
      <c r="F198" s="25"/>
      <c r="G198" s="25"/>
      <c r="H198" s="27"/>
    </row>
    <row r="199" spans="1:8" s="24" customFormat="1" x14ac:dyDescent="0.25">
      <c r="A199" s="25" t="s">
        <v>162</v>
      </c>
      <c r="B199" s="25" t="s">
        <v>84</v>
      </c>
      <c r="C199" s="25"/>
      <c r="D199" s="25"/>
      <c r="E199" s="25"/>
      <c r="F199" s="25"/>
      <c r="G199" s="25"/>
      <c r="H199" s="27"/>
    </row>
    <row r="200" spans="1:8" s="24" customFormat="1" x14ac:dyDescent="0.25">
      <c r="A200" s="25" t="s">
        <v>163</v>
      </c>
      <c r="B200" s="25" t="s">
        <v>96</v>
      </c>
      <c r="C200" s="25"/>
      <c r="D200" s="25"/>
      <c r="E200" s="25"/>
      <c r="F200" s="25"/>
      <c r="G200" s="25"/>
      <c r="H200" s="27"/>
    </row>
    <row r="201" spans="1:8" s="24" customFormat="1" x14ac:dyDescent="0.25">
      <c r="A201" s="25" t="s">
        <v>164</v>
      </c>
      <c r="B201" s="25" t="s">
        <v>98</v>
      </c>
      <c r="C201" s="25"/>
      <c r="D201" s="25"/>
      <c r="E201" s="25"/>
      <c r="F201" s="25"/>
      <c r="G201" s="25"/>
      <c r="H201" s="27"/>
    </row>
    <row r="202" spans="1:8" x14ac:dyDescent="0.25">
      <c r="E202" s="16" t="s">
        <v>46</v>
      </c>
      <c r="F202" s="16" t="str">
        <f>IF((COUNT(C197:C201)&lt;&gt;COUNT(F197:F201)),"", ROUND(SUM(F197:F201),2))</f>
        <v/>
      </c>
      <c r="G202" s="14" t="str">
        <f>IF((COUNT(C197:C201)&lt;&gt;COUNT(F197:F201)),"Neužpildytos visų objektų kainos", "")</f>
        <v>Neužpildytos visų objektų kainos</v>
      </c>
    </row>
    <row r="203" spans="1:8" x14ac:dyDescent="0.25">
      <c r="C203" s="30" t="s">
        <v>47</v>
      </c>
      <c r="D203" s="17"/>
      <c r="E203" s="16" t="s">
        <v>48</v>
      </c>
      <c r="F203" s="16" t="str">
        <f>IF(OR(F202="",D203=""),"", ROUND(PRODUCT(D203,F202)/100,2))</f>
        <v/>
      </c>
      <c r="G203" s="14" t="str">
        <f>IF(D203="", "Nurodykite taikomą PVM dydį", "")</f>
        <v>Nurodykite taikomą PVM dydį</v>
      </c>
    </row>
    <row r="204" spans="1:8" x14ac:dyDescent="0.25">
      <c r="E204" s="16" t="s">
        <v>49</v>
      </c>
      <c r="F204" s="16">
        <f>IF(ISBLANK(F203), "", ROUND(SUM(F202:F203),2))</f>
        <v>0</v>
      </c>
    </row>
    <row r="208" spans="1:8" x14ac:dyDescent="0.25">
      <c r="A208" s="12" t="s">
        <v>165</v>
      </c>
      <c r="B208" s="12" t="s">
        <v>166</v>
      </c>
    </row>
    <row r="210" spans="1:8" x14ac:dyDescent="0.25">
      <c r="A210" s="12" t="s">
        <v>25</v>
      </c>
    </row>
    <row r="211" spans="1:8" s="29" customFormat="1" ht="75" x14ac:dyDescent="0.25">
      <c r="A211" s="28" t="s">
        <v>26</v>
      </c>
      <c r="B211" s="28" t="s">
        <v>27</v>
      </c>
      <c r="C211" s="28" t="s">
        <v>28</v>
      </c>
      <c r="D211" s="28" t="s">
        <v>29</v>
      </c>
      <c r="E211" s="28" t="s">
        <v>30</v>
      </c>
      <c r="F211" s="28" t="s">
        <v>31</v>
      </c>
      <c r="G211" s="28" t="s">
        <v>32</v>
      </c>
      <c r="H211" s="28" t="s">
        <v>33</v>
      </c>
    </row>
    <row r="212" spans="1:8" s="24" customFormat="1" ht="30" x14ac:dyDescent="0.25">
      <c r="A212" s="23" t="s">
        <v>167</v>
      </c>
      <c r="B212" s="23" t="s">
        <v>168</v>
      </c>
      <c r="C212" s="25"/>
      <c r="D212" s="25"/>
      <c r="E212" s="25"/>
      <c r="F212" s="25"/>
      <c r="G212" s="25"/>
      <c r="H212" s="25"/>
    </row>
    <row r="213" spans="1:8" s="24" customFormat="1" ht="30" x14ac:dyDescent="0.25">
      <c r="A213" s="25" t="s">
        <v>169</v>
      </c>
      <c r="B213" s="25" t="s">
        <v>168</v>
      </c>
      <c r="C213" s="31">
        <v>240</v>
      </c>
      <c r="D213" s="31" t="s">
        <v>91</v>
      </c>
      <c r="E213" s="26"/>
      <c r="F213" s="25" t="str">
        <f>IF(ISBLANK(E213),"", PRODUCT(C213,E213))</f>
        <v/>
      </c>
      <c r="G213" s="27"/>
      <c r="H213" s="25"/>
    </row>
    <row r="214" spans="1:8" s="24" customFormat="1" x14ac:dyDescent="0.25">
      <c r="A214" s="25" t="s">
        <v>170</v>
      </c>
      <c r="B214" s="25" t="s">
        <v>171</v>
      </c>
      <c r="C214" s="25"/>
      <c r="D214" s="25"/>
      <c r="E214" s="25"/>
      <c r="F214" s="25"/>
      <c r="G214" s="25"/>
      <c r="H214" s="27"/>
    </row>
    <row r="215" spans="1:8" s="24" customFormat="1" x14ac:dyDescent="0.25">
      <c r="A215" s="25" t="s">
        <v>172</v>
      </c>
      <c r="B215" s="25" t="s">
        <v>84</v>
      </c>
      <c r="C215" s="25"/>
      <c r="D215" s="25"/>
      <c r="E215" s="25"/>
      <c r="F215" s="25"/>
      <c r="G215" s="25"/>
      <c r="H215" s="27"/>
    </row>
    <row r="216" spans="1:8" s="24" customFormat="1" x14ac:dyDescent="0.25">
      <c r="A216" s="25" t="s">
        <v>173</v>
      </c>
      <c r="B216" s="25" t="s">
        <v>96</v>
      </c>
      <c r="C216" s="25"/>
      <c r="D216" s="25"/>
      <c r="E216" s="25"/>
      <c r="F216" s="25"/>
      <c r="G216" s="25"/>
      <c r="H216" s="27"/>
    </row>
    <row r="217" spans="1:8" s="24" customFormat="1" x14ac:dyDescent="0.25">
      <c r="A217" s="25" t="s">
        <v>174</v>
      </c>
      <c r="B217" s="25" t="s">
        <v>98</v>
      </c>
      <c r="C217" s="25"/>
      <c r="D217" s="25"/>
      <c r="E217" s="25"/>
      <c r="F217" s="25"/>
      <c r="G217" s="25"/>
      <c r="H217" s="27"/>
    </row>
    <row r="218" spans="1:8" x14ac:dyDescent="0.25">
      <c r="E218" s="16" t="s">
        <v>46</v>
      </c>
      <c r="F218" s="16" t="str">
        <f>IF((COUNT(C213:C217)&lt;&gt;COUNT(F213:F217)),"", ROUND(SUM(F213:F217),2))</f>
        <v/>
      </c>
      <c r="G218" s="14" t="str">
        <f>IF((COUNT(C213:C217)&lt;&gt;COUNT(F213:F217)),"Neužpildytos visų objektų kainos", "")</f>
        <v>Neužpildytos visų objektų kainos</v>
      </c>
    </row>
    <row r="219" spans="1:8" x14ac:dyDescent="0.25">
      <c r="C219" s="30" t="s">
        <v>47</v>
      </c>
      <c r="D219" s="17"/>
      <c r="E219" s="16" t="s">
        <v>48</v>
      </c>
      <c r="F219" s="16" t="str">
        <f>IF(OR(F218="",D219=""),"", ROUND(PRODUCT(D219,F218)/100,2))</f>
        <v/>
      </c>
      <c r="G219" s="14" t="str">
        <f>IF(D219="", "Nurodykite taikomą PVM dydį", "")</f>
        <v>Nurodykite taikomą PVM dydį</v>
      </c>
    </row>
    <row r="220" spans="1:8" x14ac:dyDescent="0.25">
      <c r="E220" s="16" t="s">
        <v>49</v>
      </c>
      <c r="F220" s="16">
        <f>IF(ISBLANK(F219), "", ROUND(SUM(F218:F219),2))</f>
        <v>0</v>
      </c>
    </row>
    <row r="224" spans="1:8" x14ac:dyDescent="0.25">
      <c r="A224" s="12" t="s">
        <v>175</v>
      </c>
      <c r="B224" s="12" t="s">
        <v>176</v>
      </c>
    </row>
    <row r="226" spans="1:8" x14ac:dyDescent="0.25">
      <c r="A226" s="12" t="s">
        <v>25</v>
      </c>
    </row>
    <row r="227" spans="1:8" s="29" customFormat="1" ht="75" x14ac:dyDescent="0.25">
      <c r="A227" s="28" t="s">
        <v>26</v>
      </c>
      <c r="B227" s="28" t="s">
        <v>27</v>
      </c>
      <c r="C227" s="28" t="s">
        <v>28</v>
      </c>
      <c r="D227" s="28" t="s">
        <v>29</v>
      </c>
      <c r="E227" s="28" t="s">
        <v>30</v>
      </c>
      <c r="F227" s="28" t="s">
        <v>31</v>
      </c>
      <c r="G227" s="28" t="s">
        <v>32</v>
      </c>
      <c r="H227" s="28" t="s">
        <v>33</v>
      </c>
    </row>
    <row r="228" spans="1:8" s="24" customFormat="1" x14ac:dyDescent="0.25">
      <c r="A228" s="23" t="s">
        <v>177</v>
      </c>
      <c r="B228" s="23" t="s">
        <v>178</v>
      </c>
      <c r="C228" s="25"/>
      <c r="D228" s="25"/>
      <c r="E228" s="25"/>
      <c r="F228" s="25"/>
      <c r="G228" s="25"/>
      <c r="H228" s="25"/>
    </row>
    <row r="229" spans="1:8" s="24" customFormat="1" ht="30" customHeight="1" x14ac:dyDescent="0.25">
      <c r="A229" s="25" t="s">
        <v>179</v>
      </c>
      <c r="B229" s="25" t="s">
        <v>178</v>
      </c>
      <c r="C229" s="31">
        <v>12</v>
      </c>
      <c r="D229" s="31" t="s">
        <v>37</v>
      </c>
      <c r="E229" s="26"/>
      <c r="F229" s="25" t="str">
        <f>IF(ISBLANK(E229),"", PRODUCT(C229,E229))</f>
        <v/>
      </c>
      <c r="G229" s="27"/>
      <c r="H229" s="25"/>
    </row>
    <row r="230" spans="1:8" s="24" customFormat="1" x14ac:dyDescent="0.25">
      <c r="A230" s="25" t="s">
        <v>180</v>
      </c>
      <c r="B230" s="25" t="s">
        <v>181</v>
      </c>
      <c r="C230" s="25"/>
      <c r="D230" s="25"/>
      <c r="E230" s="25"/>
      <c r="F230" s="25"/>
      <c r="G230" s="25"/>
      <c r="H230" s="27"/>
    </row>
    <row r="231" spans="1:8" s="24" customFormat="1" x14ac:dyDescent="0.25">
      <c r="A231" s="25" t="s">
        <v>182</v>
      </c>
      <c r="B231" s="25" t="s">
        <v>41</v>
      </c>
      <c r="C231" s="25"/>
      <c r="D231" s="25"/>
      <c r="E231" s="25"/>
      <c r="F231" s="25"/>
      <c r="G231" s="25"/>
      <c r="H231" s="27"/>
    </row>
    <row r="232" spans="1:8" s="24" customFormat="1" x14ac:dyDescent="0.25">
      <c r="A232" s="25" t="s">
        <v>183</v>
      </c>
      <c r="B232" s="25" t="s">
        <v>130</v>
      </c>
      <c r="C232" s="25"/>
      <c r="D232" s="25"/>
      <c r="E232" s="25"/>
      <c r="F232" s="25"/>
      <c r="G232" s="25"/>
      <c r="H232" s="27"/>
    </row>
    <row r="233" spans="1:8" s="24" customFormat="1" x14ac:dyDescent="0.25">
      <c r="A233" s="25" t="s">
        <v>184</v>
      </c>
      <c r="B233" s="25" t="s">
        <v>45</v>
      </c>
      <c r="C233" s="25"/>
      <c r="D233" s="25"/>
      <c r="E233" s="25"/>
      <c r="F233" s="25"/>
      <c r="G233" s="25"/>
      <c r="H233" s="27"/>
    </row>
    <row r="234" spans="1:8" x14ac:dyDescent="0.25">
      <c r="E234" s="16" t="s">
        <v>46</v>
      </c>
      <c r="F234" s="16" t="str">
        <f>IF((COUNT(C229:C233)&lt;&gt;COUNT(F229:F233)),"", ROUND(SUM(F229:F233),2))</f>
        <v/>
      </c>
      <c r="G234" s="14" t="str">
        <f>IF((COUNT(C229:C233)&lt;&gt;COUNT(F229:F233)),"Neužpildytos visų objektų kainos", "")</f>
        <v>Neužpildytos visų objektų kainos</v>
      </c>
    </row>
    <row r="235" spans="1:8" x14ac:dyDescent="0.25">
      <c r="C235" s="30" t="s">
        <v>47</v>
      </c>
      <c r="D235" s="17"/>
      <c r="E235" s="16" t="s">
        <v>48</v>
      </c>
      <c r="F235" s="16" t="str">
        <f>IF(OR(F234="",D235=""),"", ROUND(PRODUCT(D235,F234)/100,2))</f>
        <v/>
      </c>
      <c r="G235" s="14" t="str">
        <f>IF(D235="", "Nurodykite taikomą PVM dydį", "")</f>
        <v>Nurodykite taikomą PVM dydį</v>
      </c>
    </row>
    <row r="236" spans="1:8" x14ac:dyDescent="0.25">
      <c r="E236" s="16" t="s">
        <v>49</v>
      </c>
      <c r="F236" s="16">
        <f>IF(ISBLANK(F235), "", ROUND(SUM(F234:F235),2))</f>
        <v>0</v>
      </c>
    </row>
    <row r="240" spans="1:8" x14ac:dyDescent="0.25">
      <c r="A240" s="12" t="s">
        <v>185</v>
      </c>
      <c r="B240" s="12" t="s">
        <v>186</v>
      </c>
    </row>
    <row r="242" spans="1:8" x14ac:dyDescent="0.25">
      <c r="A242" s="12" t="s">
        <v>25</v>
      </c>
    </row>
    <row r="243" spans="1:8" s="29" customFormat="1" ht="75" x14ac:dyDescent="0.25">
      <c r="A243" s="28" t="s">
        <v>26</v>
      </c>
      <c r="B243" s="28" t="s">
        <v>27</v>
      </c>
      <c r="C243" s="28" t="s">
        <v>28</v>
      </c>
      <c r="D243" s="28" t="s">
        <v>29</v>
      </c>
      <c r="E243" s="28" t="s">
        <v>30</v>
      </c>
      <c r="F243" s="28" t="s">
        <v>31</v>
      </c>
      <c r="G243" s="28" t="s">
        <v>32</v>
      </c>
      <c r="H243" s="28" t="s">
        <v>33</v>
      </c>
    </row>
    <row r="244" spans="1:8" s="24" customFormat="1" x14ac:dyDescent="0.25">
      <c r="A244" s="23" t="s">
        <v>187</v>
      </c>
      <c r="B244" s="23" t="s">
        <v>188</v>
      </c>
      <c r="C244" s="25"/>
      <c r="D244" s="25"/>
      <c r="E244" s="25"/>
      <c r="F244" s="25"/>
      <c r="G244" s="25"/>
      <c r="H244" s="25"/>
    </row>
    <row r="245" spans="1:8" s="24" customFormat="1" ht="32.25" customHeight="1" x14ac:dyDescent="0.25">
      <c r="A245" s="25" t="s">
        <v>189</v>
      </c>
      <c r="B245" s="25" t="s">
        <v>188</v>
      </c>
      <c r="C245" s="31">
        <v>1000</v>
      </c>
      <c r="D245" s="31" t="s">
        <v>190</v>
      </c>
      <c r="E245" s="26"/>
      <c r="F245" s="25" t="str">
        <f>IF(ISBLANK(E245),"", PRODUCT(C245,E245))</f>
        <v/>
      </c>
      <c r="G245" s="27"/>
      <c r="H245" s="25"/>
    </row>
    <row r="246" spans="1:8" s="24" customFormat="1" x14ac:dyDescent="0.25">
      <c r="A246" s="25" t="s">
        <v>191</v>
      </c>
      <c r="B246" s="25" t="s">
        <v>192</v>
      </c>
      <c r="C246" s="25"/>
      <c r="D246" s="25"/>
      <c r="E246" s="25"/>
      <c r="F246" s="25"/>
      <c r="G246" s="25"/>
      <c r="H246" s="27"/>
    </row>
    <row r="247" spans="1:8" s="24" customFormat="1" x14ac:dyDescent="0.25">
      <c r="A247" s="25" t="s">
        <v>193</v>
      </c>
      <c r="B247" s="25" t="s">
        <v>194</v>
      </c>
      <c r="C247" s="25"/>
      <c r="D247" s="25"/>
      <c r="E247" s="25"/>
      <c r="F247" s="25"/>
      <c r="G247" s="25"/>
      <c r="H247" s="27"/>
    </row>
    <row r="248" spans="1:8" s="24" customFormat="1" x14ac:dyDescent="0.25">
      <c r="A248" s="25" t="s">
        <v>195</v>
      </c>
      <c r="B248" s="25" t="s">
        <v>190</v>
      </c>
      <c r="C248" s="25"/>
      <c r="D248" s="25"/>
      <c r="E248" s="25"/>
      <c r="F248" s="25"/>
      <c r="G248" s="25"/>
      <c r="H248" s="27"/>
    </row>
    <row r="249" spans="1:8" s="24" customFormat="1" x14ac:dyDescent="0.25">
      <c r="A249" s="25" t="s">
        <v>196</v>
      </c>
      <c r="B249" s="25" t="s">
        <v>98</v>
      </c>
      <c r="C249" s="25"/>
      <c r="D249" s="25"/>
      <c r="E249" s="25"/>
      <c r="F249" s="25"/>
      <c r="G249" s="25"/>
      <c r="H249" s="27"/>
    </row>
    <row r="250" spans="1:8" x14ac:dyDescent="0.25">
      <c r="E250" s="16" t="s">
        <v>46</v>
      </c>
      <c r="F250" s="16" t="str">
        <f>IF((COUNT(C245:C249)&lt;&gt;COUNT(F245:F249)),"", ROUND(SUM(F245:F249),2))</f>
        <v/>
      </c>
      <c r="G250" s="14" t="str">
        <f>IF((COUNT(C245:C249)&lt;&gt;COUNT(F245:F249)),"Neužpildytos visų objektų kainos", "")</f>
        <v>Neužpildytos visų objektų kainos</v>
      </c>
    </row>
    <row r="251" spans="1:8" x14ac:dyDescent="0.25">
      <c r="C251" s="30" t="s">
        <v>47</v>
      </c>
      <c r="D251" s="17"/>
      <c r="E251" s="16" t="s">
        <v>48</v>
      </c>
      <c r="F251" s="16" t="str">
        <f>IF(OR(F250="",D251=""),"", ROUND(PRODUCT(D251,F250)/100,2))</f>
        <v/>
      </c>
      <c r="G251" s="14" t="str">
        <f>IF(D251="", "Nurodykite taikomą PVM dydį", "")</f>
        <v>Nurodykite taikomą PVM dydį</v>
      </c>
    </row>
    <row r="252" spans="1:8" x14ac:dyDescent="0.25">
      <c r="E252" s="16" t="s">
        <v>49</v>
      </c>
      <c r="F252" s="16">
        <f>IF(ISBLANK(F251), "", ROUND(SUM(F250:F251),2))</f>
        <v>0</v>
      </c>
    </row>
    <row r="256" spans="1:8" x14ac:dyDescent="0.25">
      <c r="A256" s="12" t="s">
        <v>197</v>
      </c>
      <c r="B256" s="12" t="s">
        <v>198</v>
      </c>
    </row>
    <row r="258" spans="1:8" x14ac:dyDescent="0.25">
      <c r="A258" s="12" t="s">
        <v>25</v>
      </c>
    </row>
    <row r="259" spans="1:8" s="29" customFormat="1" ht="75" x14ac:dyDescent="0.25">
      <c r="A259" s="28" t="s">
        <v>26</v>
      </c>
      <c r="B259" s="28" t="s">
        <v>27</v>
      </c>
      <c r="C259" s="28" t="s">
        <v>28</v>
      </c>
      <c r="D259" s="28" t="s">
        <v>29</v>
      </c>
      <c r="E259" s="28" t="s">
        <v>30</v>
      </c>
      <c r="F259" s="28" t="s">
        <v>31</v>
      </c>
      <c r="G259" s="28" t="s">
        <v>32</v>
      </c>
      <c r="H259" s="28" t="s">
        <v>33</v>
      </c>
    </row>
    <row r="260" spans="1:8" s="24" customFormat="1" x14ac:dyDescent="0.25">
      <c r="A260" s="23" t="s">
        <v>199</v>
      </c>
      <c r="B260" s="23" t="s">
        <v>200</v>
      </c>
      <c r="C260" s="25"/>
      <c r="D260" s="25"/>
      <c r="E260" s="25"/>
      <c r="F260" s="25"/>
      <c r="G260" s="25"/>
      <c r="H260" s="25"/>
    </row>
    <row r="261" spans="1:8" s="24" customFormat="1" ht="33.75" customHeight="1" x14ac:dyDescent="0.25">
      <c r="A261" s="25" t="s">
        <v>201</v>
      </c>
      <c r="B261" s="25" t="s">
        <v>200</v>
      </c>
      <c r="C261" s="32">
        <v>400</v>
      </c>
      <c r="D261" s="32" t="s">
        <v>91</v>
      </c>
      <c r="E261" s="26"/>
      <c r="F261" s="25" t="str">
        <f>IF(ISBLANK(E261),"", PRODUCT(C261,E261))</f>
        <v/>
      </c>
      <c r="G261" s="27"/>
      <c r="H261" s="25"/>
    </row>
    <row r="262" spans="1:8" s="24" customFormat="1" x14ac:dyDescent="0.25">
      <c r="A262" s="25" t="s">
        <v>202</v>
      </c>
      <c r="B262" s="25" t="s">
        <v>203</v>
      </c>
      <c r="C262" s="25"/>
      <c r="D262" s="25"/>
      <c r="E262" s="25"/>
      <c r="F262" s="25"/>
      <c r="G262" s="25"/>
      <c r="H262" s="27"/>
    </row>
    <row r="263" spans="1:8" s="24" customFormat="1" x14ac:dyDescent="0.25">
      <c r="A263" s="25" t="s">
        <v>204</v>
      </c>
      <c r="B263" s="25" t="s">
        <v>84</v>
      </c>
      <c r="C263" s="25"/>
      <c r="D263" s="25"/>
      <c r="E263" s="25"/>
      <c r="F263" s="25"/>
      <c r="G263" s="25"/>
      <c r="H263" s="27"/>
    </row>
    <row r="264" spans="1:8" s="24" customFormat="1" x14ac:dyDescent="0.25">
      <c r="A264" s="25" t="s">
        <v>205</v>
      </c>
      <c r="B264" s="25" t="s">
        <v>96</v>
      </c>
      <c r="C264" s="25"/>
      <c r="D264" s="25"/>
      <c r="E264" s="25"/>
      <c r="F264" s="25"/>
      <c r="G264" s="25"/>
      <c r="H264" s="27"/>
    </row>
    <row r="265" spans="1:8" s="24" customFormat="1" x14ac:dyDescent="0.25">
      <c r="A265" s="25" t="s">
        <v>206</v>
      </c>
      <c r="B265" s="25" t="s">
        <v>98</v>
      </c>
      <c r="C265" s="25"/>
      <c r="D265" s="25"/>
      <c r="E265" s="25"/>
      <c r="F265" s="25"/>
      <c r="G265" s="25"/>
      <c r="H265" s="27"/>
    </row>
    <row r="266" spans="1:8" x14ac:dyDescent="0.25">
      <c r="E266" s="16" t="s">
        <v>46</v>
      </c>
      <c r="F266" s="16" t="str">
        <f>IF((COUNT(C261:C265)&lt;&gt;COUNT(F261:F265)),"", ROUND(SUM(F261:F265),2))</f>
        <v/>
      </c>
      <c r="G266" s="14" t="str">
        <f>IF((COUNT(C261:C265)&lt;&gt;COUNT(F261:F265)),"Neužpildytos visų objektų kainos", "")</f>
        <v>Neužpildytos visų objektų kainos</v>
      </c>
    </row>
    <row r="267" spans="1:8" x14ac:dyDescent="0.25">
      <c r="C267" s="30" t="s">
        <v>47</v>
      </c>
      <c r="D267" s="17"/>
      <c r="E267" s="16" t="s">
        <v>48</v>
      </c>
      <c r="F267" s="16" t="str">
        <f>IF(OR(F266="",D267=""),"", ROUND(PRODUCT(D267,F266)/100,2))</f>
        <v/>
      </c>
      <c r="G267" s="14" t="str">
        <f>IF(D267="", "Nurodykite taikomą PVM dydį", "")</f>
        <v>Nurodykite taikomą PVM dydį</v>
      </c>
    </row>
    <row r="268" spans="1:8" x14ac:dyDescent="0.25">
      <c r="E268" s="16" t="s">
        <v>49</v>
      </c>
      <c r="F268" s="16">
        <f>IF(ISBLANK(F267), "", ROUND(SUM(F266:F267),2))</f>
        <v>0</v>
      </c>
    </row>
    <row r="272" spans="1:8" x14ac:dyDescent="0.25">
      <c r="A272" s="12" t="s">
        <v>207</v>
      </c>
      <c r="B272" s="12" t="s">
        <v>208</v>
      </c>
    </row>
    <row r="274" spans="1:8" x14ac:dyDescent="0.25">
      <c r="A274" s="12" t="s">
        <v>25</v>
      </c>
    </row>
    <row r="275" spans="1:8" s="29" customFormat="1" ht="75" x14ac:dyDescent="0.25">
      <c r="A275" s="28" t="s">
        <v>26</v>
      </c>
      <c r="B275" s="28" t="s">
        <v>27</v>
      </c>
      <c r="C275" s="28" t="s">
        <v>28</v>
      </c>
      <c r="D275" s="28" t="s">
        <v>29</v>
      </c>
      <c r="E275" s="28" t="s">
        <v>30</v>
      </c>
      <c r="F275" s="28" t="s">
        <v>31</v>
      </c>
      <c r="G275" s="28" t="s">
        <v>32</v>
      </c>
      <c r="H275" s="28" t="s">
        <v>33</v>
      </c>
    </row>
    <row r="276" spans="1:8" s="24" customFormat="1" x14ac:dyDescent="0.25">
      <c r="A276" s="23" t="s">
        <v>209</v>
      </c>
      <c r="B276" s="23" t="s">
        <v>210</v>
      </c>
      <c r="C276" s="25"/>
      <c r="D276" s="25"/>
      <c r="E276" s="25"/>
      <c r="F276" s="25"/>
      <c r="G276" s="25"/>
      <c r="H276" s="25"/>
    </row>
    <row r="277" spans="1:8" s="24" customFormat="1" ht="30" customHeight="1" x14ac:dyDescent="0.25">
      <c r="A277" s="25" t="s">
        <v>211</v>
      </c>
      <c r="B277" s="25" t="s">
        <v>210</v>
      </c>
      <c r="C277" s="31">
        <v>500</v>
      </c>
      <c r="D277" s="31" t="s">
        <v>91</v>
      </c>
      <c r="E277" s="26"/>
      <c r="F277" s="25" t="str">
        <f>IF(ISBLANK(E277),"", PRODUCT(C277,E277))</f>
        <v/>
      </c>
      <c r="G277" s="27"/>
      <c r="H277" s="25"/>
    </row>
    <row r="278" spans="1:8" s="24" customFormat="1" x14ac:dyDescent="0.25">
      <c r="A278" s="25" t="s">
        <v>212</v>
      </c>
      <c r="B278" s="25" t="s">
        <v>213</v>
      </c>
      <c r="C278" s="25"/>
      <c r="D278" s="25"/>
      <c r="E278" s="25"/>
      <c r="F278" s="25"/>
      <c r="G278" s="25"/>
      <c r="H278" s="27"/>
    </row>
    <row r="279" spans="1:8" s="24" customFormat="1" x14ac:dyDescent="0.25">
      <c r="A279" s="25" t="s">
        <v>214</v>
      </c>
      <c r="B279" s="25" t="s">
        <v>84</v>
      </c>
      <c r="C279" s="25"/>
      <c r="D279" s="25"/>
      <c r="E279" s="25"/>
      <c r="F279" s="25"/>
      <c r="G279" s="25"/>
      <c r="H279" s="27"/>
    </row>
    <row r="280" spans="1:8" s="24" customFormat="1" x14ac:dyDescent="0.25">
      <c r="A280" s="25" t="s">
        <v>215</v>
      </c>
      <c r="B280" s="25" t="s">
        <v>96</v>
      </c>
      <c r="C280" s="25"/>
      <c r="D280" s="25"/>
      <c r="E280" s="25"/>
      <c r="F280" s="25"/>
      <c r="G280" s="25"/>
      <c r="H280" s="27"/>
    </row>
    <row r="281" spans="1:8" s="24" customFormat="1" x14ac:dyDescent="0.25">
      <c r="A281" s="25" t="s">
        <v>216</v>
      </c>
      <c r="B281" s="25" t="s">
        <v>98</v>
      </c>
      <c r="C281" s="25"/>
      <c r="D281" s="25"/>
      <c r="E281" s="25"/>
      <c r="F281" s="25"/>
      <c r="G281" s="25"/>
      <c r="H281" s="27"/>
    </row>
    <row r="282" spans="1:8" x14ac:dyDescent="0.25">
      <c r="E282" s="16" t="s">
        <v>46</v>
      </c>
      <c r="F282" s="16" t="str">
        <f>IF((COUNT(C277:C281)&lt;&gt;COUNT(F277:F281)),"", ROUND(SUM(F277:F281),2))</f>
        <v/>
      </c>
      <c r="G282" s="14" t="str">
        <f>IF((COUNT(C277:C281)&lt;&gt;COUNT(F277:F281)),"Neužpildytos visų objektų kainos", "")</f>
        <v>Neužpildytos visų objektų kainos</v>
      </c>
    </row>
    <row r="283" spans="1:8" x14ac:dyDescent="0.25">
      <c r="C283" s="30" t="s">
        <v>47</v>
      </c>
      <c r="D283" s="17"/>
      <c r="E283" s="16" t="s">
        <v>48</v>
      </c>
      <c r="F283" s="16" t="str">
        <f>IF(OR(F282="",D283=""),"", ROUND(PRODUCT(D283,F282)/100,2))</f>
        <v/>
      </c>
      <c r="G283" s="14" t="str">
        <f>IF(D283="", "Nurodykite taikomą PVM dydį", "")</f>
        <v>Nurodykite taikomą PVM dydį</v>
      </c>
    </row>
    <row r="284" spans="1:8" x14ac:dyDescent="0.25">
      <c r="E284" s="16" t="s">
        <v>49</v>
      </c>
      <c r="F284" s="16">
        <f>IF(ISBLANK(F283), "", ROUND(SUM(F282:F283),2))</f>
        <v>0</v>
      </c>
    </row>
    <row r="288" spans="1:8" x14ac:dyDescent="0.25">
      <c r="A288" s="12" t="s">
        <v>217</v>
      </c>
      <c r="B288" s="12" t="s">
        <v>218</v>
      </c>
    </row>
    <row r="290" spans="1:8" x14ac:dyDescent="0.25">
      <c r="A290" s="12" t="s">
        <v>25</v>
      </c>
    </row>
    <row r="291" spans="1:8" s="29" customFormat="1" ht="75" x14ac:dyDescent="0.25">
      <c r="A291" s="28" t="s">
        <v>26</v>
      </c>
      <c r="B291" s="28" t="s">
        <v>27</v>
      </c>
      <c r="C291" s="28" t="s">
        <v>28</v>
      </c>
      <c r="D291" s="28" t="s">
        <v>29</v>
      </c>
      <c r="E291" s="28" t="s">
        <v>30</v>
      </c>
      <c r="F291" s="28" t="s">
        <v>31</v>
      </c>
      <c r="G291" s="28" t="s">
        <v>32</v>
      </c>
      <c r="H291" s="28" t="s">
        <v>33</v>
      </c>
    </row>
    <row r="292" spans="1:8" s="24" customFormat="1" x14ac:dyDescent="0.25">
      <c r="A292" s="23" t="s">
        <v>219</v>
      </c>
      <c r="B292" s="23" t="s">
        <v>220</v>
      </c>
      <c r="C292" s="25"/>
      <c r="D292" s="25"/>
      <c r="E292" s="25"/>
      <c r="F292" s="25"/>
      <c r="G292" s="25"/>
      <c r="H292" s="25"/>
    </row>
    <row r="293" spans="1:8" s="24" customFormat="1" ht="32.25" customHeight="1" x14ac:dyDescent="0.25">
      <c r="A293" s="25" t="s">
        <v>221</v>
      </c>
      <c r="B293" s="25" t="s">
        <v>220</v>
      </c>
      <c r="C293" s="31">
        <v>500</v>
      </c>
      <c r="D293" s="31" t="s">
        <v>68</v>
      </c>
      <c r="E293" s="26"/>
      <c r="F293" s="25" t="str">
        <f>IF(ISBLANK(E293),"", PRODUCT(C293,E293))</f>
        <v/>
      </c>
      <c r="G293" s="27"/>
      <c r="H293" s="25"/>
    </row>
    <row r="294" spans="1:8" s="24" customFormat="1" x14ac:dyDescent="0.25">
      <c r="A294" s="25" t="s">
        <v>222</v>
      </c>
      <c r="B294" s="25" t="s">
        <v>223</v>
      </c>
      <c r="C294" s="25"/>
      <c r="D294" s="25"/>
      <c r="E294" s="25"/>
      <c r="F294" s="25"/>
      <c r="G294" s="25"/>
      <c r="H294" s="27"/>
    </row>
    <row r="295" spans="1:8" s="24" customFormat="1" x14ac:dyDescent="0.25">
      <c r="A295" s="25" t="s">
        <v>224</v>
      </c>
      <c r="B295" s="25" t="s">
        <v>225</v>
      </c>
      <c r="C295" s="25"/>
      <c r="D295" s="25"/>
      <c r="E295" s="25"/>
      <c r="F295" s="25"/>
      <c r="G295" s="25"/>
      <c r="H295" s="27"/>
    </row>
    <row r="296" spans="1:8" s="24" customFormat="1" x14ac:dyDescent="0.25">
      <c r="A296" s="25" t="s">
        <v>226</v>
      </c>
      <c r="B296" s="25" t="s">
        <v>74</v>
      </c>
      <c r="C296" s="25"/>
      <c r="D296" s="25"/>
      <c r="E296" s="25"/>
      <c r="F296" s="25"/>
      <c r="G296" s="25"/>
      <c r="H296" s="27"/>
    </row>
    <row r="297" spans="1:8" s="24" customFormat="1" x14ac:dyDescent="0.25">
      <c r="A297" s="25" t="s">
        <v>227</v>
      </c>
      <c r="B297" s="25" t="s">
        <v>45</v>
      </c>
      <c r="C297" s="25"/>
      <c r="D297" s="25"/>
      <c r="E297" s="25"/>
      <c r="F297" s="25"/>
      <c r="G297" s="25"/>
      <c r="H297" s="27"/>
    </row>
    <row r="298" spans="1:8" x14ac:dyDescent="0.25">
      <c r="E298" s="16" t="s">
        <v>46</v>
      </c>
      <c r="F298" s="16" t="str">
        <f>IF((COUNT(C293:C297)&lt;&gt;COUNT(F293:F297)),"", ROUND(SUM(F293:F297),2))</f>
        <v/>
      </c>
      <c r="G298" s="14" t="str">
        <f>IF((COUNT(C293:C297)&lt;&gt;COUNT(F293:F297)),"Neužpildytos visų objektų kainos", "")</f>
        <v>Neužpildytos visų objektų kainos</v>
      </c>
    </row>
    <row r="299" spans="1:8" x14ac:dyDescent="0.25">
      <c r="C299" s="30" t="s">
        <v>47</v>
      </c>
      <c r="D299" s="17"/>
      <c r="E299" s="16" t="s">
        <v>48</v>
      </c>
      <c r="F299" s="16" t="str">
        <f>IF(OR(F298="",D299=""),"", ROUND(PRODUCT(D299,F298)/100,2))</f>
        <v/>
      </c>
      <c r="G299" s="14" t="str">
        <f>IF(D299="", "Nurodykite taikomą PVM dydį", "")</f>
        <v>Nurodykite taikomą PVM dydį</v>
      </c>
    </row>
    <row r="300" spans="1:8" x14ac:dyDescent="0.25">
      <c r="E300" s="16" t="s">
        <v>49</v>
      </c>
      <c r="F300" s="16">
        <f>IF(ISBLANK(F299), "", ROUND(SUM(F298:F299),2))</f>
        <v>0</v>
      </c>
    </row>
    <row r="304" spans="1:8" x14ac:dyDescent="0.25">
      <c r="A304" s="12" t="s">
        <v>228</v>
      </c>
      <c r="B304" s="12" t="s">
        <v>229</v>
      </c>
    </row>
    <row r="306" spans="1:8" x14ac:dyDescent="0.25">
      <c r="A306" s="12" t="s">
        <v>25</v>
      </c>
    </row>
    <row r="307" spans="1:8" s="29" customFormat="1" ht="75" x14ac:dyDescent="0.25">
      <c r="A307" s="28" t="s">
        <v>26</v>
      </c>
      <c r="B307" s="28" t="s">
        <v>27</v>
      </c>
      <c r="C307" s="28" t="s">
        <v>28</v>
      </c>
      <c r="D307" s="28" t="s">
        <v>29</v>
      </c>
      <c r="E307" s="28" t="s">
        <v>30</v>
      </c>
      <c r="F307" s="28" t="s">
        <v>31</v>
      </c>
      <c r="G307" s="28" t="s">
        <v>32</v>
      </c>
      <c r="H307" s="28" t="s">
        <v>33</v>
      </c>
    </row>
    <row r="308" spans="1:8" s="24" customFormat="1" x14ac:dyDescent="0.25">
      <c r="A308" s="23" t="s">
        <v>230</v>
      </c>
      <c r="B308" s="23" t="s">
        <v>231</v>
      </c>
      <c r="C308" s="25"/>
      <c r="D308" s="25"/>
      <c r="E308" s="25"/>
      <c r="F308" s="25"/>
      <c r="G308" s="25"/>
      <c r="H308" s="25"/>
    </row>
    <row r="309" spans="1:8" s="24" customFormat="1" ht="34.5" customHeight="1" x14ac:dyDescent="0.25">
      <c r="A309" s="25" t="s">
        <v>232</v>
      </c>
      <c r="B309" s="25" t="s">
        <v>231</v>
      </c>
      <c r="C309" s="31">
        <v>50</v>
      </c>
      <c r="D309" s="31" t="s">
        <v>37</v>
      </c>
      <c r="E309" s="26"/>
      <c r="F309" s="25" t="str">
        <f>IF(ISBLANK(E309),"", PRODUCT(C309,E309))</f>
        <v/>
      </c>
      <c r="G309" s="27"/>
      <c r="H309" s="25"/>
    </row>
    <row r="310" spans="1:8" s="24" customFormat="1" x14ac:dyDescent="0.25">
      <c r="A310" s="25" t="s">
        <v>233</v>
      </c>
      <c r="B310" s="25" t="s">
        <v>234</v>
      </c>
      <c r="C310" s="25"/>
      <c r="D310" s="25"/>
      <c r="E310" s="25"/>
      <c r="F310" s="25"/>
      <c r="G310" s="25"/>
      <c r="H310" s="27"/>
    </row>
    <row r="311" spans="1:8" s="24" customFormat="1" x14ac:dyDescent="0.25">
      <c r="A311" s="25" t="s">
        <v>235</v>
      </c>
      <c r="B311" s="25" t="s">
        <v>41</v>
      </c>
      <c r="C311" s="25"/>
      <c r="D311" s="25"/>
      <c r="E311" s="25"/>
      <c r="F311" s="25"/>
      <c r="G311" s="25"/>
      <c r="H311" s="27"/>
    </row>
    <row r="312" spans="1:8" s="24" customFormat="1" x14ac:dyDescent="0.25">
      <c r="A312" s="25" t="s">
        <v>236</v>
      </c>
      <c r="B312" s="25" t="s">
        <v>237</v>
      </c>
      <c r="C312" s="25"/>
      <c r="D312" s="25"/>
      <c r="E312" s="25"/>
      <c r="F312" s="25"/>
      <c r="G312" s="25"/>
      <c r="H312" s="27"/>
    </row>
    <row r="313" spans="1:8" s="24" customFormat="1" x14ac:dyDescent="0.25">
      <c r="A313" s="25" t="s">
        <v>238</v>
      </c>
      <c r="B313" s="25" t="s">
        <v>45</v>
      </c>
      <c r="C313" s="25"/>
      <c r="D313" s="25"/>
      <c r="E313" s="25"/>
      <c r="F313" s="25"/>
      <c r="G313" s="25"/>
      <c r="H313" s="27"/>
    </row>
    <row r="314" spans="1:8" x14ac:dyDescent="0.25">
      <c r="E314" s="16" t="s">
        <v>46</v>
      </c>
      <c r="F314" s="16" t="str">
        <f>IF((COUNT(C309:C313)&lt;&gt;COUNT(F309:F313)),"", ROUND(SUM(F309:F313),2))</f>
        <v/>
      </c>
      <c r="G314" s="14" t="str">
        <f>IF((COUNT(C309:C313)&lt;&gt;COUNT(F309:F313)),"Neužpildytos visų objektų kainos", "")</f>
        <v>Neužpildytos visų objektų kainos</v>
      </c>
    </row>
    <row r="315" spans="1:8" x14ac:dyDescent="0.25">
      <c r="C315" s="30" t="s">
        <v>47</v>
      </c>
      <c r="D315" s="17"/>
      <c r="E315" s="16" t="s">
        <v>48</v>
      </c>
      <c r="F315" s="16" t="str">
        <f>IF(OR(F314="",D315=""),"", ROUND(PRODUCT(D315,F314)/100,2))</f>
        <v/>
      </c>
      <c r="G315" s="14" t="str">
        <f>IF(D315="", "Nurodykite taikomą PVM dydį", "")</f>
        <v>Nurodykite taikomą PVM dydį</v>
      </c>
    </row>
    <row r="316" spans="1:8" x14ac:dyDescent="0.25">
      <c r="E316" s="16" t="s">
        <v>49</v>
      </c>
      <c r="F316" s="16">
        <f>IF(ISBLANK(F315), "", ROUND(SUM(F314:F315),2))</f>
        <v>0</v>
      </c>
    </row>
    <row r="320" spans="1:8" x14ac:dyDescent="0.25">
      <c r="A320" s="12" t="s">
        <v>239</v>
      </c>
      <c r="B320" s="12" t="s">
        <v>240</v>
      </c>
    </row>
    <row r="322" spans="1:8" x14ac:dyDescent="0.25">
      <c r="A322" s="12" t="s">
        <v>25</v>
      </c>
    </row>
    <row r="323" spans="1:8" s="29" customFormat="1" ht="75" x14ac:dyDescent="0.25">
      <c r="A323" s="28" t="s">
        <v>26</v>
      </c>
      <c r="B323" s="28" t="s">
        <v>27</v>
      </c>
      <c r="C323" s="28" t="s">
        <v>28</v>
      </c>
      <c r="D323" s="28" t="s">
        <v>29</v>
      </c>
      <c r="E323" s="28" t="s">
        <v>30</v>
      </c>
      <c r="F323" s="28" t="s">
        <v>31</v>
      </c>
      <c r="G323" s="28" t="s">
        <v>32</v>
      </c>
      <c r="H323" s="28" t="s">
        <v>33</v>
      </c>
    </row>
    <row r="324" spans="1:8" s="24" customFormat="1" x14ac:dyDescent="0.25">
      <c r="A324" s="23" t="s">
        <v>241</v>
      </c>
      <c r="B324" s="23" t="s">
        <v>242</v>
      </c>
      <c r="C324" s="25"/>
      <c r="D324" s="25"/>
      <c r="E324" s="25"/>
      <c r="F324" s="25"/>
      <c r="G324" s="25"/>
      <c r="H324" s="25"/>
    </row>
    <row r="325" spans="1:8" s="24" customFormat="1" ht="33" customHeight="1" x14ac:dyDescent="0.25">
      <c r="A325" s="25" t="s">
        <v>243</v>
      </c>
      <c r="B325" s="25" t="s">
        <v>242</v>
      </c>
      <c r="C325" s="31">
        <v>1400</v>
      </c>
      <c r="D325" s="31" t="s">
        <v>68</v>
      </c>
      <c r="E325" s="26"/>
      <c r="F325" s="25" t="str">
        <f>IF(ISBLANK(E325),"", PRODUCT(C325,E325))</f>
        <v/>
      </c>
      <c r="G325" s="27"/>
      <c r="H325" s="25"/>
    </row>
    <row r="326" spans="1:8" s="24" customFormat="1" x14ac:dyDescent="0.25">
      <c r="A326" s="25" t="s">
        <v>244</v>
      </c>
      <c r="B326" s="25" t="s">
        <v>245</v>
      </c>
      <c r="C326" s="25"/>
      <c r="D326" s="25"/>
      <c r="E326" s="25"/>
      <c r="F326" s="25"/>
      <c r="G326" s="25"/>
      <c r="H326" s="27"/>
    </row>
    <row r="327" spans="1:8" s="24" customFormat="1" x14ac:dyDescent="0.25">
      <c r="A327" s="25" t="s">
        <v>246</v>
      </c>
      <c r="B327" s="25" t="s">
        <v>247</v>
      </c>
      <c r="C327" s="25"/>
      <c r="D327" s="25"/>
      <c r="E327" s="25"/>
      <c r="F327" s="25"/>
      <c r="G327" s="25"/>
      <c r="H327" s="27"/>
    </row>
    <row r="328" spans="1:8" s="24" customFormat="1" x14ac:dyDescent="0.25">
      <c r="A328" s="25" t="s">
        <v>248</v>
      </c>
      <c r="B328" s="25" t="s">
        <v>249</v>
      </c>
      <c r="C328" s="25"/>
      <c r="D328" s="25"/>
      <c r="E328" s="25"/>
      <c r="F328" s="25"/>
      <c r="G328" s="25"/>
      <c r="H328" s="27"/>
    </row>
    <row r="329" spans="1:8" s="24" customFormat="1" x14ac:dyDescent="0.25">
      <c r="A329" s="25" t="s">
        <v>250</v>
      </c>
      <c r="B329" s="25" t="s">
        <v>98</v>
      </c>
      <c r="C329" s="25"/>
      <c r="D329" s="25"/>
      <c r="E329" s="25"/>
      <c r="F329" s="25"/>
      <c r="G329" s="25"/>
      <c r="H329" s="27"/>
    </row>
    <row r="330" spans="1:8" x14ac:dyDescent="0.25">
      <c r="E330" s="16" t="s">
        <v>46</v>
      </c>
      <c r="F330" s="16" t="str">
        <f>IF((COUNT(C325:C329)&lt;&gt;COUNT(F325:F329)),"", ROUND(SUM(F325:F329),2))</f>
        <v/>
      </c>
      <c r="G330" s="14" t="str">
        <f>IF((COUNT(C325:C329)&lt;&gt;COUNT(F325:F329)),"Neužpildytos visų objektų kainos", "")</f>
        <v>Neužpildytos visų objektų kainos</v>
      </c>
    </row>
    <row r="331" spans="1:8" x14ac:dyDescent="0.25">
      <c r="C331" s="30" t="s">
        <v>47</v>
      </c>
      <c r="D331" s="17"/>
      <c r="E331" s="16" t="s">
        <v>48</v>
      </c>
      <c r="F331" s="16" t="str">
        <f>IF(OR(F330="",D331=""),"", ROUND(PRODUCT(D331,F330)/100,2))</f>
        <v/>
      </c>
      <c r="G331" s="14" t="str">
        <f>IF(D331="", "Nurodykite taikomą PVM dydį", "")</f>
        <v>Nurodykite taikomą PVM dydį</v>
      </c>
    </row>
    <row r="332" spans="1:8" x14ac:dyDescent="0.25">
      <c r="E332" s="16" t="s">
        <v>49</v>
      </c>
      <c r="F332" s="16">
        <f>IF(ISBLANK(F331), "", ROUND(SUM(F330:F331),2))</f>
        <v>0</v>
      </c>
    </row>
    <row r="336" spans="1:8" x14ac:dyDescent="0.25">
      <c r="A336" s="12" t="s">
        <v>251</v>
      </c>
      <c r="B336" s="12" t="s">
        <v>252</v>
      </c>
    </row>
    <row r="338" spans="1:8" x14ac:dyDescent="0.25">
      <c r="A338" s="12" t="s">
        <v>25</v>
      </c>
    </row>
    <row r="339" spans="1:8" s="29" customFormat="1" ht="75" x14ac:dyDescent="0.25">
      <c r="A339" s="28" t="s">
        <v>26</v>
      </c>
      <c r="B339" s="28" t="s">
        <v>27</v>
      </c>
      <c r="C339" s="28" t="s">
        <v>28</v>
      </c>
      <c r="D339" s="28" t="s">
        <v>29</v>
      </c>
      <c r="E339" s="28" t="s">
        <v>30</v>
      </c>
      <c r="F339" s="28" t="s">
        <v>31</v>
      </c>
      <c r="G339" s="28" t="s">
        <v>32</v>
      </c>
      <c r="H339" s="28" t="s">
        <v>33</v>
      </c>
    </row>
    <row r="340" spans="1:8" s="24" customFormat="1" x14ac:dyDescent="0.25">
      <c r="A340" s="23" t="s">
        <v>253</v>
      </c>
      <c r="B340" s="23" t="s">
        <v>254</v>
      </c>
      <c r="C340" s="25"/>
      <c r="D340" s="25"/>
      <c r="E340" s="25"/>
      <c r="F340" s="25"/>
      <c r="G340" s="25"/>
      <c r="H340" s="25"/>
    </row>
    <row r="341" spans="1:8" s="24" customFormat="1" ht="31.5" customHeight="1" x14ac:dyDescent="0.25">
      <c r="A341" s="25" t="s">
        <v>255</v>
      </c>
      <c r="B341" s="25" t="s">
        <v>254</v>
      </c>
      <c r="C341" s="31">
        <v>2000</v>
      </c>
      <c r="D341" s="31" t="s">
        <v>37</v>
      </c>
      <c r="E341" s="26"/>
      <c r="F341" s="25" t="str">
        <f>IF(ISBLANK(E341),"", PRODUCT(C341,E341))</f>
        <v/>
      </c>
      <c r="G341" s="27"/>
      <c r="H341" s="25"/>
    </row>
    <row r="342" spans="1:8" s="24" customFormat="1" x14ac:dyDescent="0.25">
      <c r="A342" s="25" t="s">
        <v>256</v>
      </c>
      <c r="B342" s="25" t="s">
        <v>257</v>
      </c>
      <c r="C342" s="25"/>
      <c r="D342" s="25"/>
      <c r="E342" s="25"/>
      <c r="F342" s="25"/>
      <c r="G342" s="25"/>
      <c r="H342" s="27"/>
    </row>
    <row r="343" spans="1:8" s="24" customFormat="1" x14ac:dyDescent="0.25">
      <c r="A343" s="25" t="s">
        <v>258</v>
      </c>
      <c r="B343" s="25" t="s">
        <v>41</v>
      </c>
      <c r="C343" s="25"/>
      <c r="D343" s="25"/>
      <c r="E343" s="25"/>
      <c r="F343" s="25"/>
      <c r="G343" s="25"/>
      <c r="H343" s="27"/>
    </row>
    <row r="344" spans="1:8" s="24" customFormat="1" x14ac:dyDescent="0.25">
      <c r="A344" s="25" t="s">
        <v>259</v>
      </c>
      <c r="B344" s="25" t="s">
        <v>260</v>
      </c>
      <c r="C344" s="25"/>
      <c r="D344" s="25"/>
      <c r="E344" s="25"/>
      <c r="F344" s="25"/>
      <c r="G344" s="25"/>
      <c r="H344" s="27"/>
    </row>
    <row r="345" spans="1:8" s="24" customFormat="1" x14ac:dyDescent="0.25">
      <c r="A345" s="25" t="s">
        <v>261</v>
      </c>
      <c r="B345" s="25" t="s">
        <v>98</v>
      </c>
      <c r="C345" s="25"/>
      <c r="D345" s="25"/>
      <c r="E345" s="25"/>
      <c r="F345" s="25"/>
      <c r="G345" s="25"/>
      <c r="H345" s="27"/>
    </row>
    <row r="346" spans="1:8" x14ac:dyDescent="0.25">
      <c r="E346" s="16" t="s">
        <v>46</v>
      </c>
      <c r="F346" s="16" t="str">
        <f>IF((COUNT(C341:C345)&lt;&gt;COUNT(F341:F345)),"", ROUND(SUM(F341:F345),2))</f>
        <v/>
      </c>
      <c r="G346" s="14" t="str">
        <f>IF((COUNT(C341:C345)&lt;&gt;COUNT(F341:F345)),"Neužpildytos visų objektų kainos", "")</f>
        <v>Neužpildytos visų objektų kainos</v>
      </c>
    </row>
    <row r="347" spans="1:8" x14ac:dyDescent="0.25">
      <c r="C347" s="30" t="s">
        <v>47</v>
      </c>
      <c r="D347" s="17"/>
      <c r="E347" s="16" t="s">
        <v>48</v>
      </c>
      <c r="F347" s="16" t="str">
        <f>IF(OR(F346="",D347=""),"", ROUND(PRODUCT(D347,F346)/100,2))</f>
        <v/>
      </c>
      <c r="G347" s="14" t="str">
        <f>IF(D347="", "Nurodykite taikomą PVM dydį", "")</f>
        <v>Nurodykite taikomą PVM dydį</v>
      </c>
    </row>
    <row r="348" spans="1:8" x14ac:dyDescent="0.25">
      <c r="E348" s="16" t="s">
        <v>49</v>
      </c>
      <c r="F348" s="16">
        <f>IF(ISBLANK(F347), "", ROUND(SUM(F346:F347),2))</f>
        <v>0</v>
      </c>
    </row>
    <row r="352" spans="1:8" x14ac:dyDescent="0.25">
      <c r="A352" s="12" t="s">
        <v>262</v>
      </c>
      <c r="B352" s="12" t="s">
        <v>263</v>
      </c>
    </row>
    <row r="354" spans="1:8" x14ac:dyDescent="0.25">
      <c r="A354" s="12" t="s">
        <v>25</v>
      </c>
    </row>
    <row r="355" spans="1:8" s="29" customFormat="1" ht="75" x14ac:dyDescent="0.25">
      <c r="A355" s="28" t="s">
        <v>26</v>
      </c>
      <c r="B355" s="28" t="s">
        <v>27</v>
      </c>
      <c r="C355" s="28" t="s">
        <v>28</v>
      </c>
      <c r="D355" s="28" t="s">
        <v>29</v>
      </c>
      <c r="E355" s="28" t="s">
        <v>30</v>
      </c>
      <c r="F355" s="28" t="s">
        <v>31</v>
      </c>
      <c r="G355" s="28" t="s">
        <v>32</v>
      </c>
      <c r="H355" s="28" t="s">
        <v>33</v>
      </c>
    </row>
    <row r="356" spans="1:8" s="24" customFormat="1" ht="45.75" customHeight="1" x14ac:dyDescent="0.25">
      <c r="A356" s="23" t="s">
        <v>264</v>
      </c>
      <c r="B356" s="23" t="s">
        <v>265</v>
      </c>
      <c r="C356" s="25"/>
      <c r="D356" s="25"/>
      <c r="E356" s="25"/>
      <c r="F356" s="25"/>
      <c r="G356" s="25"/>
      <c r="H356" s="25"/>
    </row>
    <row r="357" spans="1:8" s="24" customFormat="1" ht="33" customHeight="1" x14ac:dyDescent="0.25">
      <c r="A357" s="25" t="s">
        <v>266</v>
      </c>
      <c r="B357" s="25" t="s">
        <v>265</v>
      </c>
      <c r="C357" s="31">
        <v>400</v>
      </c>
      <c r="D357" s="31" t="s">
        <v>68</v>
      </c>
      <c r="E357" s="26"/>
      <c r="F357" s="25" t="str">
        <f>IF(ISBLANK(E357),"", PRODUCT(C357,E357))</f>
        <v/>
      </c>
      <c r="G357" s="27"/>
      <c r="H357" s="25"/>
    </row>
    <row r="358" spans="1:8" s="24" customFormat="1" x14ac:dyDescent="0.25">
      <c r="A358" s="25" t="s">
        <v>267</v>
      </c>
      <c r="B358" s="25" t="s">
        <v>268</v>
      </c>
      <c r="C358" s="25"/>
      <c r="D358" s="25"/>
      <c r="E358" s="25"/>
      <c r="F358" s="25"/>
      <c r="G358" s="25"/>
      <c r="H358" s="27"/>
    </row>
    <row r="359" spans="1:8" s="24" customFormat="1" x14ac:dyDescent="0.25">
      <c r="A359" s="25" t="s">
        <v>269</v>
      </c>
      <c r="B359" s="25" t="s">
        <v>270</v>
      </c>
      <c r="C359" s="25"/>
      <c r="D359" s="25"/>
      <c r="E359" s="25"/>
      <c r="F359" s="25"/>
      <c r="G359" s="25"/>
      <c r="H359" s="27"/>
    </row>
    <row r="360" spans="1:8" s="24" customFormat="1" x14ac:dyDescent="0.25">
      <c r="A360" s="25" t="s">
        <v>271</v>
      </c>
      <c r="B360" s="25" t="s">
        <v>74</v>
      </c>
      <c r="C360" s="25"/>
      <c r="D360" s="25"/>
      <c r="E360" s="25"/>
      <c r="F360" s="25"/>
      <c r="G360" s="25"/>
      <c r="H360" s="27"/>
    </row>
    <row r="361" spans="1:8" s="24" customFormat="1" x14ac:dyDescent="0.25">
      <c r="A361" s="25" t="s">
        <v>272</v>
      </c>
      <c r="B361" s="25" t="s">
        <v>45</v>
      </c>
      <c r="C361" s="25"/>
      <c r="D361" s="25"/>
      <c r="E361" s="25"/>
      <c r="F361" s="25"/>
      <c r="G361" s="25"/>
      <c r="H361" s="27"/>
    </row>
    <row r="362" spans="1:8" x14ac:dyDescent="0.25">
      <c r="E362" s="16" t="s">
        <v>46</v>
      </c>
      <c r="F362" s="16" t="str">
        <f>IF((COUNT(C357:C361)&lt;&gt;COUNT(F357:F361)),"", ROUND(SUM(F357:F361),2))</f>
        <v/>
      </c>
      <c r="G362" s="14" t="str">
        <f>IF((COUNT(C357:C361)&lt;&gt;COUNT(F357:F361)),"Neužpildytos visų objektų kainos", "")</f>
        <v>Neužpildytos visų objektų kainos</v>
      </c>
    </row>
    <row r="363" spans="1:8" x14ac:dyDescent="0.25">
      <c r="C363" s="30" t="s">
        <v>47</v>
      </c>
      <c r="D363" s="17"/>
      <c r="E363" s="16" t="s">
        <v>48</v>
      </c>
      <c r="F363" s="16" t="str">
        <f>IF(OR(F362="",D363=""),"", ROUND(PRODUCT(D363,F362)/100,2))</f>
        <v/>
      </c>
      <c r="G363" s="14" t="str">
        <f>IF(D363="", "Nurodykite taikomą PVM dydį", "")</f>
        <v>Nurodykite taikomą PVM dydį</v>
      </c>
    </row>
    <row r="364" spans="1:8" x14ac:dyDescent="0.25">
      <c r="E364" s="16" t="s">
        <v>49</v>
      </c>
      <c r="F364" s="16">
        <f>IF(ISBLANK(F363), "", ROUND(SUM(F362:F363),2))</f>
        <v>0</v>
      </c>
    </row>
    <row r="368" spans="1:8" x14ac:dyDescent="0.25">
      <c r="A368" s="12" t="s">
        <v>273</v>
      </c>
      <c r="B368" s="12" t="s">
        <v>274</v>
      </c>
    </row>
    <row r="370" spans="1:8" x14ac:dyDescent="0.25">
      <c r="A370" s="12" t="s">
        <v>25</v>
      </c>
    </row>
    <row r="371" spans="1:8" s="29" customFormat="1" ht="75" x14ac:dyDescent="0.25">
      <c r="A371" s="28" t="s">
        <v>26</v>
      </c>
      <c r="B371" s="28" t="s">
        <v>27</v>
      </c>
      <c r="C371" s="28" t="s">
        <v>28</v>
      </c>
      <c r="D371" s="28" t="s">
        <v>29</v>
      </c>
      <c r="E371" s="28" t="s">
        <v>30</v>
      </c>
      <c r="F371" s="28" t="s">
        <v>31</v>
      </c>
      <c r="G371" s="28" t="s">
        <v>32</v>
      </c>
      <c r="H371" s="28" t="s">
        <v>33</v>
      </c>
    </row>
    <row r="372" spans="1:8" s="24" customFormat="1" x14ac:dyDescent="0.25">
      <c r="A372" s="23" t="s">
        <v>275</v>
      </c>
      <c r="B372" s="23" t="s">
        <v>276</v>
      </c>
      <c r="C372" s="25"/>
      <c r="D372" s="25"/>
      <c r="E372" s="25"/>
      <c r="F372" s="25"/>
      <c r="G372" s="25"/>
      <c r="H372" s="25"/>
    </row>
    <row r="373" spans="1:8" s="24" customFormat="1" ht="32.25" customHeight="1" x14ac:dyDescent="0.25">
      <c r="A373" s="25" t="s">
        <v>277</v>
      </c>
      <c r="B373" s="25" t="s">
        <v>276</v>
      </c>
      <c r="C373" s="25">
        <v>80</v>
      </c>
      <c r="D373" s="25" t="s">
        <v>68</v>
      </c>
      <c r="E373" s="26"/>
      <c r="F373" s="25" t="str">
        <f>IF(ISBLANK(E373),"", PRODUCT(C373,E373))</f>
        <v/>
      </c>
      <c r="G373" s="27"/>
      <c r="H373" s="25"/>
    </row>
    <row r="374" spans="1:8" s="24" customFormat="1" x14ac:dyDescent="0.25">
      <c r="A374" s="25" t="s">
        <v>278</v>
      </c>
      <c r="B374" s="25" t="s">
        <v>279</v>
      </c>
      <c r="C374" s="25"/>
      <c r="D374" s="25"/>
      <c r="E374" s="25"/>
      <c r="F374" s="25"/>
      <c r="G374" s="25"/>
      <c r="H374" s="27"/>
    </row>
    <row r="375" spans="1:8" s="24" customFormat="1" x14ac:dyDescent="0.25">
      <c r="A375" s="25" t="s">
        <v>280</v>
      </c>
      <c r="B375" s="25" t="s">
        <v>281</v>
      </c>
      <c r="C375" s="25"/>
      <c r="D375" s="25"/>
      <c r="E375" s="25"/>
      <c r="F375" s="25"/>
      <c r="G375" s="25"/>
      <c r="H375" s="27"/>
    </row>
    <row r="376" spans="1:8" s="24" customFormat="1" x14ac:dyDescent="0.25">
      <c r="A376" s="25" t="s">
        <v>282</v>
      </c>
      <c r="B376" s="25" t="s">
        <v>74</v>
      </c>
      <c r="C376" s="25"/>
      <c r="D376" s="25"/>
      <c r="E376" s="25"/>
      <c r="F376" s="25"/>
      <c r="G376" s="25"/>
      <c r="H376" s="27"/>
    </row>
    <row r="377" spans="1:8" s="24" customFormat="1" x14ac:dyDescent="0.25">
      <c r="A377" s="25" t="s">
        <v>283</v>
      </c>
      <c r="B377" s="25" t="s">
        <v>284</v>
      </c>
      <c r="C377" s="25"/>
      <c r="D377" s="25"/>
      <c r="E377" s="25"/>
      <c r="F377" s="25"/>
      <c r="G377" s="25"/>
      <c r="H377" s="27"/>
    </row>
    <row r="378" spans="1:8" x14ac:dyDescent="0.25">
      <c r="E378" s="16" t="s">
        <v>46</v>
      </c>
      <c r="F378" s="16" t="str">
        <f>IF((COUNT(C373:C377)&lt;&gt;COUNT(F373:F377)),"", ROUND(SUM(F373:F377),2))</f>
        <v/>
      </c>
      <c r="G378" s="14" t="str">
        <f>IF((COUNT(C373:C377)&lt;&gt;COUNT(F373:F377)),"Neužpildytos visų objektų kainos", "")</f>
        <v>Neužpildytos visų objektų kainos</v>
      </c>
    </row>
    <row r="379" spans="1:8" x14ac:dyDescent="0.25">
      <c r="C379" s="30" t="s">
        <v>47</v>
      </c>
      <c r="D379" s="17"/>
      <c r="E379" s="16" t="s">
        <v>48</v>
      </c>
      <c r="F379" s="16" t="str">
        <f>IF(OR(F378="",D379=""),"", ROUND(PRODUCT(D379,F378)/100,2))</f>
        <v/>
      </c>
      <c r="G379" s="14" t="str">
        <f>IF(D379="", "Nurodykite taikomą PVM dydį", "")</f>
        <v>Nurodykite taikomą PVM dydį</v>
      </c>
    </row>
    <row r="380" spans="1:8" x14ac:dyDescent="0.25">
      <c r="E380" s="16" t="s">
        <v>49</v>
      </c>
      <c r="F380" s="16">
        <f>IF(ISBLANK(F379), "", ROUND(SUM(F378:F379),2))</f>
        <v>0</v>
      </c>
    </row>
    <row r="384" spans="1:8" x14ac:dyDescent="0.25">
      <c r="A384" s="12" t="s">
        <v>285</v>
      </c>
      <c r="B384" s="12" t="s">
        <v>286</v>
      </c>
    </row>
    <row r="386" spans="1:8" x14ac:dyDescent="0.25">
      <c r="A386" s="12" t="s">
        <v>25</v>
      </c>
    </row>
    <row r="387" spans="1:8" s="29" customFormat="1" ht="75" x14ac:dyDescent="0.25">
      <c r="A387" s="28" t="s">
        <v>26</v>
      </c>
      <c r="B387" s="28" t="s">
        <v>27</v>
      </c>
      <c r="C387" s="28" t="s">
        <v>28</v>
      </c>
      <c r="D387" s="28" t="s">
        <v>29</v>
      </c>
      <c r="E387" s="28" t="s">
        <v>30</v>
      </c>
      <c r="F387" s="28" t="s">
        <v>31</v>
      </c>
      <c r="G387" s="28" t="s">
        <v>32</v>
      </c>
      <c r="H387" s="28" t="s">
        <v>33</v>
      </c>
    </row>
    <row r="388" spans="1:8" s="24" customFormat="1" x14ac:dyDescent="0.25">
      <c r="A388" s="23" t="s">
        <v>287</v>
      </c>
      <c r="B388" s="23" t="s">
        <v>288</v>
      </c>
      <c r="C388" s="25"/>
      <c r="D388" s="25"/>
      <c r="E388" s="25"/>
      <c r="F388" s="25"/>
      <c r="G388" s="25"/>
      <c r="H388" s="25"/>
    </row>
    <row r="389" spans="1:8" s="24" customFormat="1" ht="34.5" customHeight="1" x14ac:dyDescent="0.25">
      <c r="A389" s="25" t="s">
        <v>289</v>
      </c>
      <c r="B389" s="25" t="s">
        <v>288</v>
      </c>
      <c r="C389" s="31">
        <v>120</v>
      </c>
      <c r="D389" s="31" t="s">
        <v>68</v>
      </c>
      <c r="E389" s="26"/>
      <c r="F389" s="25" t="str">
        <f>IF(ISBLANK(E389),"", PRODUCT(C389,E389))</f>
        <v/>
      </c>
      <c r="G389" s="27"/>
      <c r="H389" s="25"/>
    </row>
    <row r="390" spans="1:8" s="24" customFormat="1" x14ac:dyDescent="0.25">
      <c r="A390" s="25" t="s">
        <v>290</v>
      </c>
      <c r="B390" s="25" t="s">
        <v>70</v>
      </c>
      <c r="C390" s="25"/>
      <c r="D390" s="25"/>
      <c r="E390" s="25"/>
      <c r="F390" s="25"/>
      <c r="G390" s="25"/>
      <c r="H390" s="27"/>
    </row>
    <row r="391" spans="1:8" s="24" customFormat="1" x14ac:dyDescent="0.25">
      <c r="A391" s="25" t="s">
        <v>291</v>
      </c>
      <c r="B391" s="25" t="s">
        <v>292</v>
      </c>
      <c r="C391" s="25"/>
      <c r="D391" s="25"/>
      <c r="E391" s="25"/>
      <c r="F391" s="25"/>
      <c r="G391" s="25"/>
      <c r="H391" s="27"/>
    </row>
    <row r="392" spans="1:8" s="24" customFormat="1" x14ac:dyDescent="0.25">
      <c r="A392" s="25" t="s">
        <v>293</v>
      </c>
      <c r="B392" s="25" t="s">
        <v>74</v>
      </c>
      <c r="C392" s="25"/>
      <c r="D392" s="25"/>
      <c r="E392" s="25"/>
      <c r="F392" s="25"/>
      <c r="G392" s="25"/>
      <c r="H392" s="27"/>
    </row>
    <row r="393" spans="1:8" s="24" customFormat="1" x14ac:dyDescent="0.25">
      <c r="A393" s="25" t="s">
        <v>294</v>
      </c>
      <c r="B393" s="25" t="s">
        <v>45</v>
      </c>
      <c r="C393" s="25"/>
      <c r="D393" s="25"/>
      <c r="E393" s="25"/>
      <c r="F393" s="25"/>
      <c r="G393" s="25"/>
      <c r="H393" s="27"/>
    </row>
    <row r="394" spans="1:8" x14ac:dyDescent="0.25">
      <c r="E394" s="16" t="s">
        <v>46</v>
      </c>
      <c r="F394" s="16" t="str">
        <f>IF((COUNT(C389:C393)&lt;&gt;COUNT(F389:F393)),"", ROUND(SUM(F389:F393),2))</f>
        <v/>
      </c>
      <c r="G394" s="14" t="str">
        <f>IF((COUNT(C389:C393)&lt;&gt;COUNT(F389:F393)),"Neužpildytos visų objektų kainos", "")</f>
        <v>Neužpildytos visų objektų kainos</v>
      </c>
    </row>
    <row r="395" spans="1:8" x14ac:dyDescent="0.25">
      <c r="C395" s="30" t="s">
        <v>47</v>
      </c>
      <c r="D395" s="17"/>
      <c r="E395" s="16" t="s">
        <v>48</v>
      </c>
      <c r="F395" s="16" t="str">
        <f>IF(OR(F394="",D395=""),"", ROUND(PRODUCT(D395,F394)/100,2))</f>
        <v/>
      </c>
      <c r="G395" s="14" t="str">
        <f>IF(D395="", "Nurodykite taikomą PVM dydį", "")</f>
        <v>Nurodykite taikomą PVM dydį</v>
      </c>
    </row>
    <row r="396" spans="1:8" x14ac:dyDescent="0.25">
      <c r="E396" s="16" t="s">
        <v>49</v>
      </c>
      <c r="F396" s="16">
        <f>IF(ISBLANK(F395), "", ROUND(SUM(F394:F395),2))</f>
        <v>0</v>
      </c>
    </row>
    <row r="400" spans="1:8" x14ac:dyDescent="0.25">
      <c r="A400" s="12" t="s">
        <v>295</v>
      </c>
      <c r="B400" s="12" t="s">
        <v>296</v>
      </c>
    </row>
    <row r="402" spans="1:8" x14ac:dyDescent="0.25">
      <c r="A402" s="12" t="s">
        <v>25</v>
      </c>
    </row>
    <row r="403" spans="1:8" s="29" customFormat="1" ht="75" x14ac:dyDescent="0.25">
      <c r="A403" s="28" t="s">
        <v>26</v>
      </c>
      <c r="B403" s="28" t="s">
        <v>27</v>
      </c>
      <c r="C403" s="28" t="s">
        <v>28</v>
      </c>
      <c r="D403" s="28" t="s">
        <v>29</v>
      </c>
      <c r="E403" s="28" t="s">
        <v>30</v>
      </c>
      <c r="F403" s="28" t="s">
        <v>31</v>
      </c>
      <c r="G403" s="28" t="s">
        <v>32</v>
      </c>
      <c r="H403" s="28" t="s">
        <v>33</v>
      </c>
    </row>
    <row r="404" spans="1:8" s="24" customFormat="1" x14ac:dyDescent="0.25">
      <c r="A404" s="23" t="s">
        <v>297</v>
      </c>
      <c r="B404" s="23" t="s">
        <v>298</v>
      </c>
      <c r="C404" s="25"/>
      <c r="D404" s="25"/>
      <c r="E404" s="25"/>
      <c r="F404" s="25"/>
      <c r="G404" s="25"/>
      <c r="H404" s="25"/>
    </row>
    <row r="405" spans="1:8" s="24" customFormat="1" ht="38.25" customHeight="1" x14ac:dyDescent="0.25">
      <c r="A405" s="25" t="s">
        <v>299</v>
      </c>
      <c r="B405" s="25" t="s">
        <v>298</v>
      </c>
      <c r="C405" s="31">
        <v>60</v>
      </c>
      <c r="D405" s="31" t="s">
        <v>300</v>
      </c>
      <c r="E405" s="26"/>
      <c r="F405" s="25" t="str">
        <f>IF(ISBLANK(E405),"", PRODUCT(C405,E405))</f>
        <v/>
      </c>
      <c r="G405" s="27"/>
      <c r="H405" s="25"/>
    </row>
    <row r="406" spans="1:8" s="24" customFormat="1" x14ac:dyDescent="0.25">
      <c r="A406" s="25" t="s">
        <v>301</v>
      </c>
      <c r="B406" s="25" t="s">
        <v>302</v>
      </c>
      <c r="C406" s="25"/>
      <c r="D406" s="25"/>
      <c r="E406" s="25"/>
      <c r="F406" s="25"/>
      <c r="G406" s="25"/>
      <c r="H406" s="27"/>
    </row>
    <row r="407" spans="1:8" s="24" customFormat="1" x14ac:dyDescent="0.25">
      <c r="A407" s="25" t="s">
        <v>303</v>
      </c>
      <c r="B407" s="25" t="s">
        <v>304</v>
      </c>
      <c r="C407" s="25"/>
      <c r="D407" s="25"/>
      <c r="E407" s="25"/>
      <c r="F407" s="25"/>
      <c r="G407" s="25"/>
      <c r="H407" s="27"/>
    </row>
    <row r="408" spans="1:8" s="24" customFormat="1" x14ac:dyDescent="0.25">
      <c r="A408" s="25" t="s">
        <v>305</v>
      </c>
      <c r="B408" s="25" t="s">
        <v>306</v>
      </c>
      <c r="C408" s="25"/>
      <c r="D408" s="25"/>
      <c r="E408" s="25"/>
      <c r="F408" s="25"/>
      <c r="G408" s="25"/>
      <c r="H408" s="27"/>
    </row>
    <row r="409" spans="1:8" s="24" customFormat="1" x14ac:dyDescent="0.25">
      <c r="A409" s="25" t="s">
        <v>307</v>
      </c>
      <c r="B409" s="25" t="s">
        <v>45</v>
      </c>
      <c r="C409" s="25"/>
      <c r="D409" s="25"/>
      <c r="E409" s="25"/>
      <c r="F409" s="25"/>
      <c r="G409" s="25"/>
      <c r="H409" s="27"/>
    </row>
    <row r="410" spans="1:8" x14ac:dyDescent="0.25">
      <c r="E410" s="16" t="s">
        <v>46</v>
      </c>
      <c r="F410" s="16" t="str">
        <f>IF((COUNT(C405:C409)&lt;&gt;COUNT(F405:F409)),"", ROUND(SUM(F405:F409),2))</f>
        <v/>
      </c>
      <c r="G410" s="14" t="str">
        <f>IF((COUNT(C405:C409)&lt;&gt;COUNT(F405:F409)),"Neužpildytos visų objektų kainos", "")</f>
        <v>Neužpildytos visų objektų kainos</v>
      </c>
    </row>
    <row r="411" spans="1:8" x14ac:dyDescent="0.25">
      <c r="C411" s="30" t="s">
        <v>47</v>
      </c>
      <c r="D411" s="17"/>
      <c r="E411" s="16" t="s">
        <v>48</v>
      </c>
      <c r="F411" s="16" t="str">
        <f>IF(OR(F410="",D411=""),"", ROUND(PRODUCT(D411,F410)/100,2))</f>
        <v/>
      </c>
      <c r="G411" s="14" t="str">
        <f>IF(D411="", "Nurodykite taikomą PVM dydį", "")</f>
        <v>Nurodykite taikomą PVM dydį</v>
      </c>
    </row>
    <row r="412" spans="1:8" x14ac:dyDescent="0.25">
      <c r="E412" s="16" t="s">
        <v>49</v>
      </c>
      <c r="F412" s="16">
        <f>IF(ISBLANK(F411), "", ROUND(SUM(F410:F411),2))</f>
        <v>0</v>
      </c>
    </row>
    <row r="416" spans="1:8" x14ac:dyDescent="0.25">
      <c r="A416" s="12" t="s">
        <v>308</v>
      </c>
      <c r="B416" s="12" t="s">
        <v>309</v>
      </c>
    </row>
    <row r="418" spans="1:8" x14ac:dyDescent="0.25">
      <c r="A418" s="12" t="s">
        <v>25</v>
      </c>
    </row>
    <row r="419" spans="1:8" s="29" customFormat="1" ht="75" x14ac:dyDescent="0.25">
      <c r="A419" s="28" t="s">
        <v>26</v>
      </c>
      <c r="B419" s="28" t="s">
        <v>27</v>
      </c>
      <c r="C419" s="28" t="s">
        <v>28</v>
      </c>
      <c r="D419" s="28" t="s">
        <v>29</v>
      </c>
      <c r="E419" s="28" t="s">
        <v>30</v>
      </c>
      <c r="F419" s="28" t="s">
        <v>31</v>
      </c>
      <c r="G419" s="28" t="s">
        <v>32</v>
      </c>
      <c r="H419" s="28" t="s">
        <v>33</v>
      </c>
    </row>
    <row r="420" spans="1:8" s="24" customFormat="1" x14ac:dyDescent="0.25">
      <c r="A420" s="23" t="s">
        <v>310</v>
      </c>
      <c r="B420" s="23" t="s">
        <v>311</v>
      </c>
      <c r="C420" s="25"/>
      <c r="D420" s="25"/>
      <c r="E420" s="25"/>
      <c r="F420" s="25"/>
      <c r="G420" s="25"/>
      <c r="H420" s="25"/>
    </row>
    <row r="421" spans="1:8" s="24" customFormat="1" ht="35.25" customHeight="1" x14ac:dyDescent="0.25">
      <c r="A421" s="25" t="s">
        <v>312</v>
      </c>
      <c r="B421" s="25" t="s">
        <v>311</v>
      </c>
      <c r="C421" s="31">
        <v>10</v>
      </c>
      <c r="D421" s="31" t="s">
        <v>313</v>
      </c>
      <c r="E421" s="26"/>
      <c r="F421" s="25" t="str">
        <f>IF(ISBLANK(E421),"", PRODUCT(C421,E421))</f>
        <v/>
      </c>
      <c r="G421" s="27"/>
      <c r="H421" s="25"/>
    </row>
    <row r="422" spans="1:8" s="24" customFormat="1" x14ac:dyDescent="0.25">
      <c r="A422" s="25" t="s">
        <v>314</v>
      </c>
      <c r="B422" s="25" t="s">
        <v>315</v>
      </c>
      <c r="C422" s="25"/>
      <c r="D422" s="25"/>
      <c r="E422" s="25"/>
      <c r="F422" s="25"/>
      <c r="G422" s="25"/>
      <c r="H422" s="27"/>
    </row>
    <row r="423" spans="1:8" s="24" customFormat="1" x14ac:dyDescent="0.25">
      <c r="A423" s="25" t="s">
        <v>316</v>
      </c>
      <c r="B423" s="25" t="s">
        <v>317</v>
      </c>
      <c r="C423" s="25"/>
      <c r="D423" s="25"/>
      <c r="E423" s="25"/>
      <c r="F423" s="25"/>
      <c r="G423" s="25"/>
      <c r="H423" s="27"/>
    </row>
    <row r="424" spans="1:8" s="24" customFormat="1" x14ac:dyDescent="0.25">
      <c r="A424" s="25" t="s">
        <v>318</v>
      </c>
      <c r="B424" s="25" t="s">
        <v>319</v>
      </c>
      <c r="C424" s="25"/>
      <c r="D424" s="25"/>
      <c r="E424" s="25"/>
      <c r="F424" s="25"/>
      <c r="G424" s="25"/>
      <c r="H424" s="27"/>
    </row>
    <row r="425" spans="1:8" s="24" customFormat="1" x14ac:dyDescent="0.25">
      <c r="A425" s="25" t="s">
        <v>320</v>
      </c>
      <c r="B425" s="25" t="s">
        <v>45</v>
      </c>
      <c r="C425" s="25"/>
      <c r="D425" s="25"/>
      <c r="E425" s="25"/>
      <c r="F425" s="25"/>
      <c r="G425" s="25"/>
      <c r="H425" s="27"/>
    </row>
    <row r="426" spans="1:8" x14ac:dyDescent="0.25">
      <c r="E426" s="16" t="s">
        <v>46</v>
      </c>
      <c r="F426" s="16" t="str">
        <f>IF((COUNT(C421:C425)&lt;&gt;COUNT(F421:F425)),"", ROUND(SUM(F421:F425),2))</f>
        <v/>
      </c>
      <c r="G426" s="14" t="str">
        <f>IF((COUNT(C421:C425)&lt;&gt;COUNT(F421:F425)),"Neužpildytos visų objektų kainos", "")</f>
        <v>Neužpildytos visų objektų kainos</v>
      </c>
    </row>
    <row r="427" spans="1:8" x14ac:dyDescent="0.25">
      <c r="C427" s="30" t="s">
        <v>47</v>
      </c>
      <c r="D427" s="17"/>
      <c r="E427" s="16" t="s">
        <v>48</v>
      </c>
      <c r="F427" s="16" t="str">
        <f>IF(OR(F426="",D427=""),"", ROUND(PRODUCT(D427,F426)/100,2))</f>
        <v/>
      </c>
      <c r="G427" s="14" t="str">
        <f>IF(D427="", "Nurodykite taikomą PVM dydį", "")</f>
        <v>Nurodykite taikomą PVM dydį</v>
      </c>
    </row>
    <row r="428" spans="1:8" x14ac:dyDescent="0.25">
      <c r="E428" s="16" t="s">
        <v>49</v>
      </c>
      <c r="F428" s="16">
        <f>IF(ISBLANK(F427), "", ROUND(SUM(F426:F427),2))</f>
        <v>0</v>
      </c>
    </row>
    <row r="432" spans="1:8" x14ac:dyDescent="0.25">
      <c r="A432" s="12" t="s">
        <v>321</v>
      </c>
      <c r="B432" s="12" t="s">
        <v>322</v>
      </c>
    </row>
    <row r="434" spans="1:8" x14ac:dyDescent="0.25">
      <c r="A434" s="12" t="s">
        <v>25</v>
      </c>
    </row>
    <row r="435" spans="1:8" s="29" customFormat="1" ht="75" x14ac:dyDescent="0.25">
      <c r="A435" s="28" t="s">
        <v>26</v>
      </c>
      <c r="B435" s="28" t="s">
        <v>27</v>
      </c>
      <c r="C435" s="28" t="s">
        <v>28</v>
      </c>
      <c r="D435" s="28" t="s">
        <v>29</v>
      </c>
      <c r="E435" s="28" t="s">
        <v>30</v>
      </c>
      <c r="F435" s="28" t="s">
        <v>31</v>
      </c>
      <c r="G435" s="28" t="s">
        <v>32</v>
      </c>
      <c r="H435" s="28" t="s">
        <v>33</v>
      </c>
    </row>
    <row r="436" spans="1:8" s="24" customFormat="1" ht="45" x14ac:dyDescent="0.25">
      <c r="A436" s="23" t="s">
        <v>323</v>
      </c>
      <c r="B436" s="23" t="s">
        <v>324</v>
      </c>
      <c r="C436" s="25"/>
      <c r="D436" s="25"/>
      <c r="E436" s="25"/>
      <c r="F436" s="25"/>
      <c r="G436" s="25"/>
      <c r="H436" s="25"/>
    </row>
    <row r="437" spans="1:8" s="24" customFormat="1" ht="45" x14ac:dyDescent="0.25">
      <c r="A437" s="25" t="s">
        <v>325</v>
      </c>
      <c r="B437" s="25" t="s">
        <v>324</v>
      </c>
      <c r="C437" s="31">
        <v>50</v>
      </c>
      <c r="D437" s="31" t="s">
        <v>326</v>
      </c>
      <c r="E437" s="26"/>
      <c r="F437" s="25" t="str">
        <f>IF(ISBLANK(E437),"", PRODUCT(C437,E437))</f>
        <v/>
      </c>
      <c r="G437" s="27"/>
      <c r="H437" s="25"/>
    </row>
    <row r="438" spans="1:8" s="24" customFormat="1" x14ac:dyDescent="0.25">
      <c r="A438" s="25" t="s">
        <v>327</v>
      </c>
      <c r="B438" s="25" t="s">
        <v>328</v>
      </c>
      <c r="C438" s="25"/>
      <c r="D438" s="25"/>
      <c r="E438" s="25"/>
      <c r="F438" s="25"/>
      <c r="G438" s="25"/>
      <c r="H438" s="27"/>
    </row>
    <row r="439" spans="1:8" s="24" customFormat="1" x14ac:dyDescent="0.25">
      <c r="A439" s="25" t="s">
        <v>329</v>
      </c>
      <c r="B439" s="25" t="s">
        <v>330</v>
      </c>
      <c r="C439" s="25"/>
      <c r="D439" s="25"/>
      <c r="E439" s="25"/>
      <c r="F439" s="25"/>
      <c r="G439" s="25"/>
      <c r="H439" s="27"/>
    </row>
    <row r="440" spans="1:8" s="24" customFormat="1" x14ac:dyDescent="0.25">
      <c r="A440" s="25" t="s">
        <v>331</v>
      </c>
      <c r="B440" s="25" t="s">
        <v>332</v>
      </c>
      <c r="C440" s="25"/>
      <c r="D440" s="25"/>
      <c r="E440" s="25"/>
      <c r="F440" s="25"/>
      <c r="G440" s="25"/>
      <c r="H440" s="27"/>
    </row>
    <row r="441" spans="1:8" s="24" customFormat="1" x14ac:dyDescent="0.25">
      <c r="A441" s="25" t="s">
        <v>333</v>
      </c>
      <c r="B441" s="25" t="s">
        <v>98</v>
      </c>
      <c r="C441" s="25"/>
      <c r="D441" s="25"/>
      <c r="E441" s="25"/>
      <c r="F441" s="25"/>
      <c r="G441" s="25"/>
      <c r="H441" s="27"/>
    </row>
    <row r="442" spans="1:8" x14ac:dyDescent="0.25">
      <c r="E442" s="16" t="s">
        <v>46</v>
      </c>
      <c r="F442" s="16" t="str">
        <f>IF((COUNT(C437:C441)&lt;&gt;COUNT(F437:F441)),"", ROUND(SUM(F437:F441),2))</f>
        <v/>
      </c>
      <c r="G442" s="14" t="str">
        <f>IF((COUNT(C437:C441)&lt;&gt;COUNT(F437:F441)),"Neužpildytos visų objektų kainos", "")</f>
        <v>Neužpildytos visų objektų kainos</v>
      </c>
    </row>
    <row r="443" spans="1:8" x14ac:dyDescent="0.25">
      <c r="C443" s="30" t="s">
        <v>47</v>
      </c>
      <c r="D443" s="17"/>
      <c r="E443" s="16" t="s">
        <v>48</v>
      </c>
      <c r="F443" s="16" t="str">
        <f>IF(OR(F442="",D443=""),"", ROUND(PRODUCT(D443,F442)/100,2))</f>
        <v/>
      </c>
      <c r="G443" s="14" t="str">
        <f>IF(D443="", "Nurodykite taikomą PVM dydį", "")</f>
        <v>Nurodykite taikomą PVM dydį</v>
      </c>
    </row>
    <row r="444" spans="1:8" x14ac:dyDescent="0.25">
      <c r="E444" s="16" t="s">
        <v>49</v>
      </c>
      <c r="F444" s="16">
        <f>IF(ISBLANK(F443), "", ROUND(SUM(F442:F443),2))</f>
        <v>0</v>
      </c>
    </row>
    <row r="448" spans="1:8" x14ac:dyDescent="0.25">
      <c r="A448" s="12" t="s">
        <v>334</v>
      </c>
      <c r="B448" s="12" t="s">
        <v>335</v>
      </c>
    </row>
    <row r="450" spans="1:8" x14ac:dyDescent="0.25">
      <c r="A450" s="12" t="s">
        <v>25</v>
      </c>
    </row>
    <row r="451" spans="1:8" s="29" customFormat="1" ht="75" x14ac:dyDescent="0.25">
      <c r="A451" s="28" t="s">
        <v>26</v>
      </c>
      <c r="B451" s="28" t="s">
        <v>27</v>
      </c>
      <c r="C451" s="28" t="s">
        <v>28</v>
      </c>
      <c r="D451" s="28" t="s">
        <v>29</v>
      </c>
      <c r="E451" s="28" t="s">
        <v>30</v>
      </c>
      <c r="F451" s="28" t="s">
        <v>31</v>
      </c>
      <c r="G451" s="28" t="s">
        <v>32</v>
      </c>
      <c r="H451" s="28" t="s">
        <v>33</v>
      </c>
    </row>
    <row r="452" spans="1:8" s="24" customFormat="1" x14ac:dyDescent="0.25">
      <c r="A452" s="23" t="s">
        <v>336</v>
      </c>
      <c r="B452" s="23" t="s">
        <v>337</v>
      </c>
      <c r="C452" s="25"/>
      <c r="D452" s="25"/>
      <c r="E452" s="25"/>
      <c r="F452" s="25"/>
      <c r="G452" s="25"/>
      <c r="H452" s="25"/>
    </row>
    <row r="453" spans="1:8" s="24" customFormat="1" ht="29.25" customHeight="1" x14ac:dyDescent="0.25">
      <c r="A453" s="25" t="s">
        <v>338</v>
      </c>
      <c r="B453" s="25" t="s">
        <v>337</v>
      </c>
      <c r="C453" s="25">
        <v>400</v>
      </c>
      <c r="D453" s="25" t="s">
        <v>91</v>
      </c>
      <c r="E453" s="26"/>
      <c r="F453" s="25" t="str">
        <f>IF(ISBLANK(E453),"", PRODUCT(C453,E453))</f>
        <v/>
      </c>
      <c r="G453" s="27"/>
      <c r="H453" s="25"/>
    </row>
    <row r="454" spans="1:8" s="24" customFormat="1" x14ac:dyDescent="0.25">
      <c r="A454" s="25" t="s">
        <v>339</v>
      </c>
      <c r="B454" s="25" t="s">
        <v>192</v>
      </c>
      <c r="C454" s="25"/>
      <c r="D454" s="25"/>
      <c r="E454" s="25"/>
      <c r="F454" s="25"/>
      <c r="G454" s="25"/>
      <c r="H454" s="27"/>
    </row>
    <row r="455" spans="1:8" s="24" customFormat="1" x14ac:dyDescent="0.25">
      <c r="A455" s="25" t="s">
        <v>340</v>
      </c>
      <c r="B455" s="25" t="s">
        <v>84</v>
      </c>
      <c r="C455" s="25"/>
      <c r="D455" s="25"/>
      <c r="E455" s="25"/>
      <c r="F455" s="25"/>
      <c r="G455" s="25"/>
      <c r="H455" s="27"/>
    </row>
    <row r="456" spans="1:8" s="24" customFormat="1" x14ac:dyDescent="0.25">
      <c r="A456" s="25" t="s">
        <v>341</v>
      </c>
      <c r="B456" s="25" t="s">
        <v>96</v>
      </c>
      <c r="C456" s="25"/>
      <c r="D456" s="25"/>
      <c r="E456" s="25"/>
      <c r="F456" s="25"/>
      <c r="G456" s="25"/>
      <c r="H456" s="27"/>
    </row>
    <row r="457" spans="1:8" s="24" customFormat="1" x14ac:dyDescent="0.25">
      <c r="A457" s="25" t="s">
        <v>342</v>
      </c>
      <c r="B457" s="25" t="s">
        <v>98</v>
      </c>
      <c r="C457" s="25"/>
      <c r="D457" s="25"/>
      <c r="E457" s="25"/>
      <c r="F457" s="25"/>
      <c r="G457" s="25"/>
      <c r="H457" s="27"/>
    </row>
    <row r="458" spans="1:8" x14ac:dyDescent="0.25">
      <c r="E458" s="16" t="s">
        <v>46</v>
      </c>
      <c r="F458" s="16" t="str">
        <f>IF((COUNT(C453:C457)&lt;&gt;COUNT(F453:F457)),"", ROUND(SUM(F453:F457),2))</f>
        <v/>
      </c>
      <c r="G458" s="14" t="str">
        <f>IF((COUNT(C453:C457)&lt;&gt;COUNT(F453:F457)),"Neužpildytos visų objektų kainos", "")</f>
        <v>Neužpildytos visų objektų kainos</v>
      </c>
    </row>
    <row r="459" spans="1:8" x14ac:dyDescent="0.25">
      <c r="C459" s="30" t="s">
        <v>47</v>
      </c>
      <c r="D459" s="17"/>
      <c r="E459" s="16" t="s">
        <v>48</v>
      </c>
      <c r="F459" s="16" t="str">
        <f>IF(OR(F458="",D459=""),"", ROUND(PRODUCT(D459,F458)/100,2))</f>
        <v/>
      </c>
      <c r="G459" s="14" t="str">
        <f>IF(D459="", "Nurodykite taikomą PVM dydį", "")</f>
        <v>Nurodykite taikomą PVM dydį</v>
      </c>
    </row>
    <row r="460" spans="1:8" x14ac:dyDescent="0.25">
      <c r="E460" s="16" t="s">
        <v>49</v>
      </c>
      <c r="F460" s="16">
        <f>IF(ISBLANK(F459), "", ROUND(SUM(F458:F459),2))</f>
        <v>0</v>
      </c>
    </row>
  </sheetData>
  <sheetProtection algorithmName="SHA-512" hashValue="c1EBEmcpQ1ponA/T4kXhhQQwbDUSxAgAY1KdmvWugr0NYc5yI8Jd5RLvtzjfS3SLpQTf+E/bKBjEbyQcslu2nA==" saltValue="2mH0Lpf2+AKCKVvBS9jwSA=="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11811023622047245" right="0.11811023622047245" top="0.35433070866141736" bottom="0.35433070866141736" header="0.31496062992125984" footer="0.31496062992125984"/>
  <pageSetup paperSize="9" scale="85"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9" t="s">
        <v>343</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76" t="s">
        <v>344</v>
      </c>
      <c r="B5" s="60"/>
      <c r="C5" s="58" t="s">
        <v>345</v>
      </c>
      <c r="D5" s="59"/>
      <c r="E5" s="60"/>
      <c r="F5" s="58" t="s">
        <v>346</v>
      </c>
      <c r="G5" s="59"/>
      <c r="H5" s="60"/>
      <c r="I5" s="58" t="s">
        <v>347</v>
      </c>
      <c r="J5" s="60"/>
      <c r="K5" s="9" t="s">
        <v>348</v>
      </c>
    </row>
    <row r="6" spans="1:11" ht="48.95" customHeight="1" x14ac:dyDescent="0.25">
      <c r="A6" s="52"/>
      <c r="B6" s="39"/>
      <c r="C6" s="53"/>
      <c r="D6" s="51"/>
      <c r="E6" s="39"/>
      <c r="F6" s="53"/>
      <c r="G6" s="51"/>
      <c r="H6" s="39"/>
      <c r="I6" s="53"/>
      <c r="J6" s="39"/>
      <c r="K6" s="18"/>
    </row>
    <row r="7" spans="1:11" ht="48.95" customHeight="1" x14ac:dyDescent="0.25">
      <c r="A7" s="52"/>
      <c r="B7" s="39"/>
      <c r="C7" s="53"/>
      <c r="D7" s="51"/>
      <c r="E7" s="39"/>
      <c r="F7" s="53"/>
      <c r="G7" s="51"/>
      <c r="H7" s="39"/>
      <c r="I7" s="53"/>
      <c r="J7" s="39"/>
      <c r="K7" s="18"/>
    </row>
    <row r="8" spans="1:11" ht="48.95" customHeight="1" x14ac:dyDescent="0.25">
      <c r="A8" s="52"/>
      <c r="B8" s="39"/>
      <c r="C8" s="53"/>
      <c r="D8" s="51"/>
      <c r="E8" s="39"/>
      <c r="F8" s="53"/>
      <c r="G8" s="51"/>
      <c r="H8" s="39"/>
      <c r="I8" s="53"/>
      <c r="J8" s="39"/>
      <c r="K8" s="18"/>
    </row>
    <row r="9" spans="1:11" ht="48.95" customHeight="1" x14ac:dyDescent="0.25">
      <c r="A9" s="52"/>
      <c r="B9" s="39"/>
      <c r="C9" s="53"/>
      <c r="D9" s="51"/>
      <c r="E9" s="39"/>
      <c r="F9" s="53"/>
      <c r="G9" s="51"/>
      <c r="H9" s="39"/>
      <c r="I9" s="53"/>
      <c r="J9" s="39"/>
      <c r="K9" s="18"/>
    </row>
    <row r="10" spans="1:11" ht="48.95" customHeight="1" x14ac:dyDescent="0.25">
      <c r="A10" s="52"/>
      <c r="B10" s="39"/>
      <c r="C10" s="53"/>
      <c r="D10" s="51"/>
      <c r="E10" s="39"/>
      <c r="F10" s="53"/>
      <c r="G10" s="51"/>
      <c r="H10" s="39"/>
      <c r="I10" s="53"/>
      <c r="J10" s="39"/>
      <c r="K10" s="18"/>
    </row>
    <row r="11" spans="1:11" ht="48.95" customHeight="1" x14ac:dyDescent="0.25">
      <c r="A11" s="52"/>
      <c r="B11" s="39"/>
      <c r="C11" s="53"/>
      <c r="D11" s="51"/>
      <c r="E11" s="39"/>
      <c r="F11" s="53"/>
      <c r="G11" s="51"/>
      <c r="H11" s="39"/>
      <c r="I11" s="53"/>
      <c r="J11" s="39"/>
      <c r="K11" s="18"/>
    </row>
    <row r="12" spans="1:11" ht="48.95" customHeight="1" x14ac:dyDescent="0.25">
      <c r="A12" s="52"/>
      <c r="B12" s="39"/>
      <c r="C12" s="53"/>
      <c r="D12" s="51"/>
      <c r="E12" s="39"/>
      <c r="F12" s="53"/>
      <c r="G12" s="51"/>
      <c r="H12" s="39"/>
      <c r="I12" s="53"/>
      <c r="J12" s="39"/>
      <c r="K12" s="18"/>
    </row>
    <row r="13" spans="1:11" ht="48.95" customHeight="1" x14ac:dyDescent="0.25">
      <c r="A13" s="52"/>
      <c r="B13" s="39"/>
      <c r="C13" s="53"/>
      <c r="D13" s="51"/>
      <c r="E13" s="39"/>
      <c r="F13" s="53"/>
      <c r="G13" s="51"/>
      <c r="H13" s="39"/>
      <c r="I13" s="53"/>
      <c r="J13" s="39"/>
      <c r="K13" s="18"/>
    </row>
    <row r="14" spans="1:11" ht="48.95" customHeight="1" x14ac:dyDescent="0.25">
      <c r="A14" s="52"/>
      <c r="B14" s="39"/>
      <c r="C14" s="53"/>
      <c r="D14" s="51"/>
      <c r="E14" s="39"/>
      <c r="F14" s="53"/>
      <c r="G14" s="51"/>
      <c r="H14" s="39"/>
      <c r="I14" s="53"/>
      <c r="J14" s="39"/>
      <c r="K14" s="18"/>
    </row>
    <row r="15" spans="1:11" ht="48" customHeight="1" thickBot="1" x14ac:dyDescent="0.3">
      <c r="A15" s="78"/>
      <c r="B15" s="66"/>
      <c r="C15" s="71"/>
      <c r="D15" s="65"/>
      <c r="E15" s="66"/>
      <c r="F15" s="71"/>
      <c r="G15" s="65"/>
      <c r="H15" s="66"/>
      <c r="I15" s="71"/>
      <c r="J15" s="66"/>
      <c r="K15" s="19"/>
    </row>
    <row r="16" spans="1:11" ht="18.95" customHeight="1" x14ac:dyDescent="0.25">
      <c r="A16" s="10"/>
      <c r="B16" s="10"/>
      <c r="C16" s="10"/>
      <c r="D16" s="10"/>
      <c r="E16" s="10"/>
      <c r="F16" s="10"/>
      <c r="G16" s="10"/>
      <c r="H16" s="10"/>
      <c r="I16" s="10"/>
      <c r="J16" s="10"/>
      <c r="K16" s="11"/>
    </row>
    <row r="17" spans="1:11" ht="48.95" customHeight="1" x14ac:dyDescent="0.25">
      <c r="A17" s="75" t="s">
        <v>349</v>
      </c>
      <c r="B17" s="34"/>
      <c r="C17" s="34"/>
      <c r="D17" s="34"/>
      <c r="E17" s="34"/>
      <c r="F17" s="34"/>
      <c r="G17" s="34"/>
      <c r="H17" s="34"/>
      <c r="I17" s="34"/>
      <c r="J17" s="34"/>
      <c r="K17" s="34"/>
    </row>
    <row r="18" spans="1:11" ht="15.95" customHeight="1" thickBot="1" x14ac:dyDescent="0.3">
      <c r="A18" s="10"/>
      <c r="B18" s="10"/>
      <c r="C18" s="10"/>
      <c r="D18" s="10"/>
      <c r="E18" s="10"/>
      <c r="F18" s="10"/>
      <c r="G18" s="10"/>
      <c r="H18" s="10"/>
      <c r="I18" s="10"/>
      <c r="J18" s="10"/>
      <c r="K18" s="11"/>
    </row>
    <row r="19" spans="1:11" ht="48.95" customHeight="1" x14ac:dyDescent="0.25">
      <c r="A19" s="76" t="s">
        <v>27</v>
      </c>
      <c r="B19" s="60"/>
      <c r="C19" s="58" t="s">
        <v>345</v>
      </c>
      <c r="D19" s="59"/>
      <c r="E19" s="60"/>
      <c r="F19" s="58" t="s">
        <v>350</v>
      </c>
      <c r="G19" s="59"/>
      <c r="H19" s="60"/>
      <c r="I19" s="77" t="s">
        <v>347</v>
      </c>
      <c r="J19" s="74"/>
      <c r="K19" s="11"/>
    </row>
    <row r="20" spans="1:11" ht="48.95" customHeight="1" x14ac:dyDescent="0.25">
      <c r="A20" s="52"/>
      <c r="B20" s="39"/>
      <c r="C20" s="53"/>
      <c r="D20" s="51"/>
      <c r="E20" s="39"/>
      <c r="F20" s="53"/>
      <c r="G20" s="51"/>
      <c r="H20" s="39"/>
      <c r="I20" s="57"/>
      <c r="J20" s="56"/>
      <c r="K20" s="11"/>
    </row>
    <row r="21" spans="1:11" ht="48.95" customHeight="1" x14ac:dyDescent="0.25">
      <c r="A21" s="52"/>
      <c r="B21" s="39"/>
      <c r="C21" s="53"/>
      <c r="D21" s="51"/>
      <c r="E21" s="39"/>
      <c r="F21" s="53"/>
      <c r="G21" s="51"/>
      <c r="H21" s="39"/>
      <c r="I21" s="57"/>
      <c r="J21" s="56"/>
      <c r="K21" s="11"/>
    </row>
    <row r="22" spans="1:11" ht="48.95" customHeight="1" x14ac:dyDescent="0.25">
      <c r="A22" s="52"/>
      <c r="B22" s="39"/>
      <c r="C22" s="53"/>
      <c r="D22" s="51"/>
      <c r="E22" s="39"/>
      <c r="F22" s="53"/>
      <c r="G22" s="51"/>
      <c r="H22" s="39"/>
      <c r="I22" s="57"/>
      <c r="J22" s="56"/>
      <c r="K22" s="11"/>
    </row>
    <row r="23" spans="1:11" ht="48.95" customHeight="1" x14ac:dyDescent="0.25">
      <c r="A23" s="52"/>
      <c r="B23" s="39"/>
      <c r="C23" s="53"/>
      <c r="D23" s="51"/>
      <c r="E23" s="39"/>
      <c r="F23" s="53"/>
      <c r="G23" s="51"/>
      <c r="H23" s="39"/>
      <c r="I23" s="57"/>
      <c r="J23" s="56"/>
      <c r="K23" s="11"/>
    </row>
    <row r="24" spans="1:11" ht="48.95" customHeight="1" x14ac:dyDescent="0.25">
      <c r="A24" s="52"/>
      <c r="B24" s="39"/>
      <c r="C24" s="53"/>
      <c r="D24" s="51"/>
      <c r="E24" s="39"/>
      <c r="F24" s="53"/>
      <c r="G24" s="51"/>
      <c r="H24" s="39"/>
      <c r="I24" s="57"/>
      <c r="J24" s="56"/>
      <c r="K24" s="11"/>
    </row>
    <row r="25" spans="1:11" ht="48.95" customHeight="1" x14ac:dyDescent="0.25">
      <c r="A25" s="52"/>
      <c r="B25" s="39"/>
      <c r="C25" s="53"/>
      <c r="D25" s="51"/>
      <c r="E25" s="39"/>
      <c r="F25" s="53"/>
      <c r="G25" s="51"/>
      <c r="H25" s="39"/>
      <c r="I25" s="57"/>
      <c r="J25" s="56"/>
      <c r="K25" s="11"/>
    </row>
    <row r="26" spans="1:11" ht="48.95" customHeight="1" x14ac:dyDescent="0.25">
      <c r="A26" s="52"/>
      <c r="B26" s="39"/>
      <c r="C26" s="53"/>
      <c r="D26" s="51"/>
      <c r="E26" s="39"/>
      <c r="F26" s="53"/>
      <c r="G26" s="51"/>
      <c r="H26" s="39"/>
      <c r="I26" s="57"/>
      <c r="J26" s="56"/>
      <c r="K26" s="11"/>
    </row>
    <row r="27" spans="1:11" ht="48.95" customHeight="1" x14ac:dyDescent="0.25">
      <c r="A27" s="52"/>
      <c r="B27" s="39"/>
      <c r="C27" s="53"/>
      <c r="D27" s="51"/>
      <c r="E27" s="39"/>
      <c r="F27" s="53"/>
      <c r="G27" s="51"/>
      <c r="H27" s="39"/>
      <c r="I27" s="57"/>
      <c r="J27" s="56"/>
      <c r="K27" s="11"/>
    </row>
    <row r="28" spans="1:11" ht="48.95" customHeight="1" x14ac:dyDescent="0.25">
      <c r="A28" s="52"/>
      <c r="B28" s="39"/>
      <c r="C28" s="53"/>
      <c r="D28" s="51"/>
      <c r="E28" s="39"/>
      <c r="F28" s="53"/>
      <c r="G28" s="51"/>
      <c r="H28" s="39"/>
      <c r="I28" s="57"/>
      <c r="J28" s="56"/>
      <c r="K28" s="11"/>
    </row>
    <row r="29" spans="1:11" ht="48.95" customHeight="1" x14ac:dyDescent="0.25">
      <c r="A29" s="52"/>
      <c r="B29" s="39"/>
      <c r="C29" s="53"/>
      <c r="D29" s="51"/>
      <c r="E29" s="39"/>
      <c r="F29" s="53"/>
      <c r="G29" s="51"/>
      <c r="H29" s="39"/>
      <c r="I29" s="57"/>
      <c r="J29" s="56"/>
      <c r="K29" s="11"/>
    </row>
    <row r="31" spans="1:11" ht="33" customHeight="1" x14ac:dyDescent="0.25">
      <c r="A31" s="63"/>
      <c r="B31" s="34"/>
      <c r="C31" s="34"/>
      <c r="D31" s="34"/>
      <c r="E31" s="34"/>
      <c r="F31" s="34"/>
      <c r="G31" s="34"/>
      <c r="H31" s="34"/>
      <c r="I31" s="34"/>
      <c r="J31" s="34"/>
    </row>
    <row r="33" spans="1:10" ht="15.95" customHeight="1" x14ac:dyDescent="0.25">
      <c r="A33" s="62" t="s">
        <v>351</v>
      </c>
      <c r="B33" s="34"/>
      <c r="C33" s="34"/>
      <c r="D33" s="34"/>
      <c r="E33" s="34"/>
      <c r="F33" s="34"/>
      <c r="G33" s="34"/>
      <c r="H33" s="34"/>
      <c r="I33" s="34"/>
      <c r="J33" s="34"/>
    </row>
    <row r="34" spans="1:10" ht="15.95" customHeight="1" thickBot="1" x14ac:dyDescent="0.3"/>
    <row r="35" spans="1:10" ht="15.95" customHeight="1" x14ac:dyDescent="0.25">
      <c r="A35" s="8" t="s">
        <v>26</v>
      </c>
      <c r="B35" s="72" t="s">
        <v>352</v>
      </c>
      <c r="C35" s="59"/>
      <c r="D35" s="59"/>
      <c r="E35" s="59"/>
      <c r="F35" s="59"/>
      <c r="G35" s="60"/>
      <c r="H35" s="73" t="s">
        <v>353</v>
      </c>
      <c r="I35" s="59"/>
      <c r="J35" s="74"/>
    </row>
    <row r="36" spans="1:10" ht="48" customHeight="1" x14ac:dyDescent="0.25">
      <c r="A36" s="20" t="s">
        <v>354</v>
      </c>
      <c r="B36" s="54" t="s">
        <v>355</v>
      </c>
      <c r="C36" s="51"/>
      <c r="D36" s="51"/>
      <c r="E36" s="51"/>
      <c r="F36" s="51"/>
      <c r="G36" s="39"/>
      <c r="H36" s="55"/>
      <c r="I36" s="51"/>
      <c r="J36" s="56"/>
    </row>
    <row r="37" spans="1:10" ht="48" customHeight="1" x14ac:dyDescent="0.25">
      <c r="A37" s="20" t="s">
        <v>356</v>
      </c>
      <c r="B37" s="54" t="s">
        <v>357</v>
      </c>
      <c r="C37" s="51"/>
      <c r="D37" s="51"/>
      <c r="E37" s="51"/>
      <c r="F37" s="51"/>
      <c r="G37" s="39"/>
      <c r="H37" s="55"/>
      <c r="I37" s="51"/>
      <c r="J37" s="56"/>
    </row>
    <row r="38" spans="1:10" ht="48" customHeight="1" x14ac:dyDescent="0.25">
      <c r="A38" s="20" t="s">
        <v>358</v>
      </c>
      <c r="B38" s="54" t="s">
        <v>359</v>
      </c>
      <c r="C38" s="51"/>
      <c r="D38" s="51"/>
      <c r="E38" s="51"/>
      <c r="F38" s="51"/>
      <c r="G38" s="39"/>
      <c r="H38" s="55"/>
      <c r="I38" s="51"/>
      <c r="J38" s="56"/>
    </row>
    <row r="39" spans="1:10" ht="48" customHeight="1" x14ac:dyDescent="0.25">
      <c r="A39" s="21"/>
      <c r="B39" s="50"/>
      <c r="C39" s="51"/>
      <c r="D39" s="51"/>
      <c r="E39" s="51"/>
      <c r="F39" s="51"/>
      <c r="G39" s="39"/>
      <c r="H39" s="55"/>
      <c r="I39" s="51"/>
      <c r="J39" s="56"/>
    </row>
    <row r="40" spans="1:10" ht="48" customHeight="1" x14ac:dyDescent="0.25">
      <c r="A40" s="21"/>
      <c r="B40" s="50"/>
      <c r="C40" s="51"/>
      <c r="D40" s="51"/>
      <c r="E40" s="51"/>
      <c r="F40" s="51"/>
      <c r="G40" s="39"/>
      <c r="H40" s="55"/>
      <c r="I40" s="51"/>
      <c r="J40" s="56"/>
    </row>
    <row r="41" spans="1:10" ht="48" customHeight="1" x14ac:dyDescent="0.25">
      <c r="A41" s="21"/>
      <c r="B41" s="50"/>
      <c r="C41" s="51"/>
      <c r="D41" s="51"/>
      <c r="E41" s="51"/>
      <c r="F41" s="51"/>
      <c r="G41" s="39"/>
      <c r="H41" s="55"/>
      <c r="I41" s="51"/>
      <c r="J41" s="56"/>
    </row>
    <row r="42" spans="1:10" ht="48" customHeight="1" x14ac:dyDescent="0.25">
      <c r="A42" s="21"/>
      <c r="B42" s="50"/>
      <c r="C42" s="51"/>
      <c r="D42" s="51"/>
      <c r="E42" s="51"/>
      <c r="F42" s="51"/>
      <c r="G42" s="39"/>
      <c r="H42" s="55"/>
      <c r="I42" s="51"/>
      <c r="J42" s="56"/>
    </row>
    <row r="43" spans="1:10" ht="48" customHeight="1" x14ac:dyDescent="0.25">
      <c r="A43" s="21"/>
      <c r="B43" s="50"/>
      <c r="C43" s="51"/>
      <c r="D43" s="51"/>
      <c r="E43" s="51"/>
      <c r="F43" s="51"/>
      <c r="G43" s="39"/>
      <c r="H43" s="55"/>
      <c r="I43" s="51"/>
      <c r="J43" s="56"/>
    </row>
    <row r="44" spans="1:10" ht="48" customHeight="1" x14ac:dyDescent="0.25">
      <c r="A44" s="21"/>
      <c r="B44" s="50"/>
      <c r="C44" s="51"/>
      <c r="D44" s="51"/>
      <c r="E44" s="51"/>
      <c r="F44" s="51"/>
      <c r="G44" s="39"/>
      <c r="H44" s="55"/>
      <c r="I44" s="51"/>
      <c r="J44" s="56"/>
    </row>
    <row r="45" spans="1:10" ht="48" customHeight="1" x14ac:dyDescent="0.25">
      <c r="A45" s="21"/>
      <c r="B45" s="50"/>
      <c r="C45" s="51"/>
      <c r="D45" s="51"/>
      <c r="E45" s="51"/>
      <c r="F45" s="51"/>
      <c r="G45" s="39"/>
      <c r="H45" s="55"/>
      <c r="I45" s="51"/>
      <c r="J45" s="56"/>
    </row>
    <row r="46" spans="1:10" ht="48.95" customHeight="1" thickBot="1" x14ac:dyDescent="0.3">
      <c r="A46" s="22"/>
      <c r="B46" s="64"/>
      <c r="C46" s="65"/>
      <c r="D46" s="65"/>
      <c r="E46" s="65"/>
      <c r="F46" s="65"/>
      <c r="G46" s="66"/>
      <c r="H46" s="67"/>
      <c r="I46" s="68"/>
      <c r="J46" s="69"/>
    </row>
    <row r="48" spans="1:10" ht="102" customHeight="1" x14ac:dyDescent="0.25">
      <c r="A48" s="63" t="s">
        <v>360</v>
      </c>
      <c r="B48" s="34"/>
      <c r="C48" s="34"/>
      <c r="D48" s="34"/>
      <c r="E48" s="34"/>
      <c r="F48" s="34"/>
      <c r="G48" s="34"/>
      <c r="H48" s="34"/>
      <c r="I48" s="34"/>
      <c r="J48" s="34"/>
    </row>
    <row r="51" spans="1:10" x14ac:dyDescent="0.25">
      <c r="A51" s="70" t="s">
        <v>361</v>
      </c>
      <c r="B51" s="34"/>
      <c r="C51" s="34"/>
      <c r="D51" s="34"/>
      <c r="E51" s="61"/>
      <c r="F51" s="34"/>
      <c r="G51" s="34"/>
      <c r="H51" s="34"/>
      <c r="I51" s="34"/>
      <c r="J51" s="34"/>
    </row>
    <row r="53" spans="1:10" x14ac:dyDescent="0.25">
      <c r="A53" s="70" t="s">
        <v>362</v>
      </c>
      <c r="B53" s="34"/>
      <c r="C53" s="34"/>
      <c r="D53" s="34"/>
      <c r="E53" s="61"/>
      <c r="F53" s="34"/>
      <c r="G53" s="34"/>
      <c r="H53" s="34"/>
      <c r="I53" s="34"/>
      <c r="J53" s="34"/>
    </row>
    <row r="100" spans="1:1" ht="15.75" x14ac:dyDescent="0.25">
      <c r="A100" t="s">
        <v>363</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11811023622047245" right="0.11811023622047245" top="0.35433070866141736"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2025-07-28T12:06:30Z</cp:lastPrinted>
  <dcterms:created xsi:type="dcterms:W3CDTF">2023-04-04T12:16:45Z</dcterms:created>
  <dcterms:modified xsi:type="dcterms:W3CDTF">2025-07-28T13:41:45Z</dcterms:modified>
</cp:coreProperties>
</file>