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ocuments\2025 m\Treniruoklai\PIRKIMO DOKUMENTAI\DOK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183" i="1" l="1"/>
  <c r="F181" i="1"/>
  <c r="G182" i="1" s="1"/>
  <c r="G171" i="1"/>
  <c r="F169" i="1"/>
  <c r="G170" i="1" s="1"/>
  <c r="G159" i="1"/>
  <c r="G158" i="1"/>
  <c r="F157" i="1"/>
  <c r="F158" i="1" s="1"/>
  <c r="F159" i="1" s="1"/>
  <c r="F160" i="1" s="1"/>
  <c r="G147" i="1"/>
  <c r="F145" i="1"/>
  <c r="G146" i="1" s="1"/>
  <c r="G135" i="1"/>
  <c r="F133" i="1"/>
  <c r="G134" i="1" s="1"/>
  <c r="G123" i="1"/>
  <c r="F121" i="1"/>
  <c r="G122" i="1" s="1"/>
  <c r="G111" i="1"/>
  <c r="G110" i="1"/>
  <c r="F109" i="1"/>
  <c r="F110" i="1" s="1"/>
  <c r="F111" i="1" s="1"/>
  <c r="F112" i="1" s="1"/>
  <c r="G99" i="1"/>
  <c r="F97" i="1"/>
  <c r="G98" i="1" s="1"/>
  <c r="G87" i="1"/>
  <c r="F85" i="1"/>
  <c r="G86" i="1" s="1"/>
  <c r="G75" i="1"/>
  <c r="F73" i="1"/>
  <c r="G74" i="1" s="1"/>
  <c r="G63" i="1"/>
  <c r="G62" i="1"/>
  <c r="F61" i="1"/>
  <c r="F62" i="1" s="1"/>
  <c r="F63" i="1" s="1"/>
  <c r="F64" i="1" s="1"/>
  <c r="G51" i="1"/>
  <c r="F49" i="1"/>
  <c r="G50" i="1" s="1"/>
  <c r="G39" i="1"/>
  <c r="F37" i="1"/>
  <c r="G38" i="1" s="1"/>
  <c r="G21" i="1"/>
  <c r="F50" i="1" l="1"/>
  <c r="F51" i="1" s="1"/>
  <c r="F52" i="1" s="1"/>
  <c r="F98" i="1"/>
  <c r="F99" i="1" s="1"/>
  <c r="F100" i="1" s="1"/>
  <c r="F146" i="1"/>
  <c r="F147" i="1" s="1"/>
  <c r="F148" i="1" s="1"/>
  <c r="F38" i="1"/>
  <c r="F39" i="1" s="1"/>
  <c r="F40" i="1" s="1"/>
  <c r="F86" i="1"/>
  <c r="F87" i="1" s="1"/>
  <c r="F88" i="1" s="1"/>
  <c r="F134" i="1"/>
  <c r="F135" i="1" s="1"/>
  <c r="F136" i="1" s="1"/>
  <c r="F182" i="1"/>
  <c r="F183" i="1" s="1"/>
  <c r="F184" i="1" s="1"/>
  <c r="F74" i="1"/>
  <c r="F75" i="1" s="1"/>
  <c r="F76" i="1" s="1"/>
  <c r="F122" i="1"/>
  <c r="F123" i="1" s="1"/>
  <c r="F124" i="1" s="1"/>
  <c r="F170" i="1"/>
  <c r="F171" i="1" s="1"/>
  <c r="F172" i="1" s="1"/>
</calcChain>
</file>

<file path=xl/sharedStrings.xml><?xml version="1.0" encoding="utf-8"?>
<sst xmlns="http://schemas.openxmlformats.org/spreadsheetml/2006/main" count="300" uniqueCount="129">
  <si>
    <t>PIRKIMO SĄLYGŲ PRIEDAS "PASIŪLYMO FORMA"</t>
  </si>
  <si>
    <t>TRENIRUOKLIAI PRIEŠGAISRINĖS SAUGOS ANGARUI (LAKŪNŲ G. 3, ŠIAULIAI)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</si>
  <si>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</si>
  <si>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</si>
  <si>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</si>
  <si>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</si>
  <si>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</si>
  <si>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</si>
  <si>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</si>
  <si>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</si>
  <si>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</si>
  <si>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</si>
  <si>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</si>
  <si>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</si>
  <si>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</si>
  <si>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</si>
  <si>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</si>
  <si>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</si>
  <si>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</si>
  <si>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</si>
  <si>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</si>
  <si>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</si>
  <si>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</si>
  <si>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</si>
  <si>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</si>
  <si>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</si>
  <si>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</si>
  <si>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BĖGIMO TAKELIS</t>
  </si>
  <si>
    <t>Tiekėjo pasiūlymas:</t>
  </si>
  <si>
    <t>Nr.</t>
  </si>
  <si>
    <t>Pavadinimas</t>
  </si>
  <si>
    <t>Kiekis</t>
  </si>
  <si>
    <t>Mato vienetas</t>
  </si>
  <si>
    <t>Suma be PVM, Eur</t>
  </si>
  <si>
    <t>Gamintojas, modelis</t>
  </si>
  <si>
    <t>1.</t>
  </si>
  <si>
    <t>Bėgimo takelis</t>
  </si>
  <si>
    <t>1.1.</t>
  </si>
  <si>
    <t>vnt.</t>
  </si>
  <si>
    <t>Suma be PVM</t>
  </si>
  <si>
    <t>Taikomas PVM dydis (%)</t>
  </si>
  <si>
    <t>PVM suma</t>
  </si>
  <si>
    <t>Suma su PVM</t>
  </si>
  <si>
    <t>2. DALIS</t>
  </si>
  <si>
    <t>SMITO STAKLĖS IR PRITŪPIMŲ STOVAS</t>
  </si>
  <si>
    <t>2.</t>
  </si>
  <si>
    <t>Smito staklės ir pritūpimų stovas</t>
  </si>
  <si>
    <t>2.1.</t>
  </si>
  <si>
    <t>3. DALIS</t>
  </si>
  <si>
    <t>SPAUDIMO SUOLAS GULINT HORIZONTALIAI</t>
  </si>
  <si>
    <t>3.</t>
  </si>
  <si>
    <t>Spaudimo suolas gulint horizontaliai</t>
  </si>
  <si>
    <t>3.1.</t>
  </si>
  <si>
    <t>4. DALIS</t>
  </si>
  <si>
    <t>UNIVERSALUS SUOLAS (REGULIUOJAMAIS KAMPAIS)</t>
  </si>
  <si>
    <t>4.</t>
  </si>
  <si>
    <t>Universalus suolas (reguliuojamais kampais)</t>
  </si>
  <si>
    <t>4.1.</t>
  </si>
  <si>
    <t>5. DALIS</t>
  </si>
  <si>
    <t>GRIFAS (ŠTANGA) SU UŽRAKTAIS</t>
  </si>
  <si>
    <t>5.</t>
  </si>
  <si>
    <t>Grifas (štanga) su užraktais</t>
  </si>
  <si>
    <t>5.1.</t>
  </si>
  <si>
    <t>kompl.</t>
  </si>
  <si>
    <t>6. DALIS</t>
  </si>
  <si>
    <t>DISKINIAI SVARSČIAI/SVARMENYS</t>
  </si>
  <si>
    <t>6.</t>
  </si>
  <si>
    <t>Diskiniai svarsčiai/svarmenys</t>
  </si>
  <si>
    <t>6.1.</t>
  </si>
  <si>
    <t>7. DALIS</t>
  </si>
  <si>
    <t>3/5 TAŠKŲ EGLUTĖ</t>
  </si>
  <si>
    <t>7.</t>
  </si>
  <si>
    <t>3/5 taškų eglutė</t>
  </si>
  <si>
    <t>7.1.</t>
  </si>
  <si>
    <t>8. DALIS</t>
  </si>
  <si>
    <t>HANTELIŲ KOMPLEKTAS (1-40 KG) </t>
  </si>
  <si>
    <t>8.</t>
  </si>
  <si>
    <t>Hantelių komplektas (1-40 kg) </t>
  </si>
  <si>
    <t>8.1.</t>
  </si>
  <si>
    <t>Hantelių komplektas (1-40 kg)</t>
  </si>
  <si>
    <t>9. DALIS</t>
  </si>
  <si>
    <t>PILVO PRESO SUOLAS REGULIUOJAMU KAMPU</t>
  </si>
  <si>
    <t>9.</t>
  </si>
  <si>
    <t>Pilvo preso suolas reguliuojamu kampu</t>
  </si>
  <si>
    <t>9.1.</t>
  </si>
  <si>
    <t>10. DALIS</t>
  </si>
  <si>
    <t>SUOLAS NUGARAI (ATSILENKIMAI KAMPU)</t>
  </si>
  <si>
    <t>10.</t>
  </si>
  <si>
    <t>Suolas nugarai (atsilenkimai kampu)</t>
  </si>
  <si>
    <t>10.1.</t>
  </si>
  <si>
    <t>11. DALIS</t>
  </si>
  <si>
    <t>SVARMENYS (GIROS)</t>
  </si>
  <si>
    <t>11.</t>
  </si>
  <si>
    <t>Svarmenys (giros)</t>
  </si>
  <si>
    <t>11.1.</t>
  </si>
  <si>
    <t>12. DALIS</t>
  </si>
  <si>
    <t>PASTATOMAS SKERSINIS SU LYGIAGRETĖMIS</t>
  </si>
  <si>
    <t>12.</t>
  </si>
  <si>
    <t>Pastatomas skersinis su lygiagretėmis</t>
  </si>
  <si>
    <t>12.1.</t>
  </si>
  <si>
    <t>13. DALIS</t>
  </si>
  <si>
    <t>GRIFUKAI (ŠTANGUTĖS)</t>
  </si>
  <si>
    <t>13.</t>
  </si>
  <si>
    <t>Grifukai (štangutės)</t>
  </si>
  <si>
    <t>13.1.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</si>
  <si>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</si>
  <si>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</si>
  <si>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</si>
  <si>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</si>
  <si>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</si>
  <si>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</si>
  <si>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</si>
  <si>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</si>
  <si>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</si>
  <si>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</si>
  <si>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</si>
  <si>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</si>
  <si>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</si>
  <si>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</si>
  <si>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</si>
  <si>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</si>
  <si>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</si>
  <si>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</si>
  <si>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</si>
  <si>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</si>
  <si>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</si>
  <si>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</si>
  <si>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4362-1 2025-07-31 14:38:30</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</si>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</sst>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4"/>
  <sheetViews>
    <sheetView tabSelected="1" topLeftCell="A154" workbookViewId="0">
      <selection activeCell="F186" sqref="F186"/>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128</v>
      </c>
      <c r="F35" s="16" t="s">
        <v>33</v>
      </c>
      <c r="G35" s="16" t="s">
        <v>34</v>
      </c>
    </row>
    <row r="36" spans="1:7" x14ac:dyDescent="0.25">
      <c r="A36" s="16" t="s">
        <v>35</v>
      </c>
      <c r="B36" s="16" t="s">
        <v>36</v>
      </c>
      <c r="C36" s="17"/>
      <c r="D36" s="17"/>
      <c r="E36" s="17"/>
      <c r="F36" s="17"/>
      <c r="G36" s="17"/>
    </row>
    <row r="37" spans="1:7" x14ac:dyDescent="0.25">
      <c r="A37" s="17" t="s">
        <v>37</v>
      </c>
      <c r="B37" s="17" t="s">
        <v>36</v>
      </c>
      <c r="C37" s="17">
        <v>1</v>
      </c>
      <c r="D37" s="17" t="s">
        <v>38</v>
      </c>
      <c r="E37" s="18"/>
      <c r="F37" s="17" t="str">
        <f>IF(ISBLANK(E37),"", PRODUCT(C37,E37))</f>
        <v/>
      </c>
      <c r="G37" s="19"/>
    </row>
    <row r="38" spans="1:7" x14ac:dyDescent="0.25">
      <c r="E38" s="16" t="s">
        <v>39</v>
      </c>
      <c r="F38" s="16" t="str">
        <f>IF(F37="","",ROUND(SUM(F37:F37),2))</f>
        <v/>
      </c>
      <c r="G38" s="14" t="str">
        <f>IF(F37="","Neužpildytos visos objektų kainos","")</f>
        <v>Neužpildytos visos objektų kainos</v>
      </c>
    </row>
    <row r="39" spans="1:7" x14ac:dyDescent="0.25">
      <c r="C39" s="16" t="s">
        <v>40</v>
      </c>
      <c r="D39" s="19"/>
      <c r="E39" s="16" t="s">
        <v>41</v>
      </c>
      <c r="F39" s="16" t="str">
        <f>IF(OR(F38="",D39=""),"", ROUND(PRODUCT(D39,F38)/100,2))</f>
        <v/>
      </c>
      <c r="G39" s="14" t="str">
        <f>IF(D39="", "Nurodykite taikomą PVM dydį", "")</f>
        <v>Nurodykite taikomą PVM dydį</v>
      </c>
    </row>
    <row r="40" spans="1:7" x14ac:dyDescent="0.25">
      <c r="E40" s="16" t="s">
        <v>42</v>
      </c>
      <c r="F40" s="16">
        <f>IF(ISBLANK(F39), "", ROUND(SUM(F38:F39),2))</f>
        <v>0</v>
      </c>
    </row>
    <row r="44" spans="1:7" x14ac:dyDescent="0.25">
      <c r="A44" s="12" t="s">
        <v>43</v>
      </c>
      <c r="B44" s="12" t="s">
        <v>44</v>
      </c>
    </row>
    <row r="46" spans="1:7" x14ac:dyDescent="0.25">
      <c r="A46" s="12" t="s">
        <v>28</v>
      </c>
    </row>
    <row r="47" spans="1:7" x14ac:dyDescent="0.25">
      <c r="A47" s="16" t="s">
        <v>29</v>
      </c>
      <c r="B47" s="16" t="s">
        <v>30</v>
      </c>
      <c r="C47" s="16" t="s">
        <v>31</v>
      </c>
      <c r="D47" s="16" t="s">
        <v>32</v>
      </c>
      <c r="E47" s="16" t="s">
        <v>128</v>
      </c>
      <c r="F47" s="16" t="s">
        <v>33</v>
      </c>
      <c r="G47" s="16" t="s">
        <v>34</v>
      </c>
    </row>
    <row r="48" spans="1:7" x14ac:dyDescent="0.25">
      <c r="A48" s="16" t="s">
        <v>45</v>
      </c>
      <c r="B48" s="16" t="s">
        <v>46</v>
      </c>
      <c r="C48" s="17"/>
      <c r="D48" s="17"/>
      <c r="E48" s="17"/>
      <c r="F48" s="17"/>
      <c r="G48" s="17"/>
    </row>
    <row r="49" spans="1:7" x14ac:dyDescent="0.25">
      <c r="A49" s="17" t="s">
        <v>47</v>
      </c>
      <c r="B49" s="17" t="s">
        <v>46</v>
      </c>
      <c r="C49" s="17">
        <v>1</v>
      </c>
      <c r="D49" s="17" t="s">
        <v>38</v>
      </c>
      <c r="E49" s="18"/>
      <c r="F49" s="17" t="str">
        <f>IF(ISBLANK(E49),"", PRODUCT(C49,E49))</f>
        <v/>
      </c>
      <c r="G49" s="19"/>
    </row>
    <row r="50" spans="1:7" x14ac:dyDescent="0.25">
      <c r="E50" s="16" t="s">
        <v>39</v>
      </c>
      <c r="F50" s="16" t="str">
        <f>IF(F49="","",ROUND(SUM(F49:F49),2))</f>
        <v/>
      </c>
      <c r="G50" s="14" t="str">
        <f>IF(F49="","Neužpildytos visos objektų kainos","")</f>
        <v>Neužpildytos visos objektų kainos</v>
      </c>
    </row>
    <row r="51" spans="1:7" x14ac:dyDescent="0.25">
      <c r="C51" s="16" t="s">
        <v>40</v>
      </c>
      <c r="D51" s="19"/>
      <c r="E51" s="16" t="s">
        <v>41</v>
      </c>
      <c r="F51" s="16" t="str">
        <f>IF(OR(F50="",D51=""),"", ROUND(PRODUCT(D51,F50)/100,2))</f>
        <v/>
      </c>
      <c r="G51" s="14" t="str">
        <f>IF(D51="", "Nurodykite taikomą PVM dydį", "")</f>
        <v>Nurodykite taikomą PVM dydį</v>
      </c>
    </row>
    <row r="52" spans="1:7" x14ac:dyDescent="0.25">
      <c r="E52" s="16" t="s">
        <v>42</v>
      </c>
      <c r="F52" s="16">
        <f>IF(ISBLANK(F51), "", ROUND(SUM(F50:F51),2))</f>
        <v>0</v>
      </c>
    </row>
    <row r="56" spans="1:7" x14ac:dyDescent="0.25">
      <c r="A56" s="12" t="s">
        <v>48</v>
      </c>
      <c r="B56" s="12" t="s">
        <v>49</v>
      </c>
    </row>
    <row r="58" spans="1:7" x14ac:dyDescent="0.25">
      <c r="A58" s="12" t="s">
        <v>28</v>
      </c>
    </row>
    <row r="59" spans="1:7" x14ac:dyDescent="0.25">
      <c r="A59" s="16" t="s">
        <v>29</v>
      </c>
      <c r="B59" s="16" t="s">
        <v>30</v>
      </c>
      <c r="C59" s="16" t="s">
        <v>31</v>
      </c>
      <c r="D59" s="16" t="s">
        <v>32</v>
      </c>
      <c r="E59" s="16" t="s">
        <v>128</v>
      </c>
      <c r="F59" s="16" t="s">
        <v>33</v>
      </c>
      <c r="G59" s="16" t="s">
        <v>34</v>
      </c>
    </row>
    <row r="60" spans="1:7" x14ac:dyDescent="0.25">
      <c r="A60" s="16" t="s">
        <v>50</v>
      </c>
      <c r="B60" s="16" t="s">
        <v>51</v>
      </c>
      <c r="C60" s="17"/>
      <c r="D60" s="17"/>
      <c r="E60" s="17"/>
      <c r="F60" s="17"/>
      <c r="G60" s="17"/>
    </row>
    <row r="61" spans="1:7" x14ac:dyDescent="0.25">
      <c r="A61" s="17" t="s">
        <v>52</v>
      </c>
      <c r="B61" s="17" t="s">
        <v>51</v>
      </c>
      <c r="C61" s="17">
        <v>1</v>
      </c>
      <c r="D61" s="17" t="s">
        <v>38</v>
      </c>
      <c r="E61" s="18"/>
      <c r="F61" s="17" t="str">
        <f>IF(ISBLANK(E61),"", PRODUCT(C61,E61))</f>
        <v/>
      </c>
      <c r="G61" s="19"/>
    </row>
    <row r="62" spans="1:7" x14ac:dyDescent="0.25">
      <c r="E62" s="16" t="s">
        <v>39</v>
      </c>
      <c r="F62" s="16" t="str">
        <f>IF(F61="","",ROUND(SUM(F61:F61),2))</f>
        <v/>
      </c>
      <c r="G62" s="14" t="str">
        <f>IF(F61="","Neužpildytos visos objektų kainos","")</f>
        <v>Neužpildytos visos objektų kainos</v>
      </c>
    </row>
    <row r="63" spans="1:7" x14ac:dyDescent="0.25">
      <c r="C63" s="16" t="s">
        <v>40</v>
      </c>
      <c r="D63" s="19"/>
      <c r="E63" s="16" t="s">
        <v>41</v>
      </c>
      <c r="F63" s="16" t="str">
        <f>IF(OR(F62="",D63=""),"", ROUND(PRODUCT(D63,F62)/100,2))</f>
        <v/>
      </c>
      <c r="G63" s="14" t="str">
        <f>IF(D63="", "Nurodykite taikomą PVM dydį", "")</f>
        <v>Nurodykite taikomą PVM dydį</v>
      </c>
    </row>
    <row r="64" spans="1:7" x14ac:dyDescent="0.25">
      <c r="E64" s="16" t="s">
        <v>42</v>
      </c>
      <c r="F64" s="16">
        <f>IF(ISBLANK(F63), "", ROUND(SUM(F62:F63),2))</f>
        <v>0</v>
      </c>
    </row>
    <row r="68" spans="1:7" x14ac:dyDescent="0.25">
      <c r="A68" s="12" t="s">
        <v>53</v>
      </c>
      <c r="B68" s="12" t="s">
        <v>54</v>
      </c>
    </row>
    <row r="70" spans="1:7" x14ac:dyDescent="0.25">
      <c r="A70" s="12" t="s">
        <v>28</v>
      </c>
    </row>
    <row r="71" spans="1:7" x14ac:dyDescent="0.25">
      <c r="A71" s="16" t="s">
        <v>29</v>
      </c>
      <c r="B71" s="16" t="s">
        <v>30</v>
      </c>
      <c r="C71" s="16" t="s">
        <v>31</v>
      </c>
      <c r="D71" s="16" t="s">
        <v>32</v>
      </c>
      <c r="E71" s="16" t="s">
        <v>128</v>
      </c>
      <c r="F71" s="16" t="s">
        <v>33</v>
      </c>
      <c r="G71" s="16" t="s">
        <v>34</v>
      </c>
    </row>
    <row r="72" spans="1:7" x14ac:dyDescent="0.25">
      <c r="A72" s="16" t="s">
        <v>55</v>
      </c>
      <c r="B72" s="16" t="s">
        <v>56</v>
      </c>
      <c r="C72" s="17"/>
      <c r="D72" s="17"/>
      <c r="E72" s="17"/>
      <c r="F72" s="17"/>
      <c r="G72" s="17"/>
    </row>
    <row r="73" spans="1:7" x14ac:dyDescent="0.25">
      <c r="A73" s="17" t="s">
        <v>57</v>
      </c>
      <c r="B73" s="17" t="s">
        <v>56</v>
      </c>
      <c r="C73" s="17">
        <v>3</v>
      </c>
      <c r="D73" s="17" t="s">
        <v>38</v>
      </c>
      <c r="E73" s="18"/>
      <c r="F73" s="17" t="str">
        <f>IF(ISBLANK(E73),"", PRODUCT(C73,E73))</f>
        <v/>
      </c>
      <c r="G73" s="19"/>
    </row>
    <row r="74" spans="1:7" x14ac:dyDescent="0.25">
      <c r="E74" s="16" t="s">
        <v>39</v>
      </c>
      <c r="F74" s="16" t="str">
        <f>IF(F73="","",ROUND(SUM(F73:F73),2))</f>
        <v/>
      </c>
      <c r="G74" s="14" t="str">
        <f>IF(F73="","Neužpildytos visos objektų kainos","")</f>
        <v>Neužpildytos visos objektų kainos</v>
      </c>
    </row>
    <row r="75" spans="1:7" x14ac:dyDescent="0.25">
      <c r="C75" s="16" t="s">
        <v>40</v>
      </c>
      <c r="D75" s="19"/>
      <c r="E75" s="16" t="s">
        <v>41</v>
      </c>
      <c r="F75" s="16" t="str">
        <f>IF(OR(F74="",D75=""),"", ROUND(PRODUCT(D75,F74)/100,2))</f>
        <v/>
      </c>
      <c r="G75" s="14" t="str">
        <f>IF(D75="", "Nurodykite taikomą PVM dydį", "")</f>
        <v>Nurodykite taikomą PVM dydį</v>
      </c>
    </row>
    <row r="76" spans="1:7" x14ac:dyDescent="0.25">
      <c r="E76" s="16" t="s">
        <v>42</v>
      </c>
      <c r="F76" s="16">
        <f>IF(ISBLANK(F75), "", ROUND(SUM(F74:F75),2))</f>
        <v>0</v>
      </c>
    </row>
    <row r="80" spans="1:7" x14ac:dyDescent="0.25">
      <c r="A80" s="12" t="s">
        <v>58</v>
      </c>
      <c r="B80" s="12" t="s">
        <v>59</v>
      </c>
    </row>
    <row r="82" spans="1:7" x14ac:dyDescent="0.25">
      <c r="A82" s="12" t="s">
        <v>28</v>
      </c>
    </row>
    <row r="83" spans="1:7" x14ac:dyDescent="0.25">
      <c r="A83" s="16" t="s">
        <v>29</v>
      </c>
      <c r="B83" s="16" t="s">
        <v>30</v>
      </c>
      <c r="C83" s="16" t="s">
        <v>31</v>
      </c>
      <c r="D83" s="16" t="s">
        <v>32</v>
      </c>
      <c r="E83" s="16" t="s">
        <v>128</v>
      </c>
      <c r="F83" s="16" t="s">
        <v>33</v>
      </c>
      <c r="G83" s="16" t="s">
        <v>34</v>
      </c>
    </row>
    <row r="84" spans="1:7" x14ac:dyDescent="0.25">
      <c r="A84" s="16" t="s">
        <v>60</v>
      </c>
      <c r="B84" s="16" t="s">
        <v>61</v>
      </c>
      <c r="C84" s="17"/>
      <c r="D84" s="17"/>
      <c r="E84" s="17"/>
      <c r="F84" s="17"/>
      <c r="G84" s="17"/>
    </row>
    <row r="85" spans="1:7" x14ac:dyDescent="0.25">
      <c r="A85" s="17" t="s">
        <v>62</v>
      </c>
      <c r="B85" s="17" t="s">
        <v>61</v>
      </c>
      <c r="C85" s="17">
        <v>2</v>
      </c>
      <c r="D85" s="17" t="s">
        <v>63</v>
      </c>
      <c r="E85" s="18"/>
      <c r="F85" s="17" t="str">
        <f>IF(ISBLANK(E85),"", PRODUCT(C85,E85))</f>
        <v/>
      </c>
      <c r="G85" s="19"/>
    </row>
    <row r="86" spans="1:7" x14ac:dyDescent="0.25">
      <c r="E86" s="16" t="s">
        <v>39</v>
      </c>
      <c r="F86" s="16" t="str">
        <f>IF(F85="","",ROUND(SUM(F85:F85),2))</f>
        <v/>
      </c>
      <c r="G86" s="14" t="str">
        <f>IF(F85="","Neužpildytos visos objektų kainos","")</f>
        <v>Neužpildytos visos objektų kainos</v>
      </c>
    </row>
    <row r="87" spans="1:7" x14ac:dyDescent="0.25">
      <c r="C87" s="16" t="s">
        <v>40</v>
      </c>
      <c r="D87" s="19"/>
      <c r="E87" s="16" t="s">
        <v>41</v>
      </c>
      <c r="F87" s="16" t="str">
        <f>IF(OR(F86="",D87=""),"", ROUND(PRODUCT(D87,F86)/100,2))</f>
        <v/>
      </c>
      <c r="G87" s="14" t="str">
        <f>IF(D87="", "Nurodykite taikomą PVM dydį", "")</f>
        <v>Nurodykite taikomą PVM dydį</v>
      </c>
    </row>
    <row r="88" spans="1:7" x14ac:dyDescent="0.25">
      <c r="E88" s="16" t="s">
        <v>42</v>
      </c>
      <c r="F88" s="16">
        <f>IF(ISBLANK(F87), "", ROUND(SUM(F86:F87),2))</f>
        <v>0</v>
      </c>
    </row>
    <row r="92" spans="1:7" x14ac:dyDescent="0.25">
      <c r="A92" s="12" t="s">
        <v>64</v>
      </c>
      <c r="B92" s="12" t="s">
        <v>65</v>
      </c>
    </row>
    <row r="94" spans="1:7" x14ac:dyDescent="0.25">
      <c r="A94" s="12" t="s">
        <v>28</v>
      </c>
    </row>
    <row r="95" spans="1:7" x14ac:dyDescent="0.25">
      <c r="A95" s="16" t="s">
        <v>29</v>
      </c>
      <c r="B95" s="16" t="s">
        <v>30</v>
      </c>
      <c r="C95" s="16" t="s">
        <v>31</v>
      </c>
      <c r="D95" s="16" t="s">
        <v>32</v>
      </c>
      <c r="E95" s="16" t="s">
        <v>128</v>
      </c>
      <c r="F95" s="16" t="s">
        <v>33</v>
      </c>
      <c r="G95" s="16" t="s">
        <v>34</v>
      </c>
    </row>
    <row r="96" spans="1:7" x14ac:dyDescent="0.25">
      <c r="A96" s="16" t="s">
        <v>66</v>
      </c>
      <c r="B96" s="16" t="s">
        <v>67</v>
      </c>
      <c r="C96" s="17"/>
      <c r="D96" s="17"/>
      <c r="E96" s="17"/>
      <c r="F96" s="17"/>
      <c r="G96" s="17"/>
    </row>
    <row r="97" spans="1:7" x14ac:dyDescent="0.25">
      <c r="A97" s="17" t="s">
        <v>68</v>
      </c>
      <c r="B97" s="17" t="s">
        <v>67</v>
      </c>
      <c r="C97" s="17">
        <v>1</v>
      </c>
      <c r="D97" s="17" t="s">
        <v>63</v>
      </c>
      <c r="E97" s="18"/>
      <c r="F97" s="17" t="str">
        <f>IF(ISBLANK(E97),"", PRODUCT(C97,E97))</f>
        <v/>
      </c>
      <c r="G97" s="19"/>
    </row>
    <row r="98" spans="1:7" x14ac:dyDescent="0.25">
      <c r="E98" s="16" t="s">
        <v>39</v>
      </c>
      <c r="F98" s="16" t="str">
        <f>IF(F97="","",ROUND(SUM(F97:F97),2))</f>
        <v/>
      </c>
      <c r="G98" s="14" t="str">
        <f>IF(F97="","Neužpildytos visos objektų kainos","")</f>
        <v>Neužpildytos visos objektų kainos</v>
      </c>
    </row>
    <row r="99" spans="1:7" x14ac:dyDescent="0.25">
      <c r="C99" s="16" t="s">
        <v>40</v>
      </c>
      <c r="D99" s="19"/>
      <c r="E99" s="16" t="s">
        <v>41</v>
      </c>
      <c r="F99" s="16" t="str">
        <f>IF(OR(F98="",D99=""),"", ROUND(PRODUCT(D99,F98)/100,2))</f>
        <v/>
      </c>
      <c r="G99" s="14" t="str">
        <f>IF(D99="", "Nurodykite taikomą PVM dydį", "")</f>
        <v>Nurodykite taikomą PVM dydį</v>
      </c>
    </row>
    <row r="100" spans="1:7" x14ac:dyDescent="0.25">
      <c r="E100" s="16" t="s">
        <v>42</v>
      </c>
      <c r="F100" s="16">
        <f>IF(ISBLANK(F99), "", ROUND(SUM(F98:F99),2))</f>
        <v>0</v>
      </c>
    </row>
    <row r="104" spans="1:7" x14ac:dyDescent="0.25">
      <c r="A104" s="12" t="s">
        <v>69</v>
      </c>
      <c r="B104" s="12" t="s">
        <v>70</v>
      </c>
    </row>
    <row r="106" spans="1:7" x14ac:dyDescent="0.25">
      <c r="A106" s="12" t="s">
        <v>28</v>
      </c>
    </row>
    <row r="107" spans="1:7" x14ac:dyDescent="0.25">
      <c r="A107" s="16" t="s">
        <v>29</v>
      </c>
      <c r="B107" s="16" t="s">
        <v>30</v>
      </c>
      <c r="C107" s="16" t="s">
        <v>31</v>
      </c>
      <c r="D107" s="16" t="s">
        <v>32</v>
      </c>
      <c r="E107" s="16" t="s">
        <v>128</v>
      </c>
      <c r="F107" s="16" t="s">
        <v>33</v>
      </c>
      <c r="G107" s="16" t="s">
        <v>34</v>
      </c>
    </row>
    <row r="108" spans="1:7" x14ac:dyDescent="0.25">
      <c r="A108" s="16" t="s">
        <v>71</v>
      </c>
      <c r="B108" s="16" t="s">
        <v>72</v>
      </c>
      <c r="C108" s="17"/>
      <c r="D108" s="17"/>
      <c r="E108" s="17"/>
      <c r="F108" s="17"/>
      <c r="G108" s="17"/>
    </row>
    <row r="109" spans="1:7" x14ac:dyDescent="0.25">
      <c r="A109" s="17" t="s">
        <v>73</v>
      </c>
      <c r="B109" s="17" t="s">
        <v>72</v>
      </c>
      <c r="C109" s="17">
        <v>3</v>
      </c>
      <c r="D109" s="17" t="s">
        <v>38</v>
      </c>
      <c r="E109" s="18"/>
      <c r="F109" s="17" t="str">
        <f>IF(ISBLANK(E109),"", PRODUCT(C109,E109))</f>
        <v/>
      </c>
      <c r="G109" s="19"/>
    </row>
    <row r="110" spans="1:7" x14ac:dyDescent="0.25">
      <c r="E110" s="16" t="s">
        <v>39</v>
      </c>
      <c r="F110" s="16" t="str">
        <f>IF(F109="","",ROUND(SUM(F109:F109),2))</f>
        <v/>
      </c>
      <c r="G110" s="14" t="str">
        <f>IF(F109="","Neužpildytos visos objektų kainos","")</f>
        <v>Neužpildytos visos objektų kainos</v>
      </c>
    </row>
    <row r="111" spans="1:7" x14ac:dyDescent="0.25">
      <c r="C111" s="16" t="s">
        <v>40</v>
      </c>
      <c r="D111" s="19"/>
      <c r="E111" s="16" t="s">
        <v>41</v>
      </c>
      <c r="F111" s="16" t="str">
        <f>IF(OR(F110="",D111=""),"", ROUND(PRODUCT(D111,F110)/100,2))</f>
        <v/>
      </c>
      <c r="G111" s="14" t="str">
        <f>IF(D111="", "Nurodykite taikomą PVM dydį", "")</f>
        <v>Nurodykite taikomą PVM dydį</v>
      </c>
    </row>
    <row r="112" spans="1:7" x14ac:dyDescent="0.25">
      <c r="E112" s="16" t="s">
        <v>42</v>
      </c>
      <c r="F112" s="16">
        <f>IF(ISBLANK(F111), "", ROUND(SUM(F110:F111),2))</f>
        <v>0</v>
      </c>
    </row>
    <row r="116" spans="1:7" x14ac:dyDescent="0.25">
      <c r="A116" s="12" t="s">
        <v>74</v>
      </c>
      <c r="B116" s="12" t="s">
        <v>75</v>
      </c>
    </row>
    <row r="118" spans="1:7" x14ac:dyDescent="0.25">
      <c r="A118" s="12" t="s">
        <v>28</v>
      </c>
    </row>
    <row r="119" spans="1:7" x14ac:dyDescent="0.25">
      <c r="A119" s="16" t="s">
        <v>29</v>
      </c>
      <c r="B119" s="16" t="s">
        <v>30</v>
      </c>
      <c r="C119" s="16" t="s">
        <v>31</v>
      </c>
      <c r="D119" s="16" t="s">
        <v>32</v>
      </c>
      <c r="E119" s="16" t="s">
        <v>128</v>
      </c>
      <c r="F119" s="16" t="s">
        <v>33</v>
      </c>
      <c r="G119" s="16" t="s">
        <v>34</v>
      </c>
    </row>
    <row r="120" spans="1:7" x14ac:dyDescent="0.25">
      <c r="A120" s="16" t="s">
        <v>76</v>
      </c>
      <c r="B120" s="16" t="s">
        <v>77</v>
      </c>
      <c r="C120" s="17"/>
      <c r="D120" s="17"/>
      <c r="E120" s="17"/>
      <c r="F120" s="17"/>
      <c r="G120" s="17"/>
    </row>
    <row r="121" spans="1:7" x14ac:dyDescent="0.25">
      <c r="A121" s="17" t="s">
        <v>78</v>
      </c>
      <c r="B121" s="17" t="s">
        <v>79</v>
      </c>
      <c r="C121" s="17">
        <v>1</v>
      </c>
      <c r="D121" s="17" t="s">
        <v>63</v>
      </c>
      <c r="E121" s="18"/>
      <c r="F121" s="17" t="str">
        <f>IF(ISBLANK(E121),"", PRODUCT(C121,E121))</f>
        <v/>
      </c>
      <c r="G121" s="19"/>
    </row>
    <row r="122" spans="1:7" x14ac:dyDescent="0.25">
      <c r="E122" s="16" t="s">
        <v>39</v>
      </c>
      <c r="F122" s="16" t="str">
        <f>IF(F121="","",ROUND(SUM(F121:F121),2))</f>
        <v/>
      </c>
      <c r="G122" s="14" t="str">
        <f>IF(F121="","Neužpildytos visos objektų kainos","")</f>
        <v>Neužpildytos visos objektų kainos</v>
      </c>
    </row>
    <row r="123" spans="1:7" x14ac:dyDescent="0.25">
      <c r="C123" s="16" t="s">
        <v>40</v>
      </c>
      <c r="D123" s="19"/>
      <c r="E123" s="16" t="s">
        <v>41</v>
      </c>
      <c r="F123" s="16" t="str">
        <f>IF(OR(F122="",D123=""),"", ROUND(PRODUCT(D123,F122)/100,2))</f>
        <v/>
      </c>
      <c r="G123" s="14" t="str">
        <f>IF(D123="", "Nurodykite taikomą PVM dydį", "")</f>
        <v>Nurodykite taikomą PVM dydį</v>
      </c>
    </row>
    <row r="124" spans="1:7" x14ac:dyDescent="0.25">
      <c r="E124" s="16" t="s">
        <v>42</v>
      </c>
      <c r="F124" s="16">
        <f>IF(ISBLANK(F123), "", ROUND(SUM(F122:F123),2))</f>
        <v>0</v>
      </c>
    </row>
    <row r="128" spans="1:7" x14ac:dyDescent="0.25">
      <c r="A128" s="12" t="s">
        <v>80</v>
      </c>
      <c r="B128" s="12" t="s">
        <v>81</v>
      </c>
    </row>
    <row r="130" spans="1:7" x14ac:dyDescent="0.25">
      <c r="A130" s="12" t="s">
        <v>28</v>
      </c>
    </row>
    <row r="131" spans="1:7" x14ac:dyDescent="0.25">
      <c r="A131" s="16" t="s">
        <v>29</v>
      </c>
      <c r="B131" s="16" t="s">
        <v>30</v>
      </c>
      <c r="C131" s="16" t="s">
        <v>31</v>
      </c>
      <c r="D131" s="16" t="s">
        <v>32</v>
      </c>
      <c r="E131" s="16" t="s">
        <v>128</v>
      </c>
      <c r="F131" s="16" t="s">
        <v>33</v>
      </c>
      <c r="G131" s="16" t="s">
        <v>34</v>
      </c>
    </row>
    <row r="132" spans="1:7" x14ac:dyDescent="0.25">
      <c r="A132" s="16" t="s">
        <v>82</v>
      </c>
      <c r="B132" s="16" t="s">
        <v>83</v>
      </c>
      <c r="C132" s="17"/>
      <c r="D132" s="17"/>
      <c r="E132" s="17"/>
      <c r="F132" s="17"/>
      <c r="G132" s="17"/>
    </row>
    <row r="133" spans="1:7" x14ac:dyDescent="0.25">
      <c r="A133" s="17" t="s">
        <v>84</v>
      </c>
      <c r="B133" s="17" t="s">
        <v>83</v>
      </c>
      <c r="C133" s="17">
        <v>1</v>
      </c>
      <c r="D133" s="17" t="s">
        <v>38</v>
      </c>
      <c r="E133" s="18"/>
      <c r="F133" s="17" t="str">
        <f>IF(ISBLANK(E133),"", PRODUCT(C133,E133))</f>
        <v/>
      </c>
      <c r="G133" s="19"/>
    </row>
    <row r="134" spans="1:7" x14ac:dyDescent="0.25">
      <c r="E134" s="16" t="s">
        <v>39</v>
      </c>
      <c r="F134" s="16" t="str">
        <f>IF(F133="","",ROUND(SUM(F133:F133),2))</f>
        <v/>
      </c>
      <c r="G134" s="14" t="str">
        <f>IF(F133="","Neužpildytos visos objektų kainos","")</f>
        <v>Neužpildytos visos objektų kainos</v>
      </c>
    </row>
    <row r="135" spans="1:7" x14ac:dyDescent="0.25">
      <c r="C135" s="16" t="s">
        <v>40</v>
      </c>
      <c r="D135" s="19"/>
      <c r="E135" s="16" t="s">
        <v>41</v>
      </c>
      <c r="F135" s="16" t="str">
        <f>IF(OR(F134="",D135=""),"", ROUND(PRODUCT(D135,F134)/100,2))</f>
        <v/>
      </c>
      <c r="G135" s="14" t="str">
        <f>IF(D135="", "Nurodykite taikomą PVM dydį", "")</f>
        <v>Nurodykite taikomą PVM dydį</v>
      </c>
    </row>
    <row r="136" spans="1:7" x14ac:dyDescent="0.25">
      <c r="E136" s="16" t="s">
        <v>42</v>
      </c>
      <c r="F136" s="16">
        <f>IF(ISBLANK(F135), "", ROUND(SUM(F134:F135),2))</f>
        <v>0</v>
      </c>
    </row>
    <row r="140" spans="1:7" x14ac:dyDescent="0.25">
      <c r="A140" s="12" t="s">
        <v>85</v>
      </c>
      <c r="B140" s="12" t="s">
        <v>86</v>
      </c>
    </row>
    <row r="142" spans="1:7" x14ac:dyDescent="0.25">
      <c r="A142" s="12" t="s">
        <v>28</v>
      </c>
    </row>
    <row r="143" spans="1:7" x14ac:dyDescent="0.25">
      <c r="A143" s="16" t="s">
        <v>29</v>
      </c>
      <c r="B143" s="16" t="s">
        <v>30</v>
      </c>
      <c r="C143" s="16" t="s">
        <v>31</v>
      </c>
      <c r="D143" s="16" t="s">
        <v>32</v>
      </c>
      <c r="E143" s="16" t="s">
        <v>128</v>
      </c>
      <c r="F143" s="16" t="s">
        <v>33</v>
      </c>
      <c r="G143" s="16" t="s">
        <v>34</v>
      </c>
    </row>
    <row r="144" spans="1:7" x14ac:dyDescent="0.25">
      <c r="A144" s="16" t="s">
        <v>87</v>
      </c>
      <c r="B144" s="16" t="s">
        <v>88</v>
      </c>
      <c r="C144" s="17"/>
      <c r="D144" s="17"/>
      <c r="E144" s="17"/>
      <c r="F144" s="17"/>
      <c r="G144" s="17"/>
    </row>
    <row r="145" spans="1:7" x14ac:dyDescent="0.25">
      <c r="A145" s="17" t="s">
        <v>89</v>
      </c>
      <c r="B145" s="17" t="s">
        <v>88</v>
      </c>
      <c r="C145" s="17">
        <v>1</v>
      </c>
      <c r="D145" s="17" t="s">
        <v>38</v>
      </c>
      <c r="E145" s="18"/>
      <c r="F145" s="17" t="str">
        <f>IF(ISBLANK(E145),"", PRODUCT(C145,E145))</f>
        <v/>
      </c>
      <c r="G145" s="19"/>
    </row>
    <row r="146" spans="1:7" x14ac:dyDescent="0.25">
      <c r="E146" s="16" t="s">
        <v>39</v>
      </c>
      <c r="F146" s="16" t="str">
        <f>IF(F145="","",ROUND(SUM(F145:F145),2))</f>
        <v/>
      </c>
      <c r="G146" s="14" t="str">
        <f>IF(F145="","Neužpildytos visos objektų kainos","")</f>
        <v>Neužpildytos visos objektų kainos</v>
      </c>
    </row>
    <row r="147" spans="1:7" x14ac:dyDescent="0.25">
      <c r="C147" s="16" t="s">
        <v>40</v>
      </c>
      <c r="D147" s="19"/>
      <c r="E147" s="16" t="s">
        <v>41</v>
      </c>
      <c r="F147" s="16" t="str">
        <f>IF(OR(F146="",D147=""),"", ROUND(PRODUCT(D147,F146)/100,2))</f>
        <v/>
      </c>
      <c r="G147" s="14" t="str">
        <f>IF(D147="", "Nurodykite taikomą PVM dydį", "")</f>
        <v>Nurodykite taikomą PVM dydį</v>
      </c>
    </row>
    <row r="148" spans="1:7" x14ac:dyDescent="0.25">
      <c r="E148" s="16" t="s">
        <v>42</v>
      </c>
      <c r="F148" s="16">
        <f>IF(ISBLANK(F147), "", ROUND(SUM(F146:F147),2))</f>
        <v>0</v>
      </c>
    </row>
    <row r="152" spans="1:7" x14ac:dyDescent="0.25">
      <c r="A152" s="12" t="s">
        <v>90</v>
      </c>
      <c r="B152" s="12" t="s">
        <v>91</v>
      </c>
    </row>
    <row r="154" spans="1:7" x14ac:dyDescent="0.25">
      <c r="A154" s="12" t="s">
        <v>28</v>
      </c>
    </row>
    <row r="155" spans="1:7" x14ac:dyDescent="0.25">
      <c r="A155" s="16" t="s">
        <v>29</v>
      </c>
      <c r="B155" s="16" t="s">
        <v>30</v>
      </c>
      <c r="C155" s="16" t="s">
        <v>31</v>
      </c>
      <c r="D155" s="16" t="s">
        <v>32</v>
      </c>
      <c r="E155" s="16" t="s">
        <v>128</v>
      </c>
      <c r="F155" s="16" t="s">
        <v>33</v>
      </c>
      <c r="G155" s="16" t="s">
        <v>34</v>
      </c>
    </row>
    <row r="156" spans="1:7" x14ac:dyDescent="0.25">
      <c r="A156" s="16" t="s">
        <v>92</v>
      </c>
      <c r="B156" s="16" t="s">
        <v>93</v>
      </c>
      <c r="C156" s="17"/>
      <c r="D156" s="17"/>
      <c r="E156" s="17"/>
      <c r="F156" s="17"/>
      <c r="G156" s="17"/>
    </row>
    <row r="157" spans="1:7" x14ac:dyDescent="0.25">
      <c r="A157" s="17" t="s">
        <v>94</v>
      </c>
      <c r="B157" s="17" t="s">
        <v>93</v>
      </c>
      <c r="C157" s="17">
        <v>1</v>
      </c>
      <c r="D157" s="17" t="s">
        <v>63</v>
      </c>
      <c r="E157" s="18"/>
      <c r="F157" s="17" t="str">
        <f>IF(ISBLANK(E157),"", PRODUCT(C157,E157))</f>
        <v/>
      </c>
      <c r="G157" s="19"/>
    </row>
    <row r="158" spans="1:7" x14ac:dyDescent="0.25">
      <c r="E158" s="16" t="s">
        <v>39</v>
      </c>
      <c r="F158" s="16" t="str">
        <f>IF(F157="","",ROUND(SUM(F157:F157),2))</f>
        <v/>
      </c>
      <c r="G158" s="14" t="str">
        <f>IF(F157="","Neužpildytos visos objektų kainos","")</f>
        <v>Neužpildytos visos objektų kainos</v>
      </c>
    </row>
    <row r="159" spans="1:7" x14ac:dyDescent="0.25">
      <c r="C159" s="16" t="s">
        <v>40</v>
      </c>
      <c r="D159" s="19"/>
      <c r="E159" s="16" t="s">
        <v>41</v>
      </c>
      <c r="F159" s="16" t="str">
        <f>IF(OR(F158="",D159=""),"", ROUND(PRODUCT(D159,F158)/100,2))</f>
        <v/>
      </c>
      <c r="G159" s="14" t="str">
        <f>IF(D159="", "Nurodykite taikomą PVM dydį", "")</f>
        <v>Nurodykite taikomą PVM dydį</v>
      </c>
    </row>
    <row r="160" spans="1:7" x14ac:dyDescent="0.25">
      <c r="E160" s="16" t="s">
        <v>42</v>
      </c>
      <c r="F160" s="16">
        <f>IF(ISBLANK(F159), "", ROUND(SUM(F158:F159),2))</f>
        <v>0</v>
      </c>
    </row>
    <row r="164" spans="1:7" x14ac:dyDescent="0.25">
      <c r="A164" s="12" t="s">
        <v>95</v>
      </c>
      <c r="B164" s="12" t="s">
        <v>96</v>
      </c>
    </row>
    <row r="166" spans="1:7" x14ac:dyDescent="0.25">
      <c r="A166" s="12" t="s">
        <v>28</v>
      </c>
    </row>
    <row r="167" spans="1:7" x14ac:dyDescent="0.25">
      <c r="A167" s="16" t="s">
        <v>29</v>
      </c>
      <c r="B167" s="16" t="s">
        <v>30</v>
      </c>
      <c r="C167" s="16" t="s">
        <v>31</v>
      </c>
      <c r="D167" s="16" t="s">
        <v>32</v>
      </c>
      <c r="E167" s="16" t="s">
        <v>128</v>
      </c>
      <c r="F167" s="16" t="s">
        <v>33</v>
      </c>
      <c r="G167" s="16" t="s">
        <v>34</v>
      </c>
    </row>
    <row r="168" spans="1:7" x14ac:dyDescent="0.25">
      <c r="A168" s="16" t="s">
        <v>97</v>
      </c>
      <c r="B168" s="16" t="s">
        <v>98</v>
      </c>
      <c r="C168" s="17"/>
      <c r="D168" s="17"/>
      <c r="E168" s="17"/>
      <c r="F168" s="17"/>
      <c r="G168" s="17"/>
    </row>
    <row r="169" spans="1:7" x14ac:dyDescent="0.25">
      <c r="A169" s="17" t="s">
        <v>99</v>
      </c>
      <c r="B169" s="17" t="s">
        <v>98</v>
      </c>
      <c r="C169" s="17">
        <v>1</v>
      </c>
      <c r="D169" s="17" t="s">
        <v>38</v>
      </c>
      <c r="E169" s="18"/>
      <c r="F169" s="17" t="str">
        <f>IF(ISBLANK(E169),"", PRODUCT(C169,E169))</f>
        <v/>
      </c>
      <c r="G169" s="19"/>
    </row>
    <row r="170" spans="1:7" x14ac:dyDescent="0.25">
      <c r="E170" s="16" t="s">
        <v>39</v>
      </c>
      <c r="F170" s="16" t="str">
        <f>IF(F169="","",ROUND(SUM(F169:F169),2))</f>
        <v/>
      </c>
      <c r="G170" s="14" t="str">
        <f>IF(F169="","Neužpildytos visos objektų kainos","")</f>
        <v>Neužpildytos visos objektų kainos</v>
      </c>
    </row>
    <row r="171" spans="1:7" x14ac:dyDescent="0.25">
      <c r="C171" s="16" t="s">
        <v>40</v>
      </c>
      <c r="D171" s="19"/>
      <c r="E171" s="16" t="s">
        <v>41</v>
      </c>
      <c r="F171" s="16" t="str">
        <f>IF(OR(F170="",D171=""),"", ROUND(PRODUCT(D171,F170)/100,2))</f>
        <v/>
      </c>
      <c r="G171" s="14" t="str">
        <f>IF(D171="", "Nurodykite taikomą PVM dydį", "")</f>
        <v>Nurodykite taikomą PVM dydį</v>
      </c>
    </row>
    <row r="172" spans="1:7" x14ac:dyDescent="0.25">
      <c r="E172" s="16" t="s">
        <v>42</v>
      </c>
      <c r="F172" s="16">
        <f>IF(ISBLANK(F171), "", ROUND(SUM(F170:F171),2))</f>
        <v>0</v>
      </c>
    </row>
    <row r="176" spans="1:7" x14ac:dyDescent="0.25">
      <c r="A176" s="12" t="s">
        <v>100</v>
      </c>
      <c r="B176" s="12" t="s">
        <v>101</v>
      </c>
    </row>
    <row r="178" spans="1:7" x14ac:dyDescent="0.25">
      <c r="A178" s="12" t="s">
        <v>28</v>
      </c>
    </row>
    <row r="179" spans="1:7" x14ac:dyDescent="0.25">
      <c r="A179" s="16" t="s">
        <v>29</v>
      </c>
      <c r="B179" s="16" t="s">
        <v>30</v>
      </c>
      <c r="C179" s="16" t="s">
        <v>31</v>
      </c>
      <c r="D179" s="16" t="s">
        <v>32</v>
      </c>
      <c r="E179" s="16" t="s">
        <v>128</v>
      </c>
      <c r="F179" s="16" t="s">
        <v>33</v>
      </c>
      <c r="G179" s="16" t="s">
        <v>34</v>
      </c>
    </row>
    <row r="180" spans="1:7" x14ac:dyDescent="0.25">
      <c r="A180" s="16" t="s">
        <v>102</v>
      </c>
      <c r="B180" s="16" t="s">
        <v>103</v>
      </c>
      <c r="C180" s="17"/>
      <c r="D180" s="17"/>
      <c r="E180" s="17"/>
      <c r="F180" s="17"/>
      <c r="G180" s="17"/>
    </row>
    <row r="181" spans="1:7" x14ac:dyDescent="0.25">
      <c r="A181" s="17" t="s">
        <v>104</v>
      </c>
      <c r="B181" s="17" t="s">
        <v>103</v>
      </c>
      <c r="C181" s="17">
        <v>1</v>
      </c>
      <c r="D181" s="17" t="s">
        <v>63</v>
      </c>
      <c r="E181" s="18"/>
      <c r="F181" s="17" t="str">
        <f>IF(ISBLANK(E181),"", PRODUCT(C181,E181))</f>
        <v/>
      </c>
      <c r="G181" s="19"/>
    </row>
    <row r="182" spans="1:7" x14ac:dyDescent="0.25">
      <c r="E182" s="16" t="s">
        <v>39</v>
      </c>
      <c r="F182" s="16" t="str">
        <f>IF(F181="","",ROUND(SUM(F181:F181),2))</f>
        <v/>
      </c>
      <c r="G182" s="14" t="str">
        <f>IF(F181="","Neužpildytos visos objektų kainos","")</f>
        <v>Neužpildytos visos objektų kainos</v>
      </c>
    </row>
    <row r="183" spans="1:7" x14ac:dyDescent="0.25">
      <c r="C183" s="16" t="s">
        <v>40</v>
      </c>
      <c r="D183" s="19"/>
      <c r="E183" s="16" t="s">
        <v>41</v>
      </c>
      <c r="F183" s="16" t="str">
        <f>IF(OR(F182="",D183=""),"", ROUND(PRODUCT(D183,F182)/100,2))</f>
        <v/>
      </c>
      <c r="G183" s="14" t="str">
        <f>IF(D183="", "Nurodykite taikomą PVM dydį", "")</f>
        <v>Nurodykite taikomą PVM dydį</v>
      </c>
    </row>
    <row r="184" spans="1:7" x14ac:dyDescent="0.25">
      <c r="E184" s="16" t="s">
        <v>42</v>
      </c>
      <c r="F184" s="16">
        <f>IF(ISBLANK(F183), "", ROUND(SUM(F182:F183),2))</f>
        <v>0</v>
      </c>
    </row>
  </sheetData>
  <sheetProtection algorithmName="SHA-512" hashValue="iZdhMjtlURjVkjRZVne9qZI4Gl62znzAw7urXZm/dnXUPQ1dEaFHIArP7IWKpkkkvXjFat9kv745q9xd6hZwOQ==" saltValue="vPlNhkelEUp3I3crQmYg7A=="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0" t="s">
        <v>105</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67" t="s">
        <v>106</v>
      </c>
      <c r="B5" s="51"/>
      <c r="C5" s="49" t="s">
        <v>107</v>
      </c>
      <c r="D5" s="50"/>
      <c r="E5" s="51"/>
      <c r="F5" s="49" t="s">
        <v>108</v>
      </c>
      <c r="G5" s="50"/>
      <c r="H5" s="51"/>
      <c r="I5" s="49" t="s">
        <v>109</v>
      </c>
      <c r="J5" s="51"/>
      <c r="K5" s="4" t="s">
        <v>110</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5"/>
      <c r="B16" s="5"/>
      <c r="C16" s="5"/>
      <c r="D16" s="5"/>
      <c r="E16" s="5"/>
      <c r="F16" s="5"/>
      <c r="G16" s="5"/>
      <c r="H16" s="5"/>
      <c r="I16" s="5"/>
      <c r="J16" s="5"/>
      <c r="K16" s="6"/>
    </row>
    <row r="17" spans="1:11" ht="48.95" customHeight="1" x14ac:dyDescent="0.25">
      <c r="A17" s="66" t="s">
        <v>111</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67" t="s">
        <v>30</v>
      </c>
      <c r="B19" s="51"/>
      <c r="C19" s="49" t="s">
        <v>107</v>
      </c>
      <c r="D19" s="50"/>
      <c r="E19" s="51"/>
      <c r="F19" s="49" t="s">
        <v>112</v>
      </c>
      <c r="G19" s="50"/>
      <c r="H19" s="51"/>
      <c r="I19" s="68" t="s">
        <v>109</v>
      </c>
      <c r="J19" s="65"/>
      <c r="K19" s="6"/>
    </row>
    <row r="20" spans="1:11" ht="48.95" customHeight="1" x14ac:dyDescent="0.25">
      <c r="A20" s="43"/>
      <c r="B20" s="30"/>
      <c r="C20" s="44"/>
      <c r="D20" s="42"/>
      <c r="E20" s="30"/>
      <c r="F20" s="44"/>
      <c r="G20" s="42"/>
      <c r="H20" s="30"/>
      <c r="I20" s="48"/>
      <c r="J20" s="47"/>
      <c r="K20" s="6"/>
    </row>
    <row r="21" spans="1:11" ht="48.95" customHeight="1" x14ac:dyDescent="0.25">
      <c r="A21" s="43"/>
      <c r="B21" s="30"/>
      <c r="C21" s="44"/>
      <c r="D21" s="42"/>
      <c r="E21" s="30"/>
      <c r="F21" s="44"/>
      <c r="G21" s="42"/>
      <c r="H21" s="30"/>
      <c r="I21" s="48"/>
      <c r="J21" s="47"/>
      <c r="K21" s="6"/>
    </row>
    <row r="22" spans="1:11" ht="48.95" customHeight="1" x14ac:dyDescent="0.25">
      <c r="A22" s="43"/>
      <c r="B22" s="30"/>
      <c r="C22" s="44"/>
      <c r="D22" s="42"/>
      <c r="E22" s="30"/>
      <c r="F22" s="44"/>
      <c r="G22" s="42"/>
      <c r="H22" s="30"/>
      <c r="I22" s="48"/>
      <c r="J22" s="47"/>
      <c r="K22" s="6"/>
    </row>
    <row r="23" spans="1:11" ht="48.95" customHeight="1" x14ac:dyDescent="0.25">
      <c r="A23" s="43"/>
      <c r="B23" s="30"/>
      <c r="C23" s="44"/>
      <c r="D23" s="42"/>
      <c r="E23" s="30"/>
      <c r="F23" s="44"/>
      <c r="G23" s="42"/>
      <c r="H23" s="30"/>
      <c r="I23" s="48"/>
      <c r="J23" s="47"/>
      <c r="K23" s="6"/>
    </row>
    <row r="24" spans="1:11" ht="48.95" customHeight="1" x14ac:dyDescent="0.25">
      <c r="A24" s="43"/>
      <c r="B24" s="30"/>
      <c r="C24" s="44"/>
      <c r="D24" s="42"/>
      <c r="E24" s="30"/>
      <c r="F24" s="44"/>
      <c r="G24" s="42"/>
      <c r="H24" s="30"/>
      <c r="I24" s="48"/>
      <c r="J24" s="47"/>
      <c r="K24" s="6"/>
    </row>
    <row r="25" spans="1:11" ht="48.95" customHeight="1" x14ac:dyDescent="0.25">
      <c r="A25" s="43"/>
      <c r="B25" s="30"/>
      <c r="C25" s="44"/>
      <c r="D25" s="42"/>
      <c r="E25" s="30"/>
      <c r="F25" s="44"/>
      <c r="G25" s="42"/>
      <c r="H25" s="30"/>
      <c r="I25" s="48"/>
      <c r="J25" s="47"/>
      <c r="K25" s="6"/>
    </row>
    <row r="26" spans="1:11" ht="48.95" customHeight="1" x14ac:dyDescent="0.25">
      <c r="A26" s="43"/>
      <c r="B26" s="30"/>
      <c r="C26" s="44"/>
      <c r="D26" s="42"/>
      <c r="E26" s="30"/>
      <c r="F26" s="44"/>
      <c r="G26" s="42"/>
      <c r="H26" s="30"/>
      <c r="I26" s="48"/>
      <c r="J26" s="47"/>
      <c r="K26" s="6"/>
    </row>
    <row r="27" spans="1:11" ht="48.95" customHeight="1" x14ac:dyDescent="0.25">
      <c r="A27" s="43"/>
      <c r="B27" s="30"/>
      <c r="C27" s="44"/>
      <c r="D27" s="42"/>
      <c r="E27" s="30"/>
      <c r="F27" s="44"/>
      <c r="G27" s="42"/>
      <c r="H27" s="30"/>
      <c r="I27" s="48"/>
      <c r="J27" s="47"/>
      <c r="K27" s="6"/>
    </row>
    <row r="28" spans="1:11" ht="48.95" customHeight="1" x14ac:dyDescent="0.25">
      <c r="A28" s="43"/>
      <c r="B28" s="30"/>
      <c r="C28" s="44"/>
      <c r="D28" s="42"/>
      <c r="E28" s="30"/>
      <c r="F28" s="44"/>
      <c r="G28" s="42"/>
      <c r="H28" s="30"/>
      <c r="I28" s="48"/>
      <c r="J28" s="47"/>
      <c r="K28" s="6"/>
    </row>
    <row r="29" spans="1:11" ht="48.95" customHeight="1" x14ac:dyDescent="0.25">
      <c r="A29" s="43"/>
      <c r="B29" s="30"/>
      <c r="C29" s="44"/>
      <c r="D29" s="42"/>
      <c r="E29" s="30"/>
      <c r="F29" s="44"/>
      <c r="G29" s="42"/>
      <c r="H29" s="30"/>
      <c r="I29" s="48"/>
      <c r="J29" s="47"/>
      <c r="K29" s="6"/>
    </row>
    <row r="31" spans="1:11" ht="33" customHeight="1" x14ac:dyDescent="0.25">
      <c r="A31" s="54"/>
      <c r="B31" s="25"/>
      <c r="C31" s="25"/>
      <c r="D31" s="25"/>
      <c r="E31" s="25"/>
      <c r="F31" s="25"/>
      <c r="G31" s="25"/>
      <c r="H31" s="25"/>
      <c r="I31" s="25"/>
      <c r="J31" s="25"/>
    </row>
    <row r="33" spans="1:10" ht="15.95" customHeight="1" x14ac:dyDescent="0.25">
      <c r="A33" s="53" t="s">
        <v>113</v>
      </c>
      <c r="B33" s="25"/>
      <c r="C33" s="25"/>
      <c r="D33" s="25"/>
      <c r="E33" s="25"/>
      <c r="F33" s="25"/>
      <c r="G33" s="25"/>
      <c r="H33" s="25"/>
      <c r="I33" s="25"/>
      <c r="J33" s="25"/>
    </row>
    <row r="34" spans="1:10" ht="15.95" customHeight="1" thickBot="1" x14ac:dyDescent="0.3"/>
    <row r="35" spans="1:10" ht="15.95" customHeight="1" x14ac:dyDescent="0.25">
      <c r="A35" s="11" t="s">
        <v>29</v>
      </c>
      <c r="B35" s="63" t="s">
        <v>114</v>
      </c>
      <c r="C35" s="50"/>
      <c r="D35" s="50"/>
      <c r="E35" s="50"/>
      <c r="F35" s="50"/>
      <c r="G35" s="51"/>
      <c r="H35" s="64" t="s">
        <v>115</v>
      </c>
      <c r="I35" s="50"/>
      <c r="J35" s="65"/>
    </row>
    <row r="36" spans="1:10" ht="48" customHeight="1" x14ac:dyDescent="0.25">
      <c r="A36" s="22" t="s">
        <v>116</v>
      </c>
      <c r="B36" s="45" t="s">
        <v>117</v>
      </c>
      <c r="C36" s="42"/>
      <c r="D36" s="42"/>
      <c r="E36" s="42"/>
      <c r="F36" s="42"/>
      <c r="G36" s="30"/>
      <c r="H36" s="46"/>
      <c r="I36" s="42"/>
      <c r="J36" s="47"/>
    </row>
    <row r="37" spans="1:10" ht="48" customHeight="1" x14ac:dyDescent="0.25">
      <c r="A37" s="22" t="s">
        <v>118</v>
      </c>
      <c r="B37" s="45" t="s">
        <v>119</v>
      </c>
      <c r="C37" s="42"/>
      <c r="D37" s="42"/>
      <c r="E37" s="42"/>
      <c r="F37" s="42"/>
      <c r="G37" s="30"/>
      <c r="H37" s="46"/>
      <c r="I37" s="42"/>
      <c r="J37" s="47"/>
    </row>
    <row r="38" spans="1:10" ht="48" customHeight="1" x14ac:dyDescent="0.25">
      <c r="A38" s="22" t="s">
        <v>120</v>
      </c>
      <c r="B38" s="45" t="s">
        <v>121</v>
      </c>
      <c r="C38" s="42"/>
      <c r="D38" s="42"/>
      <c r="E38" s="42"/>
      <c r="F38" s="42"/>
      <c r="G38" s="30"/>
      <c r="H38" s="46"/>
      <c r="I38" s="42"/>
      <c r="J38" s="47"/>
    </row>
    <row r="39" spans="1:10" ht="48" customHeight="1" x14ac:dyDescent="0.25">
      <c r="A39" s="22" t="s">
        <v>122</v>
      </c>
      <c r="B39" s="45" t="s">
        <v>123</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124</v>
      </c>
      <c r="B48" s="25"/>
      <c r="C48" s="25"/>
      <c r="D48" s="25"/>
      <c r="E48" s="25"/>
      <c r="F48" s="25"/>
      <c r="G48" s="25"/>
      <c r="H48" s="25"/>
      <c r="I48" s="25"/>
      <c r="J48" s="25"/>
    </row>
    <row r="51" spans="1:10" x14ac:dyDescent="0.25">
      <c r="A51" s="61" t="s">
        <v>125</v>
      </c>
      <c r="B51" s="25"/>
      <c r="C51" s="25"/>
      <c r="D51" s="25"/>
      <c r="E51" s="52"/>
      <c r="F51" s="25"/>
      <c r="G51" s="25"/>
      <c r="H51" s="25"/>
      <c r="I51" s="25"/>
      <c r="J51" s="25"/>
    </row>
    <row r="53" spans="1:10" x14ac:dyDescent="0.25">
      <c r="A53" s="61" t="s">
        <v>126</v>
      </c>
      <c r="B53" s="25"/>
      <c r="C53" s="25"/>
      <c r="D53" s="25"/>
      <c r="E53" s="52"/>
      <c r="F53" s="25"/>
      <c r="G53" s="25"/>
      <c r="H53" s="25"/>
      <c r="I53" s="25"/>
      <c r="J53" s="25"/>
    </row>
    <row r="100" spans="1:1" ht="15.75" x14ac:dyDescent="0.25">
      <c r="A100" t="s">
        <v>127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2025-08-04T10:34:14Z</dcterms:modified>
</cp:coreProperties>
</file>