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2025 m\miltiniai gaminiai\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267" i="1" l="1"/>
  <c r="F265" i="1"/>
  <c r="G268" i="1" s="1"/>
  <c r="G255" i="1"/>
  <c r="F253" i="1"/>
  <c r="G256" i="1" s="1"/>
  <c r="G243" i="1"/>
  <c r="F241" i="1"/>
  <c r="G244" i="1" s="1"/>
  <c r="G231" i="1"/>
  <c r="F229" i="1"/>
  <c r="G232" i="1" s="1"/>
  <c r="G219" i="1"/>
  <c r="F217" i="1"/>
  <c r="G220" i="1" s="1"/>
  <c r="F208" i="1"/>
  <c r="F207" i="1" s="1"/>
  <c r="F206" i="1" s="1"/>
  <c r="G207" i="1"/>
  <c r="F205" i="1"/>
  <c r="G208" i="1" s="1"/>
  <c r="F196" i="1"/>
  <c r="F195" i="1" s="1"/>
  <c r="F194" i="1" s="1"/>
  <c r="G195" i="1"/>
  <c r="F193" i="1"/>
  <c r="G196" i="1" s="1"/>
  <c r="G183" i="1"/>
  <c r="F181" i="1"/>
  <c r="G184" i="1" s="1"/>
  <c r="G171" i="1"/>
  <c r="F169" i="1"/>
  <c r="G172" i="1" s="1"/>
  <c r="F160" i="1"/>
  <c r="F159" i="1" s="1"/>
  <c r="F158" i="1" s="1"/>
  <c r="G159" i="1"/>
  <c r="F157" i="1"/>
  <c r="G160" i="1" s="1"/>
  <c r="F148" i="1"/>
  <c r="F147" i="1" s="1"/>
  <c r="F146" i="1" s="1"/>
  <c r="G147" i="1"/>
  <c r="F145" i="1"/>
  <c r="G148" i="1" s="1"/>
  <c r="G135" i="1"/>
  <c r="F133" i="1"/>
  <c r="G136" i="1" s="1"/>
  <c r="G123" i="1"/>
  <c r="F121" i="1"/>
  <c r="G124" i="1" s="1"/>
  <c r="F112" i="1"/>
  <c r="F111" i="1" s="1"/>
  <c r="F110" i="1" s="1"/>
  <c r="G111" i="1"/>
  <c r="F109" i="1"/>
  <c r="G112" i="1" s="1"/>
  <c r="F100" i="1"/>
  <c r="F99" i="1" s="1"/>
  <c r="F98" i="1" s="1"/>
  <c r="G99" i="1"/>
  <c r="F97" i="1"/>
  <c r="G100" i="1" s="1"/>
  <c r="G87" i="1"/>
  <c r="F85" i="1"/>
  <c r="G88" i="1" s="1"/>
  <c r="G75" i="1"/>
  <c r="F73" i="1"/>
  <c r="G76" i="1" s="1"/>
  <c r="F64" i="1"/>
  <c r="F63" i="1" s="1"/>
  <c r="F62" i="1" s="1"/>
  <c r="G63" i="1"/>
  <c r="F61" i="1"/>
  <c r="G64" i="1" s="1"/>
  <c r="F52" i="1"/>
  <c r="G51" i="1"/>
  <c r="F51" i="1"/>
  <c r="F50" i="1" s="1"/>
  <c r="F49" i="1"/>
  <c r="G52" i="1" s="1"/>
  <c r="G39" i="1"/>
  <c r="F37" i="1"/>
  <c r="G40" i="1" s="1"/>
  <c r="G21" i="1"/>
  <c r="F256" i="1" l="1"/>
  <c r="F255" i="1" s="1"/>
  <c r="F254" i="1" s="1"/>
  <c r="F244" i="1"/>
  <c r="F243" i="1" s="1"/>
  <c r="F242" i="1" s="1"/>
  <c r="F40" i="1"/>
  <c r="F39" i="1" s="1"/>
  <c r="F38" i="1" s="1"/>
  <c r="F88" i="1"/>
  <c r="F87" i="1" s="1"/>
  <c r="F86" i="1" s="1"/>
  <c r="F136" i="1"/>
  <c r="F135" i="1" s="1"/>
  <c r="F134" i="1" s="1"/>
  <c r="F184" i="1"/>
  <c r="F183" i="1" s="1"/>
  <c r="F182" i="1" s="1"/>
  <c r="F232" i="1"/>
  <c r="F231" i="1" s="1"/>
  <c r="F230" i="1" s="1"/>
  <c r="F76" i="1"/>
  <c r="F75" i="1" s="1"/>
  <c r="F74" i="1" s="1"/>
  <c r="F124" i="1"/>
  <c r="F123" i="1" s="1"/>
  <c r="F122" i="1" s="1"/>
  <c r="F172" i="1"/>
  <c r="F171" i="1" s="1"/>
  <c r="F170" i="1" s="1"/>
  <c r="F220" i="1"/>
  <c r="F219" i="1" s="1"/>
  <c r="F218" i="1" s="1"/>
  <c r="F268" i="1"/>
  <c r="F267" i="1" s="1"/>
  <c r="F266" i="1" s="1"/>
</calcChain>
</file>

<file path=xl/sharedStrings.xml><?xml version="1.0" encoding="utf-8"?>
<sst xmlns="http://schemas.openxmlformats.org/spreadsheetml/2006/main" count="476" uniqueCount="166">
  <si>
    <t>PIRKIMO SĄLYGŲ PRIEDAS "PASIŪLYMO FORMA"</t>
  </si>
  <si>
    <t>MILTINIAI GAMINIAI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</si>
  <si>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</si>
  <si>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</si>
  <si>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</si>
  <si>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</si>
  <si>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</si>
  <si>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</si>
  <si>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</si>
  <si>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</si>
  <si>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</si>
  <si>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</si>
  <si>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</si>
  <si>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</si>
  <si>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</si>
  <si>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</si>
  <si>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</si>
  <si>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</si>
  <si>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</si>
  <si>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</si>
  <si>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</si>
  <si>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</si>
  <si>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</si>
  <si>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</si>
  <si>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</si>
  <si>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</si>
  <si>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</si>
  <si>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MILTINIS KEKSO MIŠINYS</t>
  </si>
  <si>
    <t>Tiekėjo pasiūlymas:</t>
  </si>
  <si>
    <t>Nr.</t>
  </si>
  <si>
    <t>Pavadinimas</t>
  </si>
  <si>
    <t>Kiekis</t>
  </si>
  <si>
    <t>Mato vienetas</t>
  </si>
  <si>
    <t>Įkainis su PVM</t>
  </si>
  <si>
    <t>Suma su PVM</t>
  </si>
  <si>
    <t>Minimali krepšelio suma su PVM *</t>
  </si>
  <si>
    <t>Gamintojo pavadinimas, šalis</t>
  </si>
  <si>
    <t>Prekės pavadinimas</t>
  </si>
  <si>
    <t>1.</t>
  </si>
  <si>
    <t>Miltinis kekso mišinys</t>
  </si>
  <si>
    <t>1.1.</t>
  </si>
  <si>
    <t>kg</t>
  </si>
  <si>
    <t>Suma be PVM</t>
  </si>
  <si>
    <t>Taikomas PVM dydis (%)</t>
  </si>
  <si>
    <t>PVM suma</t>
  </si>
  <si>
    <t>2. DALIS</t>
  </si>
  <si>
    <t>BANDELĖ SU VARŠKE (UŽŠALDYTA)</t>
  </si>
  <si>
    <t>2.</t>
  </si>
  <si>
    <t>Bandelė su varške (užšaldyta)</t>
  </si>
  <si>
    <t>2.1.</t>
  </si>
  <si>
    <t>3. DALIS</t>
  </si>
  <si>
    <t>BANDELĖ SU DŽEMU (UŽŠALDYTA)</t>
  </si>
  <si>
    <t>3.</t>
  </si>
  <si>
    <t>Bandelė su džemu (užšaldyta)</t>
  </si>
  <si>
    <t>3.1.</t>
  </si>
  <si>
    <t>4. DALIS</t>
  </si>
  <si>
    <t>RAGUOLIS (KRUASANAS, UŽŠALDYTAS)</t>
  </si>
  <si>
    <t>4.</t>
  </si>
  <si>
    <t>Raguolis (kruasanas, užšaldytas)</t>
  </si>
  <si>
    <t>4.1.</t>
  </si>
  <si>
    <t>5. DALIS</t>
  </si>
  <si>
    <t>MĖSAINIO BANDELĖ (UŽŠALDYTA)</t>
  </si>
  <si>
    <t>5.</t>
  </si>
  <si>
    <t>Mėsainio bandelė (užšaldyta)</t>
  </si>
  <si>
    <t>5.1.</t>
  </si>
  <si>
    <t>6. DALIS</t>
  </si>
  <si>
    <t xml:space="preserve">BANDELĖ PRANCŪZIŠKAM DEŠRAINIUI (UŽŠALDYTA) </t>
  </si>
  <si>
    <t>6.</t>
  </si>
  <si>
    <t xml:space="preserve">Bandelė prancūziškam dešrainiui (užšaldyta) </t>
  </si>
  <si>
    <t>6.1.</t>
  </si>
  <si>
    <t>7. DALIS</t>
  </si>
  <si>
    <t>VISŲ GRŪDO DALIŲ RUGINĖ DUONA</t>
  </si>
  <si>
    <t>7.</t>
  </si>
  <si>
    <t>Visų grūdo dalių ruginė duona</t>
  </si>
  <si>
    <t>7.1.</t>
  </si>
  <si>
    <t>8. DALIS</t>
  </si>
  <si>
    <t>MAKARONAI SPAGEČIAI</t>
  </si>
  <si>
    <t>8.</t>
  </si>
  <si>
    <t>Makaronai spagečiai</t>
  </si>
  <si>
    <t>8.1.</t>
  </si>
  <si>
    <t>9. DALIS</t>
  </si>
  <si>
    <t>KVIETINIAI DŽIŪVĖSĖLIAI (FASUOTI)</t>
  </si>
  <si>
    <t>9.</t>
  </si>
  <si>
    <t>Kvietiniai džiūvėsėliai (fasuoti)</t>
  </si>
  <si>
    <t>9.1.</t>
  </si>
  <si>
    <t>10. DALIS</t>
  </si>
  <si>
    <t>PICA SU DEŠRA</t>
  </si>
  <si>
    <t>10.</t>
  </si>
  <si>
    <t>Pica su dešra</t>
  </si>
  <si>
    <t>10.1.</t>
  </si>
  <si>
    <t>11. DALIS</t>
  </si>
  <si>
    <t>PAPLOTĖLIAI PICAI (UŽŠALDYTI)</t>
  </si>
  <si>
    <t>11.</t>
  </si>
  <si>
    <t>Paplotėliai picai (užšaldyti)</t>
  </si>
  <si>
    <t>11.1.</t>
  </si>
  <si>
    <t>12. DALIS</t>
  </si>
  <si>
    <t>ITALIŠKA APKEPĖLĖ SU KUMPIU (UŽŠALDYTI)</t>
  </si>
  <si>
    <t>12.</t>
  </si>
  <si>
    <t>Itališka apkepėlė su kumpiu (užšaldyti)</t>
  </si>
  <si>
    <t>12.1.</t>
  </si>
  <si>
    <t>13. DALIS</t>
  </si>
  <si>
    <t>ITALIŠKA APKEPĖLĖ SU VIŠTIENA (UŽŠALDYTI)</t>
  </si>
  <si>
    <t>13.</t>
  </si>
  <si>
    <t>Itališka apkepėlė su vištiena (užšaldyti)</t>
  </si>
  <si>
    <t>13.1.</t>
  </si>
  <si>
    <t>14. DALIS</t>
  </si>
  <si>
    <t>KOLDŪNAI SU MĖSOS ĮDARU</t>
  </si>
  <si>
    <t>14.</t>
  </si>
  <si>
    <t>Koldūnai su mėsos įdaru</t>
  </si>
  <si>
    <t>14.1.</t>
  </si>
  <si>
    <t>15. DALIS</t>
  </si>
  <si>
    <t xml:space="preserve">MAŽI KOLDŪNAI (TORTELINI) </t>
  </si>
  <si>
    <t>15.</t>
  </si>
  <si>
    <t xml:space="preserve">Maži koldūnai (tortelini) </t>
  </si>
  <si>
    <t>15.1.</t>
  </si>
  <si>
    <t>16. DALIS</t>
  </si>
  <si>
    <t>VIRTINIAI SU VARŠKĖS ĮDARU (UŽŠALDYTI)</t>
  </si>
  <si>
    <t>16.</t>
  </si>
  <si>
    <t>Virtiniai su varškės įdaru (užšaldyti)</t>
  </si>
  <si>
    <t>16.1.</t>
  </si>
  <si>
    <t>17. DALIS</t>
  </si>
  <si>
    <t>VIRTINUKAI SU BULVIŲ ĮDARU</t>
  </si>
  <si>
    <t>17.</t>
  </si>
  <si>
    <t>Virtinukai su bulvių įdaru</t>
  </si>
  <si>
    <t>17.1.</t>
  </si>
  <si>
    <t>18. DALIS</t>
  </si>
  <si>
    <t>KOLDŪNAI SU DARŽOVĖMIS</t>
  </si>
  <si>
    <t>18.</t>
  </si>
  <si>
    <t>Koldūnai su daržovėmis</t>
  </si>
  <si>
    <t>18.1.</t>
  </si>
  <si>
    <t>19. DALIS</t>
  </si>
  <si>
    <t xml:space="preserve">MILTINIAI VIRTINUKAI ,,EŽIUKAI" </t>
  </si>
  <si>
    <t>19.</t>
  </si>
  <si>
    <t xml:space="preserve">Miltiniai virtinukai ,,ežiukai" </t>
  </si>
  <si>
    <t>19.1.</t>
  </si>
  <si>
    <t>20. DALIS</t>
  </si>
  <si>
    <t>SLUOKSNIUOTA TEŠLA</t>
  </si>
  <si>
    <t>20.</t>
  </si>
  <si>
    <t>Sluoksniuota tešla</t>
  </si>
  <si>
    <t>20.1.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</si>
  <si>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</si>
  <si>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</si>
  <si>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</si>
  <si>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</si>
  <si>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</si>
  <si>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</si>
  <si>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</si>
  <si>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</si>
  <si>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</si>
  <si>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</si>
  <si>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</si>
  <si>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</si>
  <si>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</si>
  <si>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</si>
  <si>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</si>
  <si>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</si>
  <si>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</si>
  <si>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</si>
  <si>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</si>
  <si>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</si>
  <si>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</si>
  <si>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</si>
  <si>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</si>
  <si>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</si>
  <si>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5057-5123 2025-07-28 16:52:09</t>
  </si>
  <si>
    <t>* tiekėjas turi įvardinti sutartinį įsipareigojimą, kaip nurodyta pirkimo sąlygų priede Nr. 10 "Maisto produktų ekonomiškai naudingiausio pasiūlymo vertinimo metodika" vykdyti užsakymus už atitinkamą sumą (ne mažiau kaip 25 Eur arba ne mažiau kaip 20 Eur, arba ne mažiau kaip 15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</si>
</sst>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5" fillId="4" borderId="23" xfId="0"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1"/>
  <sheetViews>
    <sheetView tabSelected="1" topLeftCell="A85" workbookViewId="0">
      <selection activeCell="J76" sqref="J76"/>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1" t="s">
        <v>7</v>
      </c>
      <c r="B12" s="32"/>
      <c r="C12" s="28"/>
      <c r="D12" s="29"/>
      <c r="E12" s="29"/>
      <c r="F12" s="30"/>
    </row>
    <row r="13" spans="1:6" ht="15.95" customHeight="1" x14ac:dyDescent="0.25">
      <c r="A13" s="36" t="s">
        <v>8</v>
      </c>
      <c r="B13" s="37"/>
      <c r="C13" s="28"/>
      <c r="D13" s="29"/>
      <c r="E13" s="29"/>
      <c r="F13" s="30"/>
    </row>
    <row r="14" spans="1:6" ht="15.95" customHeight="1" x14ac:dyDescent="0.25">
      <c r="A14" s="36" t="s">
        <v>9</v>
      </c>
      <c r="B14" s="37"/>
      <c r="C14" s="28"/>
      <c r="D14" s="29"/>
      <c r="E14" s="29"/>
      <c r="F14" s="30"/>
    </row>
    <row r="15" spans="1:6" ht="15.95" customHeight="1" x14ac:dyDescent="0.25">
      <c r="A15" s="31" t="s">
        <v>10</v>
      </c>
      <c r="B15" s="32"/>
      <c r="C15" s="28"/>
      <c r="D15" s="29"/>
      <c r="E15" s="29"/>
      <c r="F15" s="30"/>
    </row>
    <row r="16" spans="1:6" ht="63" customHeight="1" x14ac:dyDescent="0.25">
      <c r="A16" s="40" t="s">
        <v>11</v>
      </c>
      <c r="B16" s="37"/>
      <c r="C16" s="28"/>
      <c r="D16" s="29"/>
      <c r="E16" s="29"/>
      <c r="F16" s="30"/>
    </row>
    <row r="17" spans="1:7" ht="15.95" customHeight="1" x14ac:dyDescent="0.25">
      <c r="A17" s="31" t="s">
        <v>12</v>
      </c>
      <c r="B17" s="32"/>
      <c r="C17" s="28"/>
      <c r="D17" s="29"/>
      <c r="E17" s="29"/>
      <c r="F17" s="30"/>
    </row>
    <row r="18" spans="1:7" ht="15.95" customHeight="1" x14ac:dyDescent="0.25">
      <c r="A18" s="31" t="s">
        <v>13</v>
      </c>
      <c r="B18" s="32"/>
      <c r="C18" s="28"/>
      <c r="D18" s="29"/>
      <c r="E18" s="29"/>
      <c r="F18" s="30"/>
    </row>
    <row r="19" spans="1:7" ht="48" customHeight="1" x14ac:dyDescent="0.25">
      <c r="A19" s="31" t="s">
        <v>14</v>
      </c>
      <c r="B19" s="32"/>
      <c r="C19" s="28"/>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ht="30" x14ac:dyDescent="0.25">
      <c r="A35" s="16" t="s">
        <v>29</v>
      </c>
      <c r="B35" s="16" t="s">
        <v>30</v>
      </c>
      <c r="C35" s="16" t="s">
        <v>31</v>
      </c>
      <c r="D35" s="16" t="s">
        <v>32</v>
      </c>
      <c r="E35" s="16" t="s">
        <v>33</v>
      </c>
      <c r="F35" s="16" t="s">
        <v>34</v>
      </c>
      <c r="G35" s="25" t="s">
        <v>35</v>
      </c>
      <c r="H35" s="26" t="s">
        <v>36</v>
      </c>
      <c r="I35" s="26" t="s">
        <v>37</v>
      </c>
    </row>
    <row r="36" spans="1:9" x14ac:dyDescent="0.25">
      <c r="A36" s="16" t="s">
        <v>38</v>
      </c>
      <c r="B36" s="16" t="s">
        <v>39</v>
      </c>
      <c r="C36" s="17"/>
      <c r="D36" s="17"/>
      <c r="E36" s="17"/>
      <c r="F36" s="17"/>
      <c r="G36" s="17"/>
      <c r="H36" s="17"/>
      <c r="I36" s="17"/>
    </row>
    <row r="37" spans="1:9" x14ac:dyDescent="0.25">
      <c r="A37" s="17" t="s">
        <v>40</v>
      </c>
      <c r="B37" s="17" t="s">
        <v>39</v>
      </c>
      <c r="C37" s="17">
        <v>5463</v>
      </c>
      <c r="D37" s="17" t="s">
        <v>41</v>
      </c>
      <c r="E37" s="18"/>
      <c r="F37" s="17" t="str">
        <f>IF(ISBLANK(E37),"", PRODUCT(C37,E37))</f>
        <v/>
      </c>
      <c r="G37" s="19"/>
      <c r="H37" s="19"/>
      <c r="I37" s="19"/>
    </row>
    <row r="38" spans="1:9" x14ac:dyDescent="0.25">
      <c r="E38" s="16" t="s">
        <v>42</v>
      </c>
      <c r="F38" s="16" t="str">
        <f>IF(OR(F39="",F39="Tiekėjo text"), "", ROUND(F40-F39,2))</f>
        <v/>
      </c>
    </row>
    <row r="39" spans="1:9" x14ac:dyDescent="0.25">
      <c r="C39" s="16" t="s">
        <v>43</v>
      </c>
      <c r="D39" s="19"/>
      <c r="E39" s="16" t="s">
        <v>44</v>
      </c>
      <c r="F39" s="16" t="str">
        <f>IF(OR(F40="", D39=""), "", ROUND(PRODUCT(D39,F40)/100/SUM(1, D39/100),2))</f>
        <v/>
      </c>
      <c r="G39" s="14" t="str">
        <f>IF(D39="", "Nurodykite taikomą PVM dydį", "")</f>
        <v>Nurodykite taikomą PVM dydį</v>
      </c>
    </row>
    <row r="40" spans="1:9" x14ac:dyDescent="0.25">
      <c r="E40" s="16" t="s">
        <v>34</v>
      </c>
      <c r="F40" s="16" t="str">
        <f>IF((SUMPRODUCT(--(F37:F37=""))&gt;0), "", ROUND(SUM(F37:F37),2))</f>
        <v/>
      </c>
      <c r="G40" s="14" t="str">
        <f>IF((SUMPRODUCT(--(F37:F37=""))&gt;0), "Neužpildytos visų objektų kainos", "")</f>
        <v>Neužpildytos visų objektų kainos</v>
      </c>
    </row>
    <row r="44" spans="1:9" x14ac:dyDescent="0.25">
      <c r="A44" s="12" t="s">
        <v>45</v>
      </c>
      <c r="B44" s="12" t="s">
        <v>46</v>
      </c>
    </row>
    <row r="46" spans="1:9" x14ac:dyDescent="0.25">
      <c r="A46" s="12" t="s">
        <v>28</v>
      </c>
    </row>
    <row r="47" spans="1:9" ht="30" x14ac:dyDescent="0.25">
      <c r="A47" s="16" t="s">
        <v>29</v>
      </c>
      <c r="B47" s="16" t="s">
        <v>30</v>
      </c>
      <c r="C47" s="16" t="s">
        <v>31</v>
      </c>
      <c r="D47" s="16" t="s">
        <v>32</v>
      </c>
      <c r="E47" s="16" t="s">
        <v>33</v>
      </c>
      <c r="F47" s="16" t="s">
        <v>34</v>
      </c>
      <c r="G47" s="25" t="s">
        <v>35</v>
      </c>
      <c r="H47" s="26" t="s">
        <v>36</v>
      </c>
      <c r="I47" s="26" t="s">
        <v>37</v>
      </c>
    </row>
    <row r="48" spans="1:9" x14ac:dyDescent="0.25">
      <c r="A48" s="16" t="s">
        <v>47</v>
      </c>
      <c r="B48" s="16" t="s">
        <v>48</v>
      </c>
      <c r="C48" s="17"/>
      <c r="D48" s="17"/>
      <c r="E48" s="17"/>
      <c r="F48" s="17"/>
      <c r="G48" s="17"/>
      <c r="H48" s="17"/>
      <c r="I48" s="17"/>
    </row>
    <row r="49" spans="1:9" x14ac:dyDescent="0.25">
      <c r="A49" s="17" t="s">
        <v>49</v>
      </c>
      <c r="B49" s="17" t="s">
        <v>48</v>
      </c>
      <c r="C49" s="17">
        <v>27980</v>
      </c>
      <c r="D49" s="17" t="s">
        <v>41</v>
      </c>
      <c r="E49" s="18"/>
      <c r="F49" s="17" t="str">
        <f>IF(ISBLANK(E49),"", PRODUCT(C49,E49))</f>
        <v/>
      </c>
      <c r="G49" s="19"/>
      <c r="H49" s="19"/>
      <c r="I49" s="19"/>
    </row>
    <row r="50" spans="1:9" x14ac:dyDescent="0.25">
      <c r="E50" s="16" t="s">
        <v>42</v>
      </c>
      <c r="F50" s="16" t="str">
        <f>IF(OR(F51="",F51="Tiekėjo text"), "", ROUND(F52-F51,2))</f>
        <v/>
      </c>
    </row>
    <row r="51" spans="1:9" x14ac:dyDescent="0.25">
      <c r="C51" s="16" t="s">
        <v>43</v>
      </c>
      <c r="D51" s="19"/>
      <c r="E51" s="16" t="s">
        <v>44</v>
      </c>
      <c r="F51" s="16" t="str">
        <f>IF(OR(F52="", D51=""), "", ROUND(PRODUCT(D51,F52)/100/SUM(1, D51/100),2))</f>
        <v/>
      </c>
      <c r="G51" s="14" t="str">
        <f>IF(D51="", "Nurodykite taikomą PVM dydį", "")</f>
        <v>Nurodykite taikomą PVM dydį</v>
      </c>
    </row>
    <row r="52" spans="1:9" x14ac:dyDescent="0.25">
      <c r="E52" s="16" t="s">
        <v>34</v>
      </c>
      <c r="F52" s="16" t="str">
        <f>IF((SUMPRODUCT(--(F49:F49=""))&gt;0), "", ROUND(SUM(F49:F49),2))</f>
        <v/>
      </c>
      <c r="G52" s="14" t="str">
        <f>IF((SUMPRODUCT(--(F49:F49=""))&gt;0), "Neužpildytos visų objektų kainos", "")</f>
        <v>Neužpildytos visų objektų kainos</v>
      </c>
    </row>
    <row r="56" spans="1:9" x14ac:dyDescent="0.25">
      <c r="A56" s="12" t="s">
        <v>50</v>
      </c>
      <c r="B56" s="12" t="s">
        <v>51</v>
      </c>
    </row>
    <row r="58" spans="1:9" x14ac:dyDescent="0.25">
      <c r="A58" s="12" t="s">
        <v>28</v>
      </c>
    </row>
    <row r="59" spans="1:9" ht="30" x14ac:dyDescent="0.25">
      <c r="A59" s="16" t="s">
        <v>29</v>
      </c>
      <c r="B59" s="16" t="s">
        <v>30</v>
      </c>
      <c r="C59" s="16" t="s">
        <v>31</v>
      </c>
      <c r="D59" s="16" t="s">
        <v>32</v>
      </c>
      <c r="E59" s="16" t="s">
        <v>33</v>
      </c>
      <c r="F59" s="16" t="s">
        <v>34</v>
      </c>
      <c r="G59" s="25" t="s">
        <v>35</v>
      </c>
      <c r="H59" s="26" t="s">
        <v>36</v>
      </c>
      <c r="I59" s="26" t="s">
        <v>37</v>
      </c>
    </row>
    <row r="60" spans="1:9" x14ac:dyDescent="0.25">
      <c r="A60" s="16" t="s">
        <v>52</v>
      </c>
      <c r="B60" s="16" t="s">
        <v>53</v>
      </c>
      <c r="C60" s="17"/>
      <c r="D60" s="17"/>
      <c r="E60" s="17"/>
      <c r="F60" s="17"/>
      <c r="G60" s="17"/>
      <c r="H60" s="17"/>
      <c r="I60" s="17"/>
    </row>
    <row r="61" spans="1:9" x14ac:dyDescent="0.25">
      <c r="A61" s="17" t="s">
        <v>54</v>
      </c>
      <c r="B61" s="17" t="s">
        <v>53</v>
      </c>
      <c r="C61" s="17">
        <v>38886</v>
      </c>
      <c r="D61" s="17" t="s">
        <v>41</v>
      </c>
      <c r="E61" s="18"/>
      <c r="F61" s="17" t="str">
        <f>IF(ISBLANK(E61),"", PRODUCT(C61,E61))</f>
        <v/>
      </c>
      <c r="G61" s="19"/>
      <c r="H61" s="19"/>
      <c r="I61" s="19"/>
    </row>
    <row r="62" spans="1:9" x14ac:dyDescent="0.25">
      <c r="E62" s="16" t="s">
        <v>42</v>
      </c>
      <c r="F62" s="16" t="str">
        <f>IF(OR(F63="",F63="Tiekėjo text"), "", ROUND(F64-F63,2))</f>
        <v/>
      </c>
    </row>
    <row r="63" spans="1:9" x14ac:dyDescent="0.25">
      <c r="C63" s="16" t="s">
        <v>43</v>
      </c>
      <c r="D63" s="19"/>
      <c r="E63" s="16" t="s">
        <v>44</v>
      </c>
      <c r="F63" s="16" t="str">
        <f>IF(OR(F64="", D63=""), "", ROUND(PRODUCT(D63,F64)/100/SUM(1, D63/100),2))</f>
        <v/>
      </c>
      <c r="G63" s="14" t="str">
        <f>IF(D63="", "Nurodykite taikomą PVM dydį", "")</f>
        <v>Nurodykite taikomą PVM dydį</v>
      </c>
    </row>
    <row r="64" spans="1:9" x14ac:dyDescent="0.25">
      <c r="E64" s="16" t="s">
        <v>34</v>
      </c>
      <c r="F64" s="16" t="str">
        <f>IF((SUMPRODUCT(--(F61:F61=""))&gt;0), "", ROUND(SUM(F61:F61),2))</f>
        <v/>
      </c>
      <c r="G64" s="14" t="str">
        <f>IF((SUMPRODUCT(--(F61:F61=""))&gt;0), "Neužpildytos visų objektų kainos", "")</f>
        <v>Neužpildytos visų objektų kainos</v>
      </c>
    </row>
    <row r="68" spans="1:9" x14ac:dyDescent="0.25">
      <c r="A68" s="12" t="s">
        <v>55</v>
      </c>
      <c r="B68" s="12" t="s">
        <v>56</v>
      </c>
    </row>
    <row r="70" spans="1:9" x14ac:dyDescent="0.25">
      <c r="A70" s="12" t="s">
        <v>28</v>
      </c>
    </row>
    <row r="71" spans="1:9" ht="30" x14ac:dyDescent="0.25">
      <c r="A71" s="16" t="s">
        <v>29</v>
      </c>
      <c r="B71" s="16" t="s">
        <v>30</v>
      </c>
      <c r="C71" s="16" t="s">
        <v>31</v>
      </c>
      <c r="D71" s="16" t="s">
        <v>32</v>
      </c>
      <c r="E71" s="16" t="s">
        <v>33</v>
      </c>
      <c r="F71" s="16" t="s">
        <v>34</v>
      </c>
      <c r="G71" s="25" t="s">
        <v>35</v>
      </c>
      <c r="H71" s="26" t="s">
        <v>36</v>
      </c>
      <c r="I71" s="26" t="s">
        <v>37</v>
      </c>
    </row>
    <row r="72" spans="1:9" x14ac:dyDescent="0.25">
      <c r="A72" s="16" t="s">
        <v>57</v>
      </c>
      <c r="B72" s="16" t="s">
        <v>58</v>
      </c>
      <c r="C72" s="17"/>
      <c r="D72" s="17"/>
      <c r="E72" s="17"/>
      <c r="F72" s="17"/>
      <c r="G72" s="17"/>
      <c r="H72" s="17"/>
      <c r="I72" s="17"/>
    </row>
    <row r="73" spans="1:9" x14ac:dyDescent="0.25">
      <c r="A73" s="17" t="s">
        <v>59</v>
      </c>
      <c r="B73" s="17" t="s">
        <v>58</v>
      </c>
      <c r="C73" s="17">
        <v>66577</v>
      </c>
      <c r="D73" s="17" t="s">
        <v>41</v>
      </c>
      <c r="E73" s="18"/>
      <c r="F73" s="17" t="str">
        <f>IF(ISBLANK(E73),"", PRODUCT(C73,E73))</f>
        <v/>
      </c>
      <c r="G73" s="19"/>
      <c r="H73" s="19"/>
      <c r="I73" s="19"/>
    </row>
    <row r="74" spans="1:9" x14ac:dyDescent="0.25">
      <c r="E74" s="16" t="s">
        <v>42</v>
      </c>
      <c r="F74" s="16" t="str">
        <f>IF(OR(F75="",F75="Tiekėjo text"), "", ROUND(F76-F75,2))</f>
        <v/>
      </c>
    </row>
    <row r="75" spans="1:9" x14ac:dyDescent="0.25">
      <c r="C75" s="16" t="s">
        <v>43</v>
      </c>
      <c r="D75" s="19"/>
      <c r="E75" s="16" t="s">
        <v>44</v>
      </c>
      <c r="F75" s="16" t="str">
        <f>IF(OR(F76="", D75=""), "", ROUND(PRODUCT(D75,F76)/100/SUM(1, D75/100),2))</f>
        <v/>
      </c>
      <c r="G75" s="14" t="str">
        <f>IF(D75="", "Nurodykite taikomą PVM dydį", "")</f>
        <v>Nurodykite taikomą PVM dydį</v>
      </c>
    </row>
    <row r="76" spans="1:9" x14ac:dyDescent="0.25">
      <c r="E76" s="16" t="s">
        <v>34</v>
      </c>
      <c r="F76" s="16" t="str">
        <f>IF((SUMPRODUCT(--(F73:F73=""))&gt;0), "", ROUND(SUM(F73:F73),2))</f>
        <v/>
      </c>
      <c r="G76" s="14" t="str">
        <f>IF((SUMPRODUCT(--(F73:F73=""))&gt;0), "Neužpildytos visų objektų kainos", "")</f>
        <v>Neužpildytos visų objektų kainos</v>
      </c>
    </row>
    <row r="80" spans="1:9" x14ac:dyDescent="0.25">
      <c r="A80" s="12" t="s">
        <v>60</v>
      </c>
      <c r="B80" s="12" t="s">
        <v>61</v>
      </c>
    </row>
    <row r="82" spans="1:9" x14ac:dyDescent="0.25">
      <c r="A82" s="12" t="s">
        <v>28</v>
      </c>
    </row>
    <row r="83" spans="1:9" ht="30" x14ac:dyDescent="0.25">
      <c r="A83" s="16" t="s">
        <v>29</v>
      </c>
      <c r="B83" s="16" t="s">
        <v>30</v>
      </c>
      <c r="C83" s="16" t="s">
        <v>31</v>
      </c>
      <c r="D83" s="16" t="s">
        <v>32</v>
      </c>
      <c r="E83" s="16" t="s">
        <v>33</v>
      </c>
      <c r="F83" s="16" t="s">
        <v>34</v>
      </c>
      <c r="G83" s="25" t="s">
        <v>35</v>
      </c>
      <c r="H83" s="26" t="s">
        <v>36</v>
      </c>
      <c r="I83" s="26" t="s">
        <v>37</v>
      </c>
    </row>
    <row r="84" spans="1:9" x14ac:dyDescent="0.25">
      <c r="A84" s="16" t="s">
        <v>62</v>
      </c>
      <c r="B84" s="16" t="s">
        <v>63</v>
      </c>
      <c r="C84" s="17"/>
      <c r="D84" s="17"/>
      <c r="E84" s="17"/>
      <c r="F84" s="17"/>
      <c r="G84" s="17"/>
      <c r="H84" s="17"/>
      <c r="I84" s="17"/>
    </row>
    <row r="85" spans="1:9" x14ac:dyDescent="0.25">
      <c r="A85" s="17" t="s">
        <v>64</v>
      </c>
      <c r="B85" s="17" t="s">
        <v>63</v>
      </c>
      <c r="C85" s="17">
        <v>88955</v>
      </c>
      <c r="D85" s="17" t="s">
        <v>41</v>
      </c>
      <c r="E85" s="18"/>
      <c r="F85" s="17" t="str">
        <f>IF(ISBLANK(E85),"", PRODUCT(C85,E85))</f>
        <v/>
      </c>
      <c r="G85" s="19"/>
      <c r="H85" s="19"/>
      <c r="I85" s="19"/>
    </row>
    <row r="86" spans="1:9" x14ac:dyDescent="0.25">
      <c r="E86" s="16" t="s">
        <v>42</v>
      </c>
      <c r="F86" s="16" t="str">
        <f>IF(OR(F87="",F87="Tiekėjo text"), "", ROUND(F88-F87,2))</f>
        <v/>
      </c>
    </row>
    <row r="87" spans="1:9" x14ac:dyDescent="0.25">
      <c r="C87" s="16" t="s">
        <v>43</v>
      </c>
      <c r="D87" s="19"/>
      <c r="E87" s="16" t="s">
        <v>44</v>
      </c>
      <c r="F87" s="16" t="str">
        <f>IF(OR(F88="", D87=""), "", ROUND(PRODUCT(D87,F88)/100/SUM(1, D87/100),2))</f>
        <v/>
      </c>
      <c r="G87" s="14" t="str">
        <f>IF(D87="", "Nurodykite taikomą PVM dydį", "")</f>
        <v>Nurodykite taikomą PVM dydį</v>
      </c>
    </row>
    <row r="88" spans="1:9" x14ac:dyDescent="0.25">
      <c r="E88" s="16" t="s">
        <v>34</v>
      </c>
      <c r="F88" s="16" t="str">
        <f>IF((SUMPRODUCT(--(F85:F85=""))&gt;0), "", ROUND(SUM(F85:F85),2))</f>
        <v/>
      </c>
      <c r="G88" s="14" t="str">
        <f>IF((SUMPRODUCT(--(F85:F85=""))&gt;0), "Neužpildytos visų objektų kainos", "")</f>
        <v>Neužpildytos visų objektų kainos</v>
      </c>
    </row>
    <row r="92" spans="1:9" x14ac:dyDescent="0.25">
      <c r="A92" s="12" t="s">
        <v>65</v>
      </c>
      <c r="B92" s="12" t="s">
        <v>66</v>
      </c>
    </row>
    <row r="94" spans="1:9" x14ac:dyDescent="0.25">
      <c r="A94" s="12" t="s">
        <v>28</v>
      </c>
    </row>
    <row r="95" spans="1:9" ht="30" x14ac:dyDescent="0.25">
      <c r="A95" s="16" t="s">
        <v>29</v>
      </c>
      <c r="B95" s="16" t="s">
        <v>30</v>
      </c>
      <c r="C95" s="16" t="s">
        <v>31</v>
      </c>
      <c r="D95" s="16" t="s">
        <v>32</v>
      </c>
      <c r="E95" s="16" t="s">
        <v>33</v>
      </c>
      <c r="F95" s="16" t="s">
        <v>34</v>
      </c>
      <c r="G95" s="25" t="s">
        <v>35</v>
      </c>
      <c r="H95" s="26" t="s">
        <v>36</v>
      </c>
      <c r="I95" s="26" t="s">
        <v>37</v>
      </c>
    </row>
    <row r="96" spans="1:9" x14ac:dyDescent="0.25">
      <c r="A96" s="16" t="s">
        <v>67</v>
      </c>
      <c r="B96" s="16" t="s">
        <v>68</v>
      </c>
      <c r="C96" s="17"/>
      <c r="D96" s="17"/>
      <c r="E96" s="17"/>
      <c r="F96" s="17"/>
      <c r="G96" s="17"/>
      <c r="H96" s="17"/>
      <c r="I96" s="17"/>
    </row>
    <row r="97" spans="1:9" x14ac:dyDescent="0.25">
      <c r="A97" s="17" t="s">
        <v>69</v>
      </c>
      <c r="B97" s="17" t="s">
        <v>68</v>
      </c>
      <c r="C97" s="17">
        <v>31022</v>
      </c>
      <c r="D97" s="17" t="s">
        <v>41</v>
      </c>
      <c r="E97" s="18"/>
      <c r="F97" s="17" t="str">
        <f>IF(ISBLANK(E97),"", PRODUCT(C97,E97))</f>
        <v/>
      </c>
      <c r="G97" s="19"/>
      <c r="H97" s="19"/>
      <c r="I97" s="19"/>
    </row>
    <row r="98" spans="1:9" x14ac:dyDescent="0.25">
      <c r="E98" s="16" t="s">
        <v>42</v>
      </c>
      <c r="F98" s="16" t="str">
        <f>IF(OR(F99="",F99="Tiekėjo text"), "", ROUND(F100-F99,2))</f>
        <v/>
      </c>
    </row>
    <row r="99" spans="1:9" x14ac:dyDescent="0.25">
      <c r="C99" s="16" t="s">
        <v>43</v>
      </c>
      <c r="D99" s="19"/>
      <c r="E99" s="16" t="s">
        <v>44</v>
      </c>
      <c r="F99" s="16" t="str">
        <f>IF(OR(F100="", D99=""), "", ROUND(PRODUCT(D99,F100)/100/SUM(1, D99/100),2))</f>
        <v/>
      </c>
      <c r="G99" s="14" t="str">
        <f>IF(D99="", "Nurodykite taikomą PVM dydį", "")</f>
        <v>Nurodykite taikomą PVM dydį</v>
      </c>
    </row>
    <row r="100" spans="1:9" x14ac:dyDescent="0.25">
      <c r="E100" s="16" t="s">
        <v>34</v>
      </c>
      <c r="F100" s="16" t="str">
        <f>IF((SUMPRODUCT(--(F97:F97=""))&gt;0), "", ROUND(SUM(F97:F97),2))</f>
        <v/>
      </c>
      <c r="G100" s="14" t="str">
        <f>IF((SUMPRODUCT(--(F97:F97=""))&gt;0), "Neužpildytos visų objektų kainos", "")</f>
        <v>Neužpildytos visų objektų kainos</v>
      </c>
    </row>
    <row r="104" spans="1:9" x14ac:dyDescent="0.25">
      <c r="A104" s="12" t="s">
        <v>70</v>
      </c>
      <c r="B104" s="12" t="s">
        <v>71</v>
      </c>
    </row>
    <row r="106" spans="1:9" x14ac:dyDescent="0.25">
      <c r="A106" s="12" t="s">
        <v>28</v>
      </c>
    </row>
    <row r="107" spans="1:9" ht="30" x14ac:dyDescent="0.25">
      <c r="A107" s="16" t="s">
        <v>29</v>
      </c>
      <c r="B107" s="16" t="s">
        <v>30</v>
      </c>
      <c r="C107" s="16" t="s">
        <v>31</v>
      </c>
      <c r="D107" s="16" t="s">
        <v>32</v>
      </c>
      <c r="E107" s="16" t="s">
        <v>33</v>
      </c>
      <c r="F107" s="16" t="s">
        <v>34</v>
      </c>
      <c r="G107" s="25" t="s">
        <v>35</v>
      </c>
      <c r="H107" s="26" t="s">
        <v>36</v>
      </c>
      <c r="I107" s="26" t="s">
        <v>37</v>
      </c>
    </row>
    <row r="108" spans="1:9" x14ac:dyDescent="0.25">
      <c r="A108" s="16" t="s">
        <v>72</v>
      </c>
      <c r="B108" s="16" t="s">
        <v>73</v>
      </c>
      <c r="C108" s="17"/>
      <c r="D108" s="17"/>
      <c r="E108" s="17"/>
      <c r="F108" s="17"/>
      <c r="G108" s="17"/>
      <c r="H108" s="17"/>
      <c r="I108" s="17"/>
    </row>
    <row r="109" spans="1:9" x14ac:dyDescent="0.25">
      <c r="A109" s="17" t="s">
        <v>74</v>
      </c>
      <c r="B109" s="17" t="s">
        <v>73</v>
      </c>
      <c r="C109" s="17">
        <v>53090</v>
      </c>
      <c r="D109" s="17" t="s">
        <v>41</v>
      </c>
      <c r="E109" s="18"/>
      <c r="F109" s="17" t="str">
        <f>IF(ISBLANK(E109),"", PRODUCT(C109,E109))</f>
        <v/>
      </c>
      <c r="G109" s="19"/>
      <c r="H109" s="19"/>
      <c r="I109" s="19"/>
    </row>
    <row r="110" spans="1:9" x14ac:dyDescent="0.25">
      <c r="E110" s="16" t="s">
        <v>42</v>
      </c>
      <c r="F110" s="16" t="str">
        <f>IF(OR(F111="",F111="Tiekėjo text"), "", ROUND(F112-F111,2))</f>
        <v/>
      </c>
    </row>
    <row r="111" spans="1:9" x14ac:dyDescent="0.25">
      <c r="C111" s="16" t="s">
        <v>43</v>
      </c>
      <c r="D111" s="19"/>
      <c r="E111" s="16" t="s">
        <v>44</v>
      </c>
      <c r="F111" s="16" t="str">
        <f>IF(OR(F112="", D111=""), "", ROUND(PRODUCT(D111,F112)/100/SUM(1, D111/100),2))</f>
        <v/>
      </c>
      <c r="G111" s="14" t="str">
        <f>IF(D111="", "Nurodykite taikomą PVM dydį", "")</f>
        <v>Nurodykite taikomą PVM dydį</v>
      </c>
    </row>
    <row r="112" spans="1:9" x14ac:dyDescent="0.25">
      <c r="E112" s="16" t="s">
        <v>34</v>
      </c>
      <c r="F112" s="16" t="str">
        <f>IF((SUMPRODUCT(--(F109:F109=""))&gt;0), "", ROUND(SUM(F109:F109),2))</f>
        <v/>
      </c>
      <c r="G112" s="14" t="str">
        <f>IF((SUMPRODUCT(--(F109:F109=""))&gt;0), "Neužpildytos visų objektų kainos", "")</f>
        <v>Neužpildytos visų objektų kainos</v>
      </c>
    </row>
    <row r="116" spans="1:9" x14ac:dyDescent="0.25">
      <c r="A116" s="12" t="s">
        <v>75</v>
      </c>
      <c r="B116" s="12" t="s">
        <v>76</v>
      </c>
    </row>
    <row r="118" spans="1:9" x14ac:dyDescent="0.25">
      <c r="A118" s="12" t="s">
        <v>28</v>
      </c>
    </row>
    <row r="119" spans="1:9" ht="30" x14ac:dyDescent="0.25">
      <c r="A119" s="16" t="s">
        <v>29</v>
      </c>
      <c r="B119" s="16" t="s">
        <v>30</v>
      </c>
      <c r="C119" s="16" t="s">
        <v>31</v>
      </c>
      <c r="D119" s="16" t="s">
        <v>32</v>
      </c>
      <c r="E119" s="16" t="s">
        <v>33</v>
      </c>
      <c r="F119" s="16" t="s">
        <v>34</v>
      </c>
      <c r="G119" s="25" t="s">
        <v>35</v>
      </c>
      <c r="H119" s="26" t="s">
        <v>36</v>
      </c>
      <c r="I119" s="26" t="s">
        <v>37</v>
      </c>
    </row>
    <row r="120" spans="1:9" x14ac:dyDescent="0.25">
      <c r="A120" s="16" t="s">
        <v>77</v>
      </c>
      <c r="B120" s="16" t="s">
        <v>78</v>
      </c>
      <c r="C120" s="17"/>
      <c r="D120" s="17"/>
      <c r="E120" s="17"/>
      <c r="F120" s="17"/>
      <c r="G120" s="17"/>
      <c r="H120" s="17"/>
      <c r="I120" s="17"/>
    </row>
    <row r="121" spans="1:9" x14ac:dyDescent="0.25">
      <c r="A121" s="17" t="s">
        <v>79</v>
      </c>
      <c r="B121" s="17" t="s">
        <v>78</v>
      </c>
      <c r="C121" s="17">
        <v>9316</v>
      </c>
      <c r="D121" s="17" t="s">
        <v>41</v>
      </c>
      <c r="E121" s="18"/>
      <c r="F121" s="17" t="str">
        <f>IF(ISBLANK(E121),"", PRODUCT(C121,E121))</f>
        <v/>
      </c>
      <c r="G121" s="19"/>
      <c r="H121" s="19"/>
      <c r="I121" s="19"/>
    </row>
    <row r="122" spans="1:9" x14ac:dyDescent="0.25">
      <c r="E122" s="16" t="s">
        <v>42</v>
      </c>
      <c r="F122" s="16" t="str">
        <f>IF(OR(F123="",F123="Tiekėjo text"), "", ROUND(F124-F123,2))</f>
        <v/>
      </c>
    </row>
    <row r="123" spans="1:9" x14ac:dyDescent="0.25">
      <c r="C123" s="16" t="s">
        <v>43</v>
      </c>
      <c r="D123" s="19"/>
      <c r="E123" s="16" t="s">
        <v>44</v>
      </c>
      <c r="F123" s="16" t="str">
        <f>IF(OR(F124="", D123=""), "", ROUND(PRODUCT(D123,F124)/100/SUM(1, D123/100),2))</f>
        <v/>
      </c>
      <c r="G123" s="14" t="str">
        <f>IF(D123="", "Nurodykite taikomą PVM dydį", "")</f>
        <v>Nurodykite taikomą PVM dydį</v>
      </c>
    </row>
    <row r="124" spans="1:9" x14ac:dyDescent="0.25">
      <c r="E124" s="16" t="s">
        <v>34</v>
      </c>
      <c r="F124" s="16" t="str">
        <f>IF((SUMPRODUCT(--(F121:F121=""))&gt;0), "", ROUND(SUM(F121:F121),2))</f>
        <v/>
      </c>
      <c r="G124" s="14" t="str">
        <f>IF((SUMPRODUCT(--(F121:F121=""))&gt;0), "Neužpildytos visų objektų kainos", "")</f>
        <v>Neužpildytos visų objektų kainos</v>
      </c>
    </row>
    <row r="128" spans="1:9" x14ac:dyDescent="0.25">
      <c r="A128" s="12" t="s">
        <v>80</v>
      </c>
      <c r="B128" s="12" t="s">
        <v>81</v>
      </c>
    </row>
    <row r="130" spans="1:9" x14ac:dyDescent="0.25">
      <c r="A130" s="12" t="s">
        <v>28</v>
      </c>
    </row>
    <row r="131" spans="1:9" ht="30" x14ac:dyDescent="0.25">
      <c r="A131" s="16" t="s">
        <v>29</v>
      </c>
      <c r="B131" s="16" t="s">
        <v>30</v>
      </c>
      <c r="C131" s="16" t="s">
        <v>31</v>
      </c>
      <c r="D131" s="16" t="s">
        <v>32</v>
      </c>
      <c r="E131" s="16" t="s">
        <v>33</v>
      </c>
      <c r="F131" s="16" t="s">
        <v>34</v>
      </c>
      <c r="G131" s="25" t="s">
        <v>35</v>
      </c>
      <c r="H131" s="26" t="s">
        <v>36</v>
      </c>
      <c r="I131" s="26" t="s">
        <v>37</v>
      </c>
    </row>
    <row r="132" spans="1:9" x14ac:dyDescent="0.25">
      <c r="A132" s="16" t="s">
        <v>82</v>
      </c>
      <c r="B132" s="16" t="s">
        <v>83</v>
      </c>
      <c r="C132" s="17"/>
      <c r="D132" s="17"/>
      <c r="E132" s="17"/>
      <c r="F132" s="17"/>
      <c r="G132" s="17"/>
      <c r="H132" s="17"/>
      <c r="I132" s="17"/>
    </row>
    <row r="133" spans="1:9" x14ac:dyDescent="0.25">
      <c r="A133" s="17" t="s">
        <v>84</v>
      </c>
      <c r="B133" s="17" t="s">
        <v>83</v>
      </c>
      <c r="C133" s="17">
        <v>3278</v>
      </c>
      <c r="D133" s="17" t="s">
        <v>41</v>
      </c>
      <c r="E133" s="18"/>
      <c r="F133" s="17" t="str">
        <f>IF(ISBLANK(E133),"", PRODUCT(C133,E133))</f>
        <v/>
      </c>
      <c r="G133" s="19"/>
      <c r="H133" s="19"/>
      <c r="I133" s="19"/>
    </row>
    <row r="134" spans="1:9" x14ac:dyDescent="0.25">
      <c r="E134" s="16" t="s">
        <v>42</v>
      </c>
      <c r="F134" s="16" t="str">
        <f>IF(OR(F135="",F135="Tiekėjo text"), "", ROUND(F136-F135,2))</f>
        <v/>
      </c>
    </row>
    <row r="135" spans="1:9" x14ac:dyDescent="0.25">
      <c r="C135" s="16" t="s">
        <v>43</v>
      </c>
      <c r="D135" s="19"/>
      <c r="E135" s="16" t="s">
        <v>44</v>
      </c>
      <c r="F135" s="16" t="str">
        <f>IF(OR(F136="", D135=""), "", ROUND(PRODUCT(D135,F136)/100/SUM(1, D135/100),2))</f>
        <v/>
      </c>
      <c r="G135" s="14" t="str">
        <f>IF(D135="", "Nurodykite taikomą PVM dydį", "")</f>
        <v>Nurodykite taikomą PVM dydį</v>
      </c>
    </row>
    <row r="136" spans="1:9" x14ac:dyDescent="0.25">
      <c r="E136" s="16" t="s">
        <v>34</v>
      </c>
      <c r="F136" s="16" t="str">
        <f>IF((SUMPRODUCT(--(F133:F133=""))&gt;0), "", ROUND(SUM(F133:F133),2))</f>
        <v/>
      </c>
      <c r="G136" s="14" t="str">
        <f>IF((SUMPRODUCT(--(F133:F133=""))&gt;0), "Neužpildytos visų objektų kainos", "")</f>
        <v>Neužpildytos visų objektų kainos</v>
      </c>
    </row>
    <row r="140" spans="1:9" x14ac:dyDescent="0.25">
      <c r="A140" s="12" t="s">
        <v>85</v>
      </c>
      <c r="B140" s="12" t="s">
        <v>86</v>
      </c>
    </row>
    <row r="142" spans="1:9" x14ac:dyDescent="0.25">
      <c r="A142" s="12" t="s">
        <v>28</v>
      </c>
    </row>
    <row r="143" spans="1:9" ht="30" x14ac:dyDescent="0.25">
      <c r="A143" s="16" t="s">
        <v>29</v>
      </c>
      <c r="B143" s="16" t="s">
        <v>30</v>
      </c>
      <c r="C143" s="16" t="s">
        <v>31</v>
      </c>
      <c r="D143" s="16" t="s">
        <v>32</v>
      </c>
      <c r="E143" s="16" t="s">
        <v>33</v>
      </c>
      <c r="F143" s="16" t="s">
        <v>34</v>
      </c>
      <c r="G143" s="25" t="s">
        <v>35</v>
      </c>
      <c r="H143" s="26" t="s">
        <v>36</v>
      </c>
      <c r="I143" s="26" t="s">
        <v>37</v>
      </c>
    </row>
    <row r="144" spans="1:9" x14ac:dyDescent="0.25">
      <c r="A144" s="16" t="s">
        <v>87</v>
      </c>
      <c r="B144" s="16" t="s">
        <v>88</v>
      </c>
      <c r="C144" s="17"/>
      <c r="D144" s="17"/>
      <c r="E144" s="17"/>
      <c r="F144" s="17"/>
      <c r="G144" s="17"/>
      <c r="H144" s="17"/>
      <c r="I144" s="17"/>
    </row>
    <row r="145" spans="1:9" x14ac:dyDescent="0.25">
      <c r="A145" s="17" t="s">
        <v>89</v>
      </c>
      <c r="B145" s="17" t="s">
        <v>88</v>
      </c>
      <c r="C145" s="17">
        <v>32999</v>
      </c>
      <c r="D145" s="17" t="s">
        <v>41</v>
      </c>
      <c r="E145" s="18"/>
      <c r="F145" s="17" t="str">
        <f>IF(ISBLANK(E145),"", PRODUCT(C145,E145))</f>
        <v/>
      </c>
      <c r="G145" s="19"/>
      <c r="H145" s="19"/>
      <c r="I145" s="19"/>
    </row>
    <row r="146" spans="1:9" x14ac:dyDescent="0.25">
      <c r="E146" s="16" t="s">
        <v>42</v>
      </c>
      <c r="F146" s="16" t="str">
        <f>IF(OR(F147="",F147="Tiekėjo text"), "", ROUND(F148-F147,2))</f>
        <v/>
      </c>
    </row>
    <row r="147" spans="1:9" x14ac:dyDescent="0.25">
      <c r="C147" s="16" t="s">
        <v>43</v>
      </c>
      <c r="D147" s="19"/>
      <c r="E147" s="16" t="s">
        <v>44</v>
      </c>
      <c r="F147" s="16" t="str">
        <f>IF(OR(F148="", D147=""), "", ROUND(PRODUCT(D147,F148)/100/SUM(1, D147/100),2))</f>
        <v/>
      </c>
      <c r="G147" s="14" t="str">
        <f>IF(D147="", "Nurodykite taikomą PVM dydį", "")</f>
        <v>Nurodykite taikomą PVM dydį</v>
      </c>
    </row>
    <row r="148" spans="1:9" x14ac:dyDescent="0.25">
      <c r="E148" s="16" t="s">
        <v>34</v>
      </c>
      <c r="F148" s="16" t="str">
        <f>IF((SUMPRODUCT(--(F145:F145=""))&gt;0), "", ROUND(SUM(F145:F145),2))</f>
        <v/>
      </c>
      <c r="G148" s="14" t="str">
        <f>IF((SUMPRODUCT(--(F145:F145=""))&gt;0), "Neužpildytos visų objektų kainos", "")</f>
        <v>Neužpildytos visų objektų kainos</v>
      </c>
    </row>
    <row r="152" spans="1:9" x14ac:dyDescent="0.25">
      <c r="A152" s="12" t="s">
        <v>90</v>
      </c>
      <c r="B152" s="12" t="s">
        <v>91</v>
      </c>
    </row>
    <row r="154" spans="1:9" x14ac:dyDescent="0.25">
      <c r="A154" s="12" t="s">
        <v>28</v>
      </c>
    </row>
    <row r="155" spans="1:9" ht="30" x14ac:dyDescent="0.25">
      <c r="A155" s="16" t="s">
        <v>29</v>
      </c>
      <c r="B155" s="16" t="s">
        <v>30</v>
      </c>
      <c r="C155" s="16" t="s">
        <v>31</v>
      </c>
      <c r="D155" s="16" t="s">
        <v>32</v>
      </c>
      <c r="E155" s="16" t="s">
        <v>33</v>
      </c>
      <c r="F155" s="16" t="s">
        <v>34</v>
      </c>
      <c r="G155" s="25" t="s">
        <v>35</v>
      </c>
      <c r="H155" s="26" t="s">
        <v>36</v>
      </c>
      <c r="I155" s="26" t="s">
        <v>37</v>
      </c>
    </row>
    <row r="156" spans="1:9" x14ac:dyDescent="0.25">
      <c r="A156" s="16" t="s">
        <v>92</v>
      </c>
      <c r="B156" s="16" t="s">
        <v>93</v>
      </c>
      <c r="C156" s="17"/>
      <c r="D156" s="17"/>
      <c r="E156" s="17"/>
      <c r="F156" s="17"/>
      <c r="G156" s="17"/>
      <c r="H156" s="17"/>
      <c r="I156" s="17"/>
    </row>
    <row r="157" spans="1:9" x14ac:dyDescent="0.25">
      <c r="A157" s="17" t="s">
        <v>94</v>
      </c>
      <c r="B157" s="17" t="s">
        <v>93</v>
      </c>
      <c r="C157" s="17">
        <v>99341</v>
      </c>
      <c r="D157" s="17" t="s">
        <v>41</v>
      </c>
      <c r="E157" s="18"/>
      <c r="F157" s="17" t="str">
        <f>IF(ISBLANK(E157),"", PRODUCT(C157,E157))</f>
        <v/>
      </c>
      <c r="G157" s="19"/>
      <c r="H157" s="19"/>
      <c r="I157" s="19"/>
    </row>
    <row r="158" spans="1:9" x14ac:dyDescent="0.25">
      <c r="E158" s="16" t="s">
        <v>42</v>
      </c>
      <c r="F158" s="16" t="str">
        <f>IF(OR(F159="",F159="Tiekėjo text"), "", ROUND(F160-F159,2))</f>
        <v/>
      </c>
    </row>
    <row r="159" spans="1:9" x14ac:dyDescent="0.25">
      <c r="C159" s="16" t="s">
        <v>43</v>
      </c>
      <c r="D159" s="19"/>
      <c r="E159" s="16" t="s">
        <v>44</v>
      </c>
      <c r="F159" s="16" t="str">
        <f>IF(OR(F160="", D159=""), "", ROUND(PRODUCT(D159,F160)/100/SUM(1, D159/100),2))</f>
        <v/>
      </c>
      <c r="G159" s="14" t="str">
        <f>IF(D159="", "Nurodykite taikomą PVM dydį", "")</f>
        <v>Nurodykite taikomą PVM dydį</v>
      </c>
    </row>
    <row r="160" spans="1:9" x14ac:dyDescent="0.25">
      <c r="E160" s="16" t="s">
        <v>34</v>
      </c>
      <c r="F160" s="16" t="str">
        <f>IF((SUMPRODUCT(--(F157:F157=""))&gt;0), "", ROUND(SUM(F157:F157),2))</f>
        <v/>
      </c>
      <c r="G160" s="14" t="str">
        <f>IF((SUMPRODUCT(--(F157:F157=""))&gt;0), "Neužpildytos visų objektų kainos", "")</f>
        <v>Neužpildytos visų objektų kainos</v>
      </c>
    </row>
    <row r="164" spans="1:9" x14ac:dyDescent="0.25">
      <c r="A164" s="12" t="s">
        <v>95</v>
      </c>
      <c r="B164" s="12" t="s">
        <v>96</v>
      </c>
    </row>
    <row r="166" spans="1:9" x14ac:dyDescent="0.25">
      <c r="A166" s="12" t="s">
        <v>28</v>
      </c>
    </row>
    <row r="167" spans="1:9" ht="30" x14ac:dyDescent="0.25">
      <c r="A167" s="16" t="s">
        <v>29</v>
      </c>
      <c r="B167" s="16" t="s">
        <v>30</v>
      </c>
      <c r="C167" s="16" t="s">
        <v>31</v>
      </c>
      <c r="D167" s="16" t="s">
        <v>32</v>
      </c>
      <c r="E167" s="16" t="s">
        <v>33</v>
      </c>
      <c r="F167" s="16" t="s">
        <v>34</v>
      </c>
      <c r="G167" s="25" t="s">
        <v>35</v>
      </c>
      <c r="H167" s="26" t="s">
        <v>36</v>
      </c>
      <c r="I167" s="26" t="s">
        <v>37</v>
      </c>
    </row>
    <row r="168" spans="1:9" x14ac:dyDescent="0.25">
      <c r="A168" s="16" t="s">
        <v>97</v>
      </c>
      <c r="B168" s="16" t="s">
        <v>98</v>
      </c>
      <c r="C168" s="17"/>
      <c r="D168" s="17"/>
      <c r="E168" s="17"/>
      <c r="F168" s="17"/>
      <c r="G168" s="17"/>
      <c r="H168" s="17"/>
      <c r="I168" s="17"/>
    </row>
    <row r="169" spans="1:9" x14ac:dyDescent="0.25">
      <c r="A169" s="17" t="s">
        <v>99</v>
      </c>
      <c r="B169" s="17" t="s">
        <v>98</v>
      </c>
      <c r="C169" s="17">
        <v>31000</v>
      </c>
      <c r="D169" s="17" t="s">
        <v>41</v>
      </c>
      <c r="E169" s="18"/>
      <c r="F169" s="17" t="str">
        <f>IF(ISBLANK(E169),"", PRODUCT(C169,E169))</f>
        <v/>
      </c>
      <c r="G169" s="19"/>
      <c r="H169" s="19"/>
      <c r="I169" s="19"/>
    </row>
    <row r="170" spans="1:9" x14ac:dyDescent="0.25">
      <c r="E170" s="16" t="s">
        <v>42</v>
      </c>
      <c r="F170" s="16" t="str">
        <f>IF(OR(F171="",F171="Tiekėjo text"), "", ROUND(F172-F171,2))</f>
        <v/>
      </c>
    </row>
    <row r="171" spans="1:9" x14ac:dyDescent="0.25">
      <c r="C171" s="16" t="s">
        <v>43</v>
      </c>
      <c r="D171" s="19"/>
      <c r="E171" s="16" t="s">
        <v>44</v>
      </c>
      <c r="F171" s="16" t="str">
        <f>IF(OR(F172="", D171=""), "", ROUND(PRODUCT(D171,F172)/100/SUM(1, D171/100),2))</f>
        <v/>
      </c>
      <c r="G171" s="14" t="str">
        <f>IF(D171="", "Nurodykite taikomą PVM dydį", "")</f>
        <v>Nurodykite taikomą PVM dydį</v>
      </c>
    </row>
    <row r="172" spans="1:9" x14ac:dyDescent="0.25">
      <c r="E172" s="16" t="s">
        <v>34</v>
      </c>
      <c r="F172" s="16" t="str">
        <f>IF((SUMPRODUCT(--(F169:F169=""))&gt;0), "", ROUND(SUM(F169:F169),2))</f>
        <v/>
      </c>
      <c r="G172" s="14" t="str">
        <f>IF((SUMPRODUCT(--(F169:F169=""))&gt;0), "Neužpildytos visų objektų kainos", "")</f>
        <v>Neužpildytos visų objektų kainos</v>
      </c>
    </row>
    <row r="176" spans="1:9" x14ac:dyDescent="0.25">
      <c r="A176" s="12" t="s">
        <v>100</v>
      </c>
      <c r="B176" s="12" t="s">
        <v>101</v>
      </c>
    </row>
    <row r="178" spans="1:9" x14ac:dyDescent="0.25">
      <c r="A178" s="12" t="s">
        <v>28</v>
      </c>
    </row>
    <row r="179" spans="1:9" ht="30" x14ac:dyDescent="0.25">
      <c r="A179" s="16" t="s">
        <v>29</v>
      </c>
      <c r="B179" s="16" t="s">
        <v>30</v>
      </c>
      <c r="C179" s="16" t="s">
        <v>31</v>
      </c>
      <c r="D179" s="16" t="s">
        <v>32</v>
      </c>
      <c r="E179" s="16" t="s">
        <v>33</v>
      </c>
      <c r="F179" s="16" t="s">
        <v>34</v>
      </c>
      <c r="G179" s="25" t="s">
        <v>35</v>
      </c>
      <c r="H179" s="26" t="s">
        <v>36</v>
      </c>
      <c r="I179" s="26" t="s">
        <v>37</v>
      </c>
    </row>
    <row r="180" spans="1:9" x14ac:dyDescent="0.25">
      <c r="A180" s="16" t="s">
        <v>102</v>
      </c>
      <c r="B180" s="16" t="s">
        <v>103</v>
      </c>
      <c r="C180" s="17"/>
      <c r="D180" s="17"/>
      <c r="E180" s="17"/>
      <c r="F180" s="17"/>
      <c r="G180" s="17"/>
      <c r="H180" s="17"/>
      <c r="I180" s="17"/>
    </row>
    <row r="181" spans="1:9" x14ac:dyDescent="0.25">
      <c r="A181" s="17" t="s">
        <v>104</v>
      </c>
      <c r="B181" s="17" t="s">
        <v>103</v>
      </c>
      <c r="C181" s="17">
        <v>18502</v>
      </c>
      <c r="D181" s="17" t="s">
        <v>41</v>
      </c>
      <c r="E181" s="18"/>
      <c r="F181" s="17" t="str">
        <f>IF(ISBLANK(E181),"", PRODUCT(C181,E181))</f>
        <v/>
      </c>
      <c r="G181" s="19"/>
      <c r="H181" s="19"/>
      <c r="I181" s="19"/>
    </row>
    <row r="182" spans="1:9" x14ac:dyDescent="0.25">
      <c r="E182" s="16" t="s">
        <v>42</v>
      </c>
      <c r="F182" s="16" t="str">
        <f>IF(OR(F183="",F183="Tiekėjo text"), "", ROUND(F184-F183,2))</f>
        <v/>
      </c>
    </row>
    <row r="183" spans="1:9" x14ac:dyDescent="0.25">
      <c r="C183" s="16" t="s">
        <v>43</v>
      </c>
      <c r="D183" s="19"/>
      <c r="E183" s="16" t="s">
        <v>44</v>
      </c>
      <c r="F183" s="16" t="str">
        <f>IF(OR(F184="", D183=""), "", ROUND(PRODUCT(D183,F184)/100/SUM(1, D183/100),2))</f>
        <v/>
      </c>
      <c r="G183" s="14" t="str">
        <f>IF(D183="", "Nurodykite taikomą PVM dydį", "")</f>
        <v>Nurodykite taikomą PVM dydį</v>
      </c>
    </row>
    <row r="184" spans="1:9" x14ac:dyDescent="0.25">
      <c r="E184" s="16" t="s">
        <v>34</v>
      </c>
      <c r="F184" s="16" t="str">
        <f>IF((SUMPRODUCT(--(F181:F181=""))&gt;0), "", ROUND(SUM(F181:F181),2))</f>
        <v/>
      </c>
      <c r="G184" s="14" t="str">
        <f>IF((SUMPRODUCT(--(F181:F181=""))&gt;0), "Neužpildytos visų objektų kainos", "")</f>
        <v>Neužpildytos visų objektų kainos</v>
      </c>
    </row>
    <row r="188" spans="1:9" x14ac:dyDescent="0.25">
      <c r="A188" s="12" t="s">
        <v>105</v>
      </c>
      <c r="B188" s="12" t="s">
        <v>106</v>
      </c>
    </row>
    <row r="190" spans="1:9" x14ac:dyDescent="0.25">
      <c r="A190" s="12" t="s">
        <v>28</v>
      </c>
    </row>
    <row r="191" spans="1:9" ht="30" x14ac:dyDescent="0.25">
      <c r="A191" s="16" t="s">
        <v>29</v>
      </c>
      <c r="B191" s="16" t="s">
        <v>30</v>
      </c>
      <c r="C191" s="16" t="s">
        <v>31</v>
      </c>
      <c r="D191" s="16" t="s">
        <v>32</v>
      </c>
      <c r="E191" s="16" t="s">
        <v>33</v>
      </c>
      <c r="F191" s="16" t="s">
        <v>34</v>
      </c>
      <c r="G191" s="25" t="s">
        <v>35</v>
      </c>
      <c r="H191" s="26" t="s">
        <v>36</v>
      </c>
      <c r="I191" s="26" t="s">
        <v>37</v>
      </c>
    </row>
    <row r="192" spans="1:9" x14ac:dyDescent="0.25">
      <c r="A192" s="16" t="s">
        <v>107</v>
      </c>
      <c r="B192" s="16" t="s">
        <v>108</v>
      </c>
      <c r="C192" s="17"/>
      <c r="D192" s="17"/>
      <c r="E192" s="17"/>
      <c r="F192" s="17"/>
      <c r="G192" s="17"/>
      <c r="H192" s="17"/>
      <c r="I192" s="17"/>
    </row>
    <row r="193" spans="1:9" x14ac:dyDescent="0.25">
      <c r="A193" s="17" t="s">
        <v>109</v>
      </c>
      <c r="B193" s="17" t="s">
        <v>108</v>
      </c>
      <c r="C193" s="17">
        <v>12700</v>
      </c>
      <c r="D193" s="17" t="s">
        <v>41</v>
      </c>
      <c r="E193" s="18"/>
      <c r="F193" s="17" t="str">
        <f>IF(ISBLANK(E193),"", PRODUCT(C193,E193))</f>
        <v/>
      </c>
      <c r="G193" s="19"/>
      <c r="H193" s="19"/>
      <c r="I193" s="19"/>
    </row>
    <row r="194" spans="1:9" x14ac:dyDescent="0.25">
      <c r="E194" s="16" t="s">
        <v>42</v>
      </c>
      <c r="F194" s="16" t="str">
        <f>IF(OR(F195="",F195="Tiekėjo text"), "", ROUND(F196-F195,2))</f>
        <v/>
      </c>
    </row>
    <row r="195" spans="1:9" x14ac:dyDescent="0.25">
      <c r="C195" s="16" t="s">
        <v>43</v>
      </c>
      <c r="D195" s="19"/>
      <c r="E195" s="16" t="s">
        <v>44</v>
      </c>
      <c r="F195" s="16" t="str">
        <f>IF(OR(F196="", D195=""), "", ROUND(PRODUCT(D195,F196)/100/SUM(1, D195/100),2))</f>
        <v/>
      </c>
      <c r="G195" s="14" t="str">
        <f>IF(D195="", "Nurodykite taikomą PVM dydį", "")</f>
        <v>Nurodykite taikomą PVM dydį</v>
      </c>
    </row>
    <row r="196" spans="1:9" x14ac:dyDescent="0.25">
      <c r="E196" s="16" t="s">
        <v>34</v>
      </c>
      <c r="F196" s="16" t="str">
        <f>IF((SUMPRODUCT(--(F193:F193=""))&gt;0), "", ROUND(SUM(F193:F193),2))</f>
        <v/>
      </c>
      <c r="G196" s="14" t="str">
        <f>IF((SUMPRODUCT(--(F193:F193=""))&gt;0), "Neužpildytos visų objektų kainos", "")</f>
        <v>Neužpildytos visų objektų kainos</v>
      </c>
    </row>
    <row r="200" spans="1:9" x14ac:dyDescent="0.25">
      <c r="A200" s="12" t="s">
        <v>110</v>
      </c>
      <c r="B200" s="12" t="s">
        <v>111</v>
      </c>
    </row>
    <row r="202" spans="1:9" x14ac:dyDescent="0.25">
      <c r="A202" s="12" t="s">
        <v>28</v>
      </c>
    </row>
    <row r="203" spans="1:9" ht="30" x14ac:dyDescent="0.25">
      <c r="A203" s="16" t="s">
        <v>29</v>
      </c>
      <c r="B203" s="16" t="s">
        <v>30</v>
      </c>
      <c r="C203" s="16" t="s">
        <v>31</v>
      </c>
      <c r="D203" s="16" t="s">
        <v>32</v>
      </c>
      <c r="E203" s="16" t="s">
        <v>33</v>
      </c>
      <c r="F203" s="16" t="s">
        <v>34</v>
      </c>
      <c r="G203" s="25" t="s">
        <v>35</v>
      </c>
      <c r="H203" s="26" t="s">
        <v>36</v>
      </c>
      <c r="I203" s="26" t="s">
        <v>37</v>
      </c>
    </row>
    <row r="204" spans="1:9" x14ac:dyDescent="0.25">
      <c r="A204" s="16" t="s">
        <v>112</v>
      </c>
      <c r="B204" s="16" t="s">
        <v>113</v>
      </c>
      <c r="C204" s="17"/>
      <c r="D204" s="17"/>
      <c r="E204" s="17"/>
      <c r="F204" s="17"/>
      <c r="G204" s="17"/>
      <c r="H204" s="17"/>
      <c r="I204" s="17"/>
    </row>
    <row r="205" spans="1:9" x14ac:dyDescent="0.25">
      <c r="A205" s="17" t="s">
        <v>114</v>
      </c>
      <c r="B205" s="17" t="s">
        <v>113</v>
      </c>
      <c r="C205" s="17">
        <v>11864</v>
      </c>
      <c r="D205" s="17" t="s">
        <v>41</v>
      </c>
      <c r="E205" s="18"/>
      <c r="F205" s="17" t="str">
        <f>IF(ISBLANK(E205),"", PRODUCT(C205,E205))</f>
        <v/>
      </c>
      <c r="G205" s="19"/>
      <c r="H205" s="19"/>
      <c r="I205" s="19"/>
    </row>
    <row r="206" spans="1:9" x14ac:dyDescent="0.25">
      <c r="E206" s="16" t="s">
        <v>42</v>
      </c>
      <c r="F206" s="16" t="str">
        <f>IF(OR(F207="",F207="Tiekėjo text"), "", ROUND(F208-F207,2))</f>
        <v/>
      </c>
    </row>
    <row r="207" spans="1:9" x14ac:dyDescent="0.25">
      <c r="C207" s="16" t="s">
        <v>43</v>
      </c>
      <c r="D207" s="19"/>
      <c r="E207" s="16" t="s">
        <v>44</v>
      </c>
      <c r="F207" s="16" t="str">
        <f>IF(OR(F208="", D207=""), "", ROUND(PRODUCT(D207,F208)/100/SUM(1, D207/100),2))</f>
        <v/>
      </c>
      <c r="G207" s="14" t="str">
        <f>IF(D207="", "Nurodykite taikomą PVM dydį", "")</f>
        <v>Nurodykite taikomą PVM dydį</v>
      </c>
    </row>
    <row r="208" spans="1:9" x14ac:dyDescent="0.25">
      <c r="E208" s="16" t="s">
        <v>34</v>
      </c>
      <c r="F208" s="16" t="str">
        <f>IF((SUMPRODUCT(--(F205:F205=""))&gt;0), "", ROUND(SUM(F205:F205),2))</f>
        <v/>
      </c>
      <c r="G208" s="14" t="str">
        <f>IF((SUMPRODUCT(--(F205:F205=""))&gt;0), "Neužpildytos visų objektų kainos", "")</f>
        <v>Neužpildytos visų objektų kainos</v>
      </c>
    </row>
    <row r="212" spans="1:9" x14ac:dyDescent="0.25">
      <c r="A212" s="12" t="s">
        <v>115</v>
      </c>
      <c r="B212" s="12" t="s">
        <v>116</v>
      </c>
    </row>
    <row r="214" spans="1:9" x14ac:dyDescent="0.25">
      <c r="A214" s="12" t="s">
        <v>28</v>
      </c>
    </row>
    <row r="215" spans="1:9" ht="30" x14ac:dyDescent="0.25">
      <c r="A215" s="16" t="s">
        <v>29</v>
      </c>
      <c r="B215" s="16" t="s">
        <v>30</v>
      </c>
      <c r="C215" s="16" t="s">
        <v>31</v>
      </c>
      <c r="D215" s="16" t="s">
        <v>32</v>
      </c>
      <c r="E215" s="16" t="s">
        <v>33</v>
      </c>
      <c r="F215" s="16" t="s">
        <v>34</v>
      </c>
      <c r="G215" s="25" t="s">
        <v>35</v>
      </c>
      <c r="H215" s="26" t="s">
        <v>36</v>
      </c>
      <c r="I215" s="26" t="s">
        <v>37</v>
      </c>
    </row>
    <row r="216" spans="1:9" x14ac:dyDescent="0.25">
      <c r="A216" s="16" t="s">
        <v>117</v>
      </c>
      <c r="B216" s="16" t="s">
        <v>118</v>
      </c>
      <c r="C216" s="17"/>
      <c r="D216" s="17"/>
      <c r="E216" s="17"/>
      <c r="F216" s="17"/>
      <c r="G216" s="17"/>
      <c r="H216" s="17"/>
      <c r="I216" s="17"/>
    </row>
    <row r="217" spans="1:9" x14ac:dyDescent="0.25">
      <c r="A217" s="17" t="s">
        <v>119</v>
      </c>
      <c r="B217" s="17" t="s">
        <v>118</v>
      </c>
      <c r="C217" s="17">
        <v>4674</v>
      </c>
      <c r="D217" s="17" t="s">
        <v>41</v>
      </c>
      <c r="E217" s="18"/>
      <c r="F217" s="17" t="str">
        <f>IF(ISBLANK(E217),"", PRODUCT(C217,E217))</f>
        <v/>
      </c>
      <c r="G217" s="19"/>
      <c r="H217" s="19"/>
      <c r="I217" s="19"/>
    </row>
    <row r="218" spans="1:9" x14ac:dyDescent="0.25">
      <c r="E218" s="16" t="s">
        <v>42</v>
      </c>
      <c r="F218" s="16" t="str">
        <f>IF(OR(F219="",F219="Tiekėjo text"), "", ROUND(F220-F219,2))</f>
        <v/>
      </c>
    </row>
    <row r="219" spans="1:9" x14ac:dyDescent="0.25">
      <c r="C219" s="16" t="s">
        <v>43</v>
      </c>
      <c r="D219" s="19"/>
      <c r="E219" s="16" t="s">
        <v>44</v>
      </c>
      <c r="F219" s="16" t="str">
        <f>IF(OR(F220="", D219=""), "", ROUND(PRODUCT(D219,F220)/100/SUM(1, D219/100),2))</f>
        <v/>
      </c>
      <c r="G219" s="14" t="str">
        <f>IF(D219="", "Nurodykite taikomą PVM dydį", "")</f>
        <v>Nurodykite taikomą PVM dydį</v>
      </c>
    </row>
    <row r="220" spans="1:9" x14ac:dyDescent="0.25">
      <c r="E220" s="16" t="s">
        <v>34</v>
      </c>
      <c r="F220" s="16" t="str">
        <f>IF((SUMPRODUCT(--(F217:F217=""))&gt;0), "", ROUND(SUM(F217:F217),2))</f>
        <v/>
      </c>
      <c r="G220" s="14" t="str">
        <f>IF((SUMPRODUCT(--(F217:F217=""))&gt;0), "Neužpildytos visų objektų kainos", "")</f>
        <v>Neužpildytos visų objektų kainos</v>
      </c>
    </row>
    <row r="224" spans="1:9" x14ac:dyDescent="0.25">
      <c r="A224" s="12" t="s">
        <v>120</v>
      </c>
      <c r="B224" s="12" t="s">
        <v>121</v>
      </c>
    </row>
    <row r="226" spans="1:9" x14ac:dyDescent="0.25">
      <c r="A226" s="12" t="s">
        <v>28</v>
      </c>
    </row>
    <row r="227" spans="1:9" ht="30" x14ac:dyDescent="0.25">
      <c r="A227" s="16" t="s">
        <v>29</v>
      </c>
      <c r="B227" s="16" t="s">
        <v>30</v>
      </c>
      <c r="C227" s="16" t="s">
        <v>31</v>
      </c>
      <c r="D227" s="16" t="s">
        <v>32</v>
      </c>
      <c r="E227" s="16" t="s">
        <v>33</v>
      </c>
      <c r="F227" s="16" t="s">
        <v>34</v>
      </c>
      <c r="G227" s="25" t="s">
        <v>35</v>
      </c>
      <c r="H227" s="26" t="s">
        <v>36</v>
      </c>
      <c r="I227" s="26" t="s">
        <v>37</v>
      </c>
    </row>
    <row r="228" spans="1:9" x14ac:dyDescent="0.25">
      <c r="A228" s="16" t="s">
        <v>122</v>
      </c>
      <c r="B228" s="16" t="s">
        <v>123</v>
      </c>
      <c r="C228" s="17"/>
      <c r="D228" s="17"/>
      <c r="E228" s="17"/>
      <c r="F228" s="17"/>
      <c r="G228" s="17"/>
      <c r="H228" s="17"/>
      <c r="I228" s="17"/>
    </row>
    <row r="229" spans="1:9" x14ac:dyDescent="0.25">
      <c r="A229" s="17" t="s">
        <v>124</v>
      </c>
      <c r="B229" s="17" t="s">
        <v>123</v>
      </c>
      <c r="C229" s="17">
        <v>5819</v>
      </c>
      <c r="D229" s="17" t="s">
        <v>41</v>
      </c>
      <c r="E229" s="18"/>
      <c r="F229" s="17" t="str">
        <f>IF(ISBLANK(E229),"", PRODUCT(C229,E229))</f>
        <v/>
      </c>
      <c r="G229" s="19"/>
      <c r="H229" s="19"/>
      <c r="I229" s="19"/>
    </row>
    <row r="230" spans="1:9" x14ac:dyDescent="0.25">
      <c r="E230" s="16" t="s">
        <v>42</v>
      </c>
      <c r="F230" s="16" t="str">
        <f>IF(OR(F231="",F231="Tiekėjo text"), "", ROUND(F232-F231,2))</f>
        <v/>
      </c>
    </row>
    <row r="231" spans="1:9" x14ac:dyDescent="0.25">
      <c r="C231" s="16" t="s">
        <v>43</v>
      </c>
      <c r="D231" s="19"/>
      <c r="E231" s="16" t="s">
        <v>44</v>
      </c>
      <c r="F231" s="16" t="str">
        <f>IF(OR(F232="", D231=""), "", ROUND(PRODUCT(D231,F232)/100/SUM(1, D231/100),2))</f>
        <v/>
      </c>
      <c r="G231" s="14" t="str">
        <f>IF(D231="", "Nurodykite taikomą PVM dydį", "")</f>
        <v>Nurodykite taikomą PVM dydį</v>
      </c>
    </row>
    <row r="232" spans="1:9" x14ac:dyDescent="0.25">
      <c r="E232" s="16" t="s">
        <v>34</v>
      </c>
      <c r="F232" s="16" t="str">
        <f>IF((SUMPRODUCT(--(F229:F229=""))&gt;0), "", ROUND(SUM(F229:F229),2))</f>
        <v/>
      </c>
      <c r="G232" s="14" t="str">
        <f>IF((SUMPRODUCT(--(F229:F229=""))&gt;0), "Neužpildytos visų objektų kainos", "")</f>
        <v>Neužpildytos visų objektų kainos</v>
      </c>
    </row>
    <row r="236" spans="1:9" x14ac:dyDescent="0.25">
      <c r="A236" s="12" t="s">
        <v>125</v>
      </c>
      <c r="B236" s="12" t="s">
        <v>126</v>
      </c>
    </row>
    <row r="238" spans="1:9" x14ac:dyDescent="0.25">
      <c r="A238" s="12" t="s">
        <v>28</v>
      </c>
    </row>
    <row r="239" spans="1:9" ht="30" x14ac:dyDescent="0.25">
      <c r="A239" s="16" t="s">
        <v>29</v>
      </c>
      <c r="B239" s="16" t="s">
        <v>30</v>
      </c>
      <c r="C239" s="16" t="s">
        <v>31</v>
      </c>
      <c r="D239" s="16" t="s">
        <v>32</v>
      </c>
      <c r="E239" s="16" t="s">
        <v>33</v>
      </c>
      <c r="F239" s="16" t="s">
        <v>34</v>
      </c>
      <c r="G239" s="25" t="s">
        <v>35</v>
      </c>
      <c r="H239" s="26" t="s">
        <v>36</v>
      </c>
      <c r="I239" s="26" t="s">
        <v>37</v>
      </c>
    </row>
    <row r="240" spans="1:9" x14ac:dyDescent="0.25">
      <c r="A240" s="16" t="s">
        <v>127</v>
      </c>
      <c r="B240" s="16" t="s">
        <v>128</v>
      </c>
      <c r="C240" s="17"/>
      <c r="D240" s="17"/>
      <c r="E240" s="17"/>
      <c r="F240" s="17"/>
      <c r="G240" s="17"/>
      <c r="H240" s="17"/>
      <c r="I240" s="17"/>
    </row>
    <row r="241" spans="1:9" x14ac:dyDescent="0.25">
      <c r="A241" s="17" t="s">
        <v>129</v>
      </c>
      <c r="B241" s="17" t="s">
        <v>128</v>
      </c>
      <c r="C241" s="17">
        <v>964</v>
      </c>
      <c r="D241" s="17" t="s">
        <v>41</v>
      </c>
      <c r="E241" s="18"/>
      <c r="F241" s="17" t="str">
        <f>IF(ISBLANK(E241),"", PRODUCT(C241,E241))</f>
        <v/>
      </c>
      <c r="G241" s="19"/>
      <c r="H241" s="19"/>
      <c r="I241" s="19"/>
    </row>
    <row r="242" spans="1:9" x14ac:dyDescent="0.25">
      <c r="E242" s="16" t="s">
        <v>42</v>
      </c>
      <c r="F242" s="16" t="str">
        <f>IF(OR(F243="",F243="Tiekėjo text"), "", ROUND(F244-F243,2))</f>
        <v/>
      </c>
    </row>
    <row r="243" spans="1:9" x14ac:dyDescent="0.25">
      <c r="C243" s="16" t="s">
        <v>43</v>
      </c>
      <c r="D243" s="19"/>
      <c r="E243" s="16" t="s">
        <v>44</v>
      </c>
      <c r="F243" s="16" t="str">
        <f>IF(OR(F244="", D243=""), "", ROUND(PRODUCT(D243,F244)/100/SUM(1, D243/100),2))</f>
        <v/>
      </c>
      <c r="G243" s="14" t="str">
        <f>IF(D243="", "Nurodykite taikomą PVM dydį", "")</f>
        <v>Nurodykite taikomą PVM dydį</v>
      </c>
    </row>
    <row r="244" spans="1:9" x14ac:dyDescent="0.25">
      <c r="E244" s="16" t="s">
        <v>34</v>
      </c>
      <c r="F244" s="16" t="str">
        <f>IF((SUMPRODUCT(--(F241:F241=""))&gt;0), "", ROUND(SUM(F241:F241),2))</f>
        <v/>
      </c>
      <c r="G244" s="14" t="str">
        <f>IF((SUMPRODUCT(--(F241:F241=""))&gt;0), "Neužpildytos visų objektų kainos", "")</f>
        <v>Neužpildytos visų objektų kainos</v>
      </c>
    </row>
    <row r="248" spans="1:9" x14ac:dyDescent="0.25">
      <c r="A248" s="12" t="s">
        <v>130</v>
      </c>
      <c r="B248" s="12" t="s">
        <v>131</v>
      </c>
    </row>
    <row r="250" spans="1:9" x14ac:dyDescent="0.25">
      <c r="A250" s="12" t="s">
        <v>28</v>
      </c>
    </row>
    <row r="251" spans="1:9" ht="30" x14ac:dyDescent="0.25">
      <c r="A251" s="16" t="s">
        <v>29</v>
      </c>
      <c r="B251" s="16" t="s">
        <v>30</v>
      </c>
      <c r="C251" s="16" t="s">
        <v>31</v>
      </c>
      <c r="D251" s="16" t="s">
        <v>32</v>
      </c>
      <c r="E251" s="16" t="s">
        <v>33</v>
      </c>
      <c r="F251" s="16" t="s">
        <v>34</v>
      </c>
      <c r="G251" s="25" t="s">
        <v>35</v>
      </c>
      <c r="H251" s="26" t="s">
        <v>36</v>
      </c>
      <c r="I251" s="26" t="s">
        <v>37</v>
      </c>
    </row>
    <row r="252" spans="1:9" x14ac:dyDescent="0.25">
      <c r="A252" s="16" t="s">
        <v>132</v>
      </c>
      <c r="B252" s="16" t="s">
        <v>133</v>
      </c>
      <c r="C252" s="17"/>
      <c r="D252" s="17"/>
      <c r="E252" s="17"/>
      <c r="F252" s="17"/>
      <c r="G252" s="17"/>
      <c r="H252" s="17"/>
      <c r="I252" s="17"/>
    </row>
    <row r="253" spans="1:9" x14ac:dyDescent="0.25">
      <c r="A253" s="17" t="s">
        <v>134</v>
      </c>
      <c r="B253" s="17" t="s">
        <v>133</v>
      </c>
      <c r="C253" s="17">
        <v>31080</v>
      </c>
      <c r="D253" s="17" t="s">
        <v>41</v>
      </c>
      <c r="E253" s="18"/>
      <c r="F253" s="17" t="str">
        <f>IF(ISBLANK(E253),"", PRODUCT(C253,E253))</f>
        <v/>
      </c>
      <c r="G253" s="19"/>
      <c r="H253" s="19"/>
      <c r="I253" s="19"/>
    </row>
    <row r="254" spans="1:9" x14ac:dyDescent="0.25">
      <c r="E254" s="16" t="s">
        <v>42</v>
      </c>
      <c r="F254" s="16" t="str">
        <f>IF(OR(F255="",F255="Tiekėjo text"), "", ROUND(F256-F255,2))</f>
        <v/>
      </c>
    </row>
    <row r="255" spans="1:9" x14ac:dyDescent="0.25">
      <c r="C255" s="16" t="s">
        <v>43</v>
      </c>
      <c r="D255" s="19"/>
      <c r="E255" s="16" t="s">
        <v>44</v>
      </c>
      <c r="F255" s="16" t="str">
        <f>IF(OR(F256="", D255=""), "", ROUND(PRODUCT(D255,F256)/100/SUM(1, D255/100),2))</f>
        <v/>
      </c>
      <c r="G255" s="14" t="str">
        <f>IF(D255="", "Nurodykite taikomą PVM dydį", "")</f>
        <v>Nurodykite taikomą PVM dydį</v>
      </c>
    </row>
    <row r="256" spans="1:9" x14ac:dyDescent="0.25">
      <c r="E256" s="16" t="s">
        <v>34</v>
      </c>
      <c r="F256" s="16" t="str">
        <f>IF((SUMPRODUCT(--(F253:F253=""))&gt;0), "", ROUND(SUM(F253:F253),2))</f>
        <v/>
      </c>
      <c r="G256" s="14" t="str">
        <f>IF((SUMPRODUCT(--(F253:F253=""))&gt;0), "Neužpildytos visų objektų kainos", "")</f>
        <v>Neužpildytos visų objektų kainos</v>
      </c>
    </row>
    <row r="260" spans="1:9" x14ac:dyDescent="0.25">
      <c r="A260" s="12" t="s">
        <v>135</v>
      </c>
      <c r="B260" s="12" t="s">
        <v>136</v>
      </c>
    </row>
    <row r="262" spans="1:9" x14ac:dyDescent="0.25">
      <c r="A262" s="12" t="s">
        <v>28</v>
      </c>
    </row>
    <row r="263" spans="1:9" ht="30" x14ac:dyDescent="0.25">
      <c r="A263" s="16" t="s">
        <v>29</v>
      </c>
      <c r="B263" s="16" t="s">
        <v>30</v>
      </c>
      <c r="C263" s="16" t="s">
        <v>31</v>
      </c>
      <c r="D263" s="16" t="s">
        <v>32</v>
      </c>
      <c r="E263" s="16" t="s">
        <v>33</v>
      </c>
      <c r="F263" s="16" t="s">
        <v>34</v>
      </c>
      <c r="G263" s="25" t="s">
        <v>35</v>
      </c>
      <c r="H263" s="26" t="s">
        <v>36</v>
      </c>
      <c r="I263" s="26" t="s">
        <v>37</v>
      </c>
    </row>
    <row r="264" spans="1:9" x14ac:dyDescent="0.25">
      <c r="A264" s="16" t="s">
        <v>137</v>
      </c>
      <c r="B264" s="16" t="s">
        <v>138</v>
      </c>
      <c r="C264" s="17"/>
      <c r="D264" s="17"/>
      <c r="E264" s="17"/>
      <c r="F264" s="17"/>
      <c r="G264" s="17"/>
      <c r="H264" s="17"/>
      <c r="I264" s="17"/>
    </row>
    <row r="265" spans="1:9" x14ac:dyDescent="0.25">
      <c r="A265" s="17" t="s">
        <v>139</v>
      </c>
      <c r="B265" s="17" t="s">
        <v>138</v>
      </c>
      <c r="C265" s="17">
        <v>1862</v>
      </c>
      <c r="D265" s="17" t="s">
        <v>41</v>
      </c>
      <c r="E265" s="18"/>
      <c r="F265" s="17" t="str">
        <f>IF(ISBLANK(E265),"", PRODUCT(C265,E265))</f>
        <v/>
      </c>
      <c r="G265" s="19"/>
      <c r="H265" s="19"/>
      <c r="I265" s="19"/>
    </row>
    <row r="266" spans="1:9" x14ac:dyDescent="0.25">
      <c r="E266" s="16" t="s">
        <v>42</v>
      </c>
      <c r="F266" s="16" t="str">
        <f>IF(OR(F267="",F267="Tiekėjo text"), "", ROUND(F268-F267,2))</f>
        <v/>
      </c>
    </row>
    <row r="267" spans="1:9" x14ac:dyDescent="0.25">
      <c r="C267" s="16" t="s">
        <v>43</v>
      </c>
      <c r="D267" s="19"/>
      <c r="E267" s="16" t="s">
        <v>44</v>
      </c>
      <c r="F267" s="16" t="str">
        <f>IF(OR(F268="", D267=""), "", ROUND(PRODUCT(D267,F268)/100/SUM(1, D267/100),2))</f>
        <v/>
      </c>
      <c r="G267" s="14" t="str">
        <f>IF(D267="", "Nurodykite taikomą PVM dydį", "")</f>
        <v>Nurodykite taikomą PVM dydį</v>
      </c>
    </row>
    <row r="268" spans="1:9" x14ac:dyDescent="0.25">
      <c r="E268" s="16" t="s">
        <v>34</v>
      </c>
      <c r="F268" s="16" t="str">
        <f>IF((SUMPRODUCT(--(F265:F265=""))&gt;0), "", ROUND(SUM(F265:F265),2))</f>
        <v/>
      </c>
      <c r="G268" s="14" t="str">
        <f>IF((SUMPRODUCT(--(F265:F265=""))&gt;0), "Neužpildytos visų objektų kainos", "")</f>
        <v>Neužpildytos visų objektų kainos</v>
      </c>
    </row>
    <row r="271" spans="1:9" x14ac:dyDescent="0.25">
      <c r="A271" s="7" t="s">
        <v>165</v>
      </c>
    </row>
  </sheetData>
  <sheetProtection algorithmName="SHA-512" hashValue="1i1ufnAHdgKiw8Cycl8w/dLCVBJmNIfmk+AmztfQAJjUTF9HgHlRvZvhocCtrJ/X+Jh9hxxIIj9LlFlW8Ow/rg==" saltValue="QASlWvPeTJjlnq6rnb7tv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2" t="s">
        <v>140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3"/>
      <c r="B4" s="3"/>
      <c r="C4" s="3"/>
      <c r="D4" s="3"/>
      <c r="E4" s="3"/>
      <c r="F4" s="3"/>
      <c r="G4" s="3"/>
      <c r="H4" s="3"/>
      <c r="I4" s="3"/>
      <c r="J4" s="3"/>
    </row>
    <row r="5" spans="1:11" ht="48" customHeight="1" x14ac:dyDescent="0.25">
      <c r="A5" s="69" t="s">
        <v>141</v>
      </c>
      <c r="B5" s="53"/>
      <c r="C5" s="51" t="s">
        <v>142</v>
      </c>
      <c r="D5" s="52"/>
      <c r="E5" s="53"/>
      <c r="F5" s="51" t="s">
        <v>143</v>
      </c>
      <c r="G5" s="52"/>
      <c r="H5" s="53"/>
      <c r="I5" s="51" t="s">
        <v>144</v>
      </c>
      <c r="J5" s="53"/>
      <c r="K5" s="4" t="s">
        <v>145</v>
      </c>
    </row>
    <row r="6" spans="1:11" ht="48.95" customHeight="1" x14ac:dyDescent="0.25">
      <c r="A6" s="45"/>
      <c r="B6" s="32"/>
      <c r="C6" s="46"/>
      <c r="D6" s="44"/>
      <c r="E6" s="32"/>
      <c r="F6" s="46"/>
      <c r="G6" s="44"/>
      <c r="H6" s="32"/>
      <c r="I6" s="46"/>
      <c r="J6" s="32"/>
      <c r="K6" s="20"/>
    </row>
    <row r="7" spans="1:11" ht="48.95" customHeight="1" x14ac:dyDescent="0.25">
      <c r="A7" s="45"/>
      <c r="B7" s="32"/>
      <c r="C7" s="46"/>
      <c r="D7" s="44"/>
      <c r="E7" s="32"/>
      <c r="F7" s="46"/>
      <c r="G7" s="44"/>
      <c r="H7" s="32"/>
      <c r="I7" s="46"/>
      <c r="J7" s="32"/>
      <c r="K7" s="20"/>
    </row>
    <row r="8" spans="1:11" ht="48.95" customHeight="1" x14ac:dyDescent="0.25">
      <c r="A8" s="45"/>
      <c r="B8" s="32"/>
      <c r="C8" s="46"/>
      <c r="D8" s="44"/>
      <c r="E8" s="32"/>
      <c r="F8" s="46"/>
      <c r="G8" s="44"/>
      <c r="H8" s="32"/>
      <c r="I8" s="46"/>
      <c r="J8" s="32"/>
      <c r="K8" s="20"/>
    </row>
    <row r="9" spans="1:11" ht="48.95" customHeight="1" x14ac:dyDescent="0.25">
      <c r="A9" s="45"/>
      <c r="B9" s="32"/>
      <c r="C9" s="46"/>
      <c r="D9" s="44"/>
      <c r="E9" s="32"/>
      <c r="F9" s="46"/>
      <c r="G9" s="44"/>
      <c r="H9" s="32"/>
      <c r="I9" s="46"/>
      <c r="J9" s="32"/>
      <c r="K9" s="20"/>
    </row>
    <row r="10" spans="1:11" ht="48.95" customHeight="1" x14ac:dyDescent="0.25">
      <c r="A10" s="45"/>
      <c r="B10" s="32"/>
      <c r="C10" s="46"/>
      <c r="D10" s="44"/>
      <c r="E10" s="32"/>
      <c r="F10" s="46"/>
      <c r="G10" s="44"/>
      <c r="H10" s="32"/>
      <c r="I10" s="46"/>
      <c r="J10" s="32"/>
      <c r="K10" s="20"/>
    </row>
    <row r="11" spans="1:11" ht="48.95" customHeight="1" x14ac:dyDescent="0.25">
      <c r="A11" s="45"/>
      <c r="B11" s="32"/>
      <c r="C11" s="46"/>
      <c r="D11" s="44"/>
      <c r="E11" s="32"/>
      <c r="F11" s="46"/>
      <c r="G11" s="44"/>
      <c r="H11" s="32"/>
      <c r="I11" s="46"/>
      <c r="J11" s="32"/>
      <c r="K11" s="20"/>
    </row>
    <row r="12" spans="1:11" ht="48.95" customHeight="1" x14ac:dyDescent="0.25">
      <c r="A12" s="45"/>
      <c r="B12" s="32"/>
      <c r="C12" s="46"/>
      <c r="D12" s="44"/>
      <c r="E12" s="32"/>
      <c r="F12" s="46"/>
      <c r="G12" s="44"/>
      <c r="H12" s="32"/>
      <c r="I12" s="46"/>
      <c r="J12" s="32"/>
      <c r="K12" s="20"/>
    </row>
    <row r="13" spans="1:11" ht="48.95" customHeight="1" x14ac:dyDescent="0.25">
      <c r="A13" s="45"/>
      <c r="B13" s="32"/>
      <c r="C13" s="46"/>
      <c r="D13" s="44"/>
      <c r="E13" s="32"/>
      <c r="F13" s="46"/>
      <c r="G13" s="44"/>
      <c r="H13" s="32"/>
      <c r="I13" s="46"/>
      <c r="J13" s="32"/>
      <c r="K13" s="20"/>
    </row>
    <row r="14" spans="1:11" ht="48.95" customHeight="1" x14ac:dyDescent="0.25">
      <c r="A14" s="45"/>
      <c r="B14" s="32"/>
      <c r="C14" s="46"/>
      <c r="D14" s="44"/>
      <c r="E14" s="32"/>
      <c r="F14" s="46"/>
      <c r="G14" s="44"/>
      <c r="H14" s="32"/>
      <c r="I14" s="46"/>
      <c r="J14" s="32"/>
      <c r="K14" s="20"/>
    </row>
    <row r="15" spans="1:11" ht="48" customHeight="1" thickBot="1" x14ac:dyDescent="0.3">
      <c r="A15" s="71"/>
      <c r="B15" s="59"/>
      <c r="C15" s="64"/>
      <c r="D15" s="58"/>
      <c r="E15" s="59"/>
      <c r="F15" s="64"/>
      <c r="G15" s="58"/>
      <c r="H15" s="59"/>
      <c r="I15" s="64"/>
      <c r="J15" s="59"/>
      <c r="K15" s="21"/>
    </row>
    <row r="16" spans="1:11" ht="18.95" customHeight="1" x14ac:dyDescent="0.25">
      <c r="A16" s="5"/>
      <c r="B16" s="5"/>
      <c r="C16" s="5"/>
      <c r="D16" s="5"/>
      <c r="E16" s="5"/>
      <c r="F16" s="5"/>
      <c r="G16" s="5"/>
      <c r="H16" s="5"/>
      <c r="I16" s="5"/>
      <c r="J16" s="5"/>
      <c r="K16" s="6"/>
    </row>
    <row r="17" spans="1:11" ht="48.95" customHeight="1" x14ac:dyDescent="0.25">
      <c r="A17" s="68" t="s">
        <v>146</v>
      </c>
      <c r="B17" s="27"/>
      <c r="C17" s="27"/>
      <c r="D17" s="27"/>
      <c r="E17" s="27"/>
      <c r="F17" s="27"/>
      <c r="G17" s="27"/>
      <c r="H17" s="27"/>
      <c r="I17" s="27"/>
      <c r="J17" s="27"/>
      <c r="K17" s="27"/>
    </row>
    <row r="18" spans="1:11" ht="15.95" customHeight="1" thickBot="1" x14ac:dyDescent="0.3">
      <c r="A18" s="5"/>
      <c r="B18" s="5"/>
      <c r="C18" s="5"/>
      <c r="D18" s="5"/>
      <c r="E18" s="5"/>
      <c r="F18" s="5"/>
      <c r="G18" s="5"/>
      <c r="H18" s="5"/>
      <c r="I18" s="5"/>
      <c r="J18" s="5"/>
      <c r="K18" s="6"/>
    </row>
    <row r="19" spans="1:11" ht="48.95" customHeight="1" x14ac:dyDescent="0.25">
      <c r="A19" s="69" t="s">
        <v>30</v>
      </c>
      <c r="B19" s="53"/>
      <c r="C19" s="51" t="s">
        <v>142</v>
      </c>
      <c r="D19" s="52"/>
      <c r="E19" s="53"/>
      <c r="F19" s="51" t="s">
        <v>147</v>
      </c>
      <c r="G19" s="52"/>
      <c r="H19" s="53"/>
      <c r="I19" s="70" t="s">
        <v>144</v>
      </c>
      <c r="J19" s="67"/>
      <c r="K19" s="6"/>
    </row>
    <row r="20" spans="1:11" ht="48.95" customHeight="1" x14ac:dyDescent="0.25">
      <c r="A20" s="45"/>
      <c r="B20" s="32"/>
      <c r="C20" s="46"/>
      <c r="D20" s="44"/>
      <c r="E20" s="32"/>
      <c r="F20" s="46"/>
      <c r="G20" s="44"/>
      <c r="H20" s="32"/>
      <c r="I20" s="50"/>
      <c r="J20" s="49"/>
      <c r="K20" s="6"/>
    </row>
    <row r="21" spans="1:11" ht="48.95" customHeight="1" x14ac:dyDescent="0.25">
      <c r="A21" s="45"/>
      <c r="B21" s="32"/>
      <c r="C21" s="46"/>
      <c r="D21" s="44"/>
      <c r="E21" s="32"/>
      <c r="F21" s="46"/>
      <c r="G21" s="44"/>
      <c r="H21" s="32"/>
      <c r="I21" s="50"/>
      <c r="J21" s="49"/>
      <c r="K21" s="6"/>
    </row>
    <row r="22" spans="1:11" ht="48.95" customHeight="1" x14ac:dyDescent="0.25">
      <c r="A22" s="45"/>
      <c r="B22" s="32"/>
      <c r="C22" s="46"/>
      <c r="D22" s="44"/>
      <c r="E22" s="32"/>
      <c r="F22" s="46"/>
      <c r="G22" s="44"/>
      <c r="H22" s="32"/>
      <c r="I22" s="50"/>
      <c r="J22" s="49"/>
      <c r="K22" s="6"/>
    </row>
    <row r="23" spans="1:11" ht="48.95" customHeight="1" x14ac:dyDescent="0.25">
      <c r="A23" s="45"/>
      <c r="B23" s="32"/>
      <c r="C23" s="46"/>
      <c r="D23" s="44"/>
      <c r="E23" s="32"/>
      <c r="F23" s="46"/>
      <c r="G23" s="44"/>
      <c r="H23" s="32"/>
      <c r="I23" s="50"/>
      <c r="J23" s="49"/>
      <c r="K23" s="6"/>
    </row>
    <row r="24" spans="1:11" ht="48.95" customHeight="1" x14ac:dyDescent="0.25">
      <c r="A24" s="45"/>
      <c r="B24" s="32"/>
      <c r="C24" s="46"/>
      <c r="D24" s="44"/>
      <c r="E24" s="32"/>
      <c r="F24" s="46"/>
      <c r="G24" s="44"/>
      <c r="H24" s="32"/>
      <c r="I24" s="50"/>
      <c r="J24" s="49"/>
      <c r="K24" s="6"/>
    </row>
    <row r="25" spans="1:11" ht="48.95" customHeight="1" x14ac:dyDescent="0.25">
      <c r="A25" s="45"/>
      <c r="B25" s="32"/>
      <c r="C25" s="46"/>
      <c r="D25" s="44"/>
      <c r="E25" s="32"/>
      <c r="F25" s="46"/>
      <c r="G25" s="44"/>
      <c r="H25" s="32"/>
      <c r="I25" s="50"/>
      <c r="J25" s="49"/>
      <c r="K25" s="6"/>
    </row>
    <row r="26" spans="1:11" ht="48.95" customHeight="1" x14ac:dyDescent="0.25">
      <c r="A26" s="45"/>
      <c r="B26" s="32"/>
      <c r="C26" s="46"/>
      <c r="D26" s="44"/>
      <c r="E26" s="32"/>
      <c r="F26" s="46"/>
      <c r="G26" s="44"/>
      <c r="H26" s="32"/>
      <c r="I26" s="50"/>
      <c r="J26" s="49"/>
      <c r="K26" s="6"/>
    </row>
    <row r="27" spans="1:11" ht="48.95" customHeight="1" x14ac:dyDescent="0.25">
      <c r="A27" s="45"/>
      <c r="B27" s="32"/>
      <c r="C27" s="46"/>
      <c r="D27" s="44"/>
      <c r="E27" s="32"/>
      <c r="F27" s="46"/>
      <c r="G27" s="44"/>
      <c r="H27" s="32"/>
      <c r="I27" s="50"/>
      <c r="J27" s="49"/>
      <c r="K27" s="6"/>
    </row>
    <row r="28" spans="1:11" ht="48.95" customHeight="1" x14ac:dyDescent="0.25">
      <c r="A28" s="45"/>
      <c r="B28" s="32"/>
      <c r="C28" s="46"/>
      <c r="D28" s="44"/>
      <c r="E28" s="32"/>
      <c r="F28" s="46"/>
      <c r="G28" s="44"/>
      <c r="H28" s="32"/>
      <c r="I28" s="50"/>
      <c r="J28" s="49"/>
      <c r="K28" s="6"/>
    </row>
    <row r="29" spans="1:11" ht="48.95" customHeight="1" x14ac:dyDescent="0.25">
      <c r="A29" s="45"/>
      <c r="B29" s="32"/>
      <c r="C29" s="46"/>
      <c r="D29" s="44"/>
      <c r="E29" s="32"/>
      <c r="F29" s="46"/>
      <c r="G29" s="44"/>
      <c r="H29" s="32"/>
      <c r="I29" s="50"/>
      <c r="J29" s="49"/>
      <c r="K29" s="6"/>
    </row>
    <row r="31" spans="1:11" ht="33" customHeight="1" x14ac:dyDescent="0.25">
      <c r="A31" s="56"/>
      <c r="B31" s="27"/>
      <c r="C31" s="27"/>
      <c r="D31" s="27"/>
      <c r="E31" s="27"/>
      <c r="F31" s="27"/>
      <c r="G31" s="27"/>
      <c r="H31" s="27"/>
      <c r="I31" s="27"/>
      <c r="J31" s="27"/>
    </row>
    <row r="33" spans="1:10" ht="15.95" customHeight="1" x14ac:dyDescent="0.25">
      <c r="A33" s="55" t="s">
        <v>148</v>
      </c>
      <c r="B33" s="27"/>
      <c r="C33" s="27"/>
      <c r="D33" s="27"/>
      <c r="E33" s="27"/>
      <c r="F33" s="27"/>
      <c r="G33" s="27"/>
      <c r="H33" s="27"/>
      <c r="I33" s="27"/>
      <c r="J33" s="27"/>
    </row>
    <row r="34" spans="1:10" ht="15.95" customHeight="1" thickBot="1" x14ac:dyDescent="0.3"/>
    <row r="35" spans="1:10" ht="15.95" customHeight="1" x14ac:dyDescent="0.25">
      <c r="A35" s="11" t="s">
        <v>29</v>
      </c>
      <c r="B35" s="65" t="s">
        <v>149</v>
      </c>
      <c r="C35" s="52"/>
      <c r="D35" s="52"/>
      <c r="E35" s="52"/>
      <c r="F35" s="52"/>
      <c r="G35" s="53"/>
      <c r="H35" s="66" t="s">
        <v>150</v>
      </c>
      <c r="I35" s="52"/>
      <c r="J35" s="67"/>
    </row>
    <row r="36" spans="1:10" ht="48" customHeight="1" x14ac:dyDescent="0.25">
      <c r="A36" s="22" t="s">
        <v>151</v>
      </c>
      <c r="B36" s="47" t="s">
        <v>152</v>
      </c>
      <c r="C36" s="44"/>
      <c r="D36" s="44"/>
      <c r="E36" s="44"/>
      <c r="F36" s="44"/>
      <c r="G36" s="32"/>
      <c r="H36" s="48"/>
      <c r="I36" s="44"/>
      <c r="J36" s="49"/>
    </row>
    <row r="37" spans="1:10" ht="48" customHeight="1" x14ac:dyDescent="0.25">
      <c r="A37" s="22" t="s">
        <v>153</v>
      </c>
      <c r="B37" s="47" t="s">
        <v>154</v>
      </c>
      <c r="C37" s="44"/>
      <c r="D37" s="44"/>
      <c r="E37" s="44"/>
      <c r="F37" s="44"/>
      <c r="G37" s="32"/>
      <c r="H37" s="48"/>
      <c r="I37" s="44"/>
      <c r="J37" s="49"/>
    </row>
    <row r="38" spans="1:10" ht="48" customHeight="1" x14ac:dyDescent="0.25">
      <c r="A38" s="22" t="s">
        <v>155</v>
      </c>
      <c r="B38" s="47" t="s">
        <v>156</v>
      </c>
      <c r="C38" s="44"/>
      <c r="D38" s="44"/>
      <c r="E38" s="44"/>
      <c r="F38" s="44"/>
      <c r="G38" s="32"/>
      <c r="H38" s="48"/>
      <c r="I38" s="44"/>
      <c r="J38" s="49"/>
    </row>
    <row r="39" spans="1:10" ht="48" customHeight="1" x14ac:dyDescent="0.25">
      <c r="A39" s="22" t="s">
        <v>157</v>
      </c>
      <c r="B39" s="47" t="s">
        <v>158</v>
      </c>
      <c r="C39" s="44"/>
      <c r="D39" s="44"/>
      <c r="E39" s="44"/>
      <c r="F39" s="44"/>
      <c r="G39" s="32"/>
      <c r="H39" s="48"/>
      <c r="I39" s="44"/>
      <c r="J39" s="49"/>
    </row>
    <row r="40" spans="1:10" ht="48" customHeight="1" x14ac:dyDescent="0.25">
      <c r="A40" s="22" t="s">
        <v>159</v>
      </c>
      <c r="B40" s="47" t="s">
        <v>160</v>
      </c>
      <c r="C40" s="44"/>
      <c r="D40" s="44"/>
      <c r="E40" s="44"/>
      <c r="F40" s="44"/>
      <c r="G40" s="32"/>
      <c r="H40" s="48"/>
      <c r="I40" s="44"/>
      <c r="J40" s="49"/>
    </row>
    <row r="41" spans="1:10" ht="48" customHeight="1" x14ac:dyDescent="0.25">
      <c r="A41" s="23"/>
      <c r="B41" s="43"/>
      <c r="C41" s="44"/>
      <c r="D41" s="44"/>
      <c r="E41" s="44"/>
      <c r="F41" s="44"/>
      <c r="G41" s="32"/>
      <c r="H41" s="48"/>
      <c r="I41" s="44"/>
      <c r="J41" s="49"/>
    </row>
    <row r="42" spans="1:10" ht="48" customHeight="1" x14ac:dyDescent="0.25">
      <c r="A42" s="23"/>
      <c r="B42" s="43"/>
      <c r="C42" s="44"/>
      <c r="D42" s="44"/>
      <c r="E42" s="44"/>
      <c r="F42" s="44"/>
      <c r="G42" s="32"/>
      <c r="H42" s="48"/>
      <c r="I42" s="44"/>
      <c r="J42" s="49"/>
    </row>
    <row r="43" spans="1:10" ht="48" customHeight="1" x14ac:dyDescent="0.25">
      <c r="A43" s="23"/>
      <c r="B43" s="43"/>
      <c r="C43" s="44"/>
      <c r="D43" s="44"/>
      <c r="E43" s="44"/>
      <c r="F43" s="44"/>
      <c r="G43" s="32"/>
      <c r="H43" s="48"/>
      <c r="I43" s="44"/>
      <c r="J43" s="49"/>
    </row>
    <row r="44" spans="1:10" ht="48" customHeight="1" x14ac:dyDescent="0.25">
      <c r="A44" s="23"/>
      <c r="B44" s="43"/>
      <c r="C44" s="44"/>
      <c r="D44" s="44"/>
      <c r="E44" s="44"/>
      <c r="F44" s="44"/>
      <c r="G44" s="32"/>
      <c r="H44" s="48"/>
      <c r="I44" s="44"/>
      <c r="J44" s="49"/>
    </row>
    <row r="45" spans="1:10" ht="48" customHeight="1" x14ac:dyDescent="0.25">
      <c r="A45" s="23"/>
      <c r="B45" s="43"/>
      <c r="C45" s="44"/>
      <c r="D45" s="44"/>
      <c r="E45" s="44"/>
      <c r="F45" s="44"/>
      <c r="G45" s="32"/>
      <c r="H45" s="48"/>
      <c r="I45" s="44"/>
      <c r="J45" s="49"/>
    </row>
    <row r="46" spans="1:10" ht="48.95" customHeight="1" thickBot="1" x14ac:dyDescent="0.3">
      <c r="A46" s="24"/>
      <c r="B46" s="57"/>
      <c r="C46" s="58"/>
      <c r="D46" s="58"/>
      <c r="E46" s="58"/>
      <c r="F46" s="58"/>
      <c r="G46" s="59"/>
      <c r="H46" s="60"/>
      <c r="I46" s="61"/>
      <c r="J46" s="62"/>
    </row>
    <row r="48" spans="1:10" ht="102" customHeight="1" x14ac:dyDescent="0.25">
      <c r="A48" s="56" t="s">
        <v>161</v>
      </c>
      <c r="B48" s="27"/>
      <c r="C48" s="27"/>
      <c r="D48" s="27"/>
      <c r="E48" s="27"/>
      <c r="F48" s="27"/>
      <c r="G48" s="27"/>
      <c r="H48" s="27"/>
      <c r="I48" s="27"/>
      <c r="J48" s="27"/>
    </row>
    <row r="51" spans="1:10" x14ac:dyDescent="0.25">
      <c r="A51" s="63" t="s">
        <v>162</v>
      </c>
      <c r="B51" s="27"/>
      <c r="C51" s="27"/>
      <c r="D51" s="27"/>
      <c r="E51" s="54"/>
      <c r="F51" s="27"/>
      <c r="G51" s="27"/>
      <c r="H51" s="27"/>
      <c r="I51" s="27"/>
      <c r="J51" s="27"/>
    </row>
    <row r="53" spans="1:10" x14ac:dyDescent="0.25">
      <c r="A53" s="63" t="s">
        <v>163</v>
      </c>
      <c r="B53" s="27"/>
      <c r="C53" s="27"/>
      <c r="D53" s="27"/>
      <c r="E53" s="54"/>
      <c r="F53" s="27"/>
      <c r="G53" s="27"/>
      <c r="H53" s="27"/>
      <c r="I53" s="27"/>
      <c r="J53" s="27"/>
    </row>
    <row r="100" spans="1:1" ht="15.75" x14ac:dyDescent="0.25">
      <c r="A100" t="s">
        <v>164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2025-07-29T05:27:27Z</dcterms:modified>
</cp:coreProperties>
</file>