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VSPL58\Desktop\PIRKIMAI\2025\SAK-2,2025 (metrologija)\KS\"/>
    </mc:Choice>
  </mc:AlternateContent>
  <xr:revisionPtr revIDLastSave="0" documentId="13_ncr:1_{C110827A-199F-496A-93D5-8E93BE2EC65C}" xr6:coauthVersionLast="47" xr6:coauthVersionMax="47" xr10:uidLastSave="{00000000-0000-0000-0000-000000000000}"/>
  <bookViews>
    <workbookView xWindow="9270" yWindow="825" windowWidth="26010" windowHeight="15210" xr2:uid="{5418BDFE-3CBB-428D-810E-C51911D173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7" i="1" l="1"/>
  <c r="Q57" i="1" l="1"/>
  <c r="J109" i="1"/>
  <c r="G107" i="1"/>
  <c r="H107" i="1"/>
  <c r="I107" i="1"/>
  <c r="J108" i="1"/>
  <c r="J107" i="1" s="1"/>
  <c r="P109" i="1"/>
  <c r="M109" i="1" l="1"/>
  <c r="Q109" i="1" s="1"/>
  <c r="M108" i="1"/>
  <c r="P108" i="1"/>
  <c r="P107" i="1" s="1"/>
  <c r="M106" i="1"/>
  <c r="J106" i="1"/>
  <c r="P106" i="1" s="1"/>
  <c r="M105" i="1"/>
  <c r="J105" i="1"/>
  <c r="P105" i="1" s="1"/>
  <c r="M104" i="1"/>
  <c r="J104" i="1"/>
  <c r="P104" i="1" s="1"/>
  <c r="M103" i="1"/>
  <c r="J103" i="1"/>
  <c r="P103" i="1" s="1"/>
  <c r="P101" i="1" s="1"/>
  <c r="M102" i="1"/>
  <c r="J102" i="1"/>
  <c r="P102" i="1" s="1"/>
  <c r="J101" i="1"/>
  <c r="I101" i="1"/>
  <c r="H101" i="1"/>
  <c r="G101" i="1"/>
  <c r="M100" i="1"/>
  <c r="J100" i="1"/>
  <c r="P100" i="1" s="1"/>
  <c r="M99" i="1"/>
  <c r="J99" i="1"/>
  <c r="P99" i="1" s="1"/>
  <c r="M98" i="1"/>
  <c r="J98" i="1"/>
  <c r="P98" i="1" s="1"/>
  <c r="M97" i="1"/>
  <c r="J97" i="1"/>
  <c r="P97" i="1" s="1"/>
  <c r="M96" i="1"/>
  <c r="J96" i="1"/>
  <c r="P96" i="1" s="1"/>
  <c r="M95" i="1"/>
  <c r="J95" i="1"/>
  <c r="P95" i="1" s="1"/>
  <c r="M94" i="1"/>
  <c r="J94" i="1"/>
  <c r="P94" i="1" s="1"/>
  <c r="M93" i="1"/>
  <c r="J93" i="1"/>
  <c r="P93" i="1" s="1"/>
  <c r="M92" i="1"/>
  <c r="J92" i="1"/>
  <c r="P92" i="1" s="1"/>
  <c r="P91" i="1" s="1"/>
  <c r="I91" i="1"/>
  <c r="H91" i="1"/>
  <c r="G91" i="1"/>
  <c r="M90" i="1"/>
  <c r="J90" i="1"/>
  <c r="P90" i="1" s="1"/>
  <c r="M89" i="1"/>
  <c r="J89" i="1"/>
  <c r="P89" i="1" s="1"/>
  <c r="I88" i="1"/>
  <c r="H88" i="1"/>
  <c r="G88" i="1"/>
  <c r="M87" i="1"/>
  <c r="J87" i="1"/>
  <c r="P87" i="1" s="1"/>
  <c r="M86" i="1"/>
  <c r="J86" i="1"/>
  <c r="P86" i="1" s="1"/>
  <c r="M85" i="1"/>
  <c r="J85" i="1"/>
  <c r="P85" i="1" s="1"/>
  <c r="M84" i="1"/>
  <c r="J84" i="1"/>
  <c r="P84" i="1" s="1"/>
  <c r="M83" i="1"/>
  <c r="J83" i="1"/>
  <c r="P83" i="1" s="1"/>
  <c r="M82" i="1"/>
  <c r="J82" i="1"/>
  <c r="P82" i="1" s="1"/>
  <c r="M81" i="1"/>
  <c r="J81" i="1"/>
  <c r="P81" i="1" s="1"/>
  <c r="M80" i="1"/>
  <c r="J80" i="1"/>
  <c r="P80" i="1" s="1"/>
  <c r="M79" i="1"/>
  <c r="J79" i="1"/>
  <c r="P79" i="1" s="1"/>
  <c r="M78" i="1"/>
  <c r="J78" i="1"/>
  <c r="P78" i="1" s="1"/>
  <c r="M77" i="1"/>
  <c r="J77" i="1"/>
  <c r="P77" i="1" s="1"/>
  <c r="J76" i="1"/>
  <c r="I76" i="1"/>
  <c r="H76" i="1"/>
  <c r="G76" i="1"/>
  <c r="M75" i="1"/>
  <c r="J75" i="1"/>
  <c r="P75" i="1" s="1"/>
  <c r="M74" i="1"/>
  <c r="J74" i="1"/>
  <c r="P74" i="1" s="1"/>
  <c r="M73" i="1"/>
  <c r="J73" i="1"/>
  <c r="P73" i="1" s="1"/>
  <c r="M72" i="1"/>
  <c r="J72" i="1"/>
  <c r="P72" i="1" s="1"/>
  <c r="M71" i="1"/>
  <c r="J71" i="1"/>
  <c r="P71" i="1" s="1"/>
  <c r="I70" i="1"/>
  <c r="H70" i="1"/>
  <c r="G70" i="1"/>
  <c r="M69" i="1"/>
  <c r="J69" i="1"/>
  <c r="P69" i="1" s="1"/>
  <c r="P68" i="1"/>
  <c r="I68" i="1"/>
  <c r="H68" i="1"/>
  <c r="G68" i="1"/>
  <c r="J4" i="1"/>
  <c r="P4" i="1" s="1"/>
  <c r="M4" i="1"/>
  <c r="J5" i="1"/>
  <c r="P5" i="1" s="1"/>
  <c r="M5" i="1"/>
  <c r="Q5" i="1" s="1"/>
  <c r="M65" i="1"/>
  <c r="J65" i="1"/>
  <c r="M64" i="1"/>
  <c r="J64" i="1"/>
  <c r="M63" i="1"/>
  <c r="J63" i="1"/>
  <c r="M62" i="1"/>
  <c r="J62" i="1"/>
  <c r="M61" i="1"/>
  <c r="J61" i="1"/>
  <c r="M60" i="1"/>
  <c r="J60" i="1"/>
  <c r="M59" i="1"/>
  <c r="J59" i="1"/>
  <c r="M58" i="1"/>
  <c r="J58" i="1"/>
  <c r="M55" i="1"/>
  <c r="J55" i="1"/>
  <c r="P55" i="1" s="1"/>
  <c r="M54" i="1"/>
  <c r="J54" i="1"/>
  <c r="P54" i="1" s="1"/>
  <c r="M53" i="1"/>
  <c r="J53" i="1"/>
  <c r="P53" i="1" s="1"/>
  <c r="M52" i="1"/>
  <c r="J52" i="1"/>
  <c r="P52" i="1" s="1"/>
  <c r="M51" i="1"/>
  <c r="J51" i="1"/>
  <c r="P51" i="1" s="1"/>
  <c r="M50" i="1"/>
  <c r="J50" i="1"/>
  <c r="P50" i="1" s="1"/>
  <c r="M49" i="1"/>
  <c r="J49" i="1"/>
  <c r="P49" i="1" s="1"/>
  <c r="P47" i="1" s="1"/>
  <c r="M48" i="1"/>
  <c r="J48" i="1"/>
  <c r="P48" i="1" s="1"/>
  <c r="J47" i="1"/>
  <c r="H47" i="1"/>
  <c r="G47" i="1"/>
  <c r="M46" i="1"/>
  <c r="J46" i="1"/>
  <c r="P46" i="1" s="1"/>
  <c r="M45" i="1"/>
  <c r="J45" i="1"/>
  <c r="P45" i="1" s="1"/>
  <c r="H44" i="1"/>
  <c r="G44" i="1"/>
  <c r="M43" i="1"/>
  <c r="J43" i="1"/>
  <c r="P43" i="1" s="1"/>
  <c r="M42" i="1"/>
  <c r="J42" i="1"/>
  <c r="P42" i="1" s="1"/>
  <c r="M41" i="1"/>
  <c r="J41" i="1"/>
  <c r="P41" i="1" s="1"/>
  <c r="M40" i="1"/>
  <c r="J40" i="1"/>
  <c r="P40" i="1" s="1"/>
  <c r="M39" i="1"/>
  <c r="J39" i="1"/>
  <c r="P39" i="1" s="1"/>
  <c r="M38" i="1"/>
  <c r="J38" i="1"/>
  <c r="P38" i="1" s="1"/>
  <c r="M37" i="1"/>
  <c r="J37" i="1"/>
  <c r="P37" i="1" s="1"/>
  <c r="M36" i="1"/>
  <c r="J36" i="1"/>
  <c r="P36" i="1" s="1"/>
  <c r="M35" i="1"/>
  <c r="J35" i="1"/>
  <c r="P35" i="1" s="1"/>
  <c r="M34" i="1"/>
  <c r="J34" i="1"/>
  <c r="P34" i="1" s="1"/>
  <c r="M33" i="1"/>
  <c r="J33" i="1"/>
  <c r="P33" i="1" s="1"/>
  <c r="M32" i="1"/>
  <c r="J32" i="1"/>
  <c r="P32" i="1" s="1"/>
  <c r="M31" i="1"/>
  <c r="J31" i="1"/>
  <c r="P31" i="1" s="1"/>
  <c r="M30" i="1"/>
  <c r="J30" i="1"/>
  <c r="P30" i="1" s="1"/>
  <c r="M29" i="1"/>
  <c r="J29" i="1"/>
  <c r="P29" i="1" s="1"/>
  <c r="M28" i="1"/>
  <c r="J28" i="1"/>
  <c r="P28" i="1" s="1"/>
  <c r="M27" i="1"/>
  <c r="J27" i="1"/>
  <c r="P27" i="1" s="1"/>
  <c r="M26" i="1"/>
  <c r="J26" i="1"/>
  <c r="P26" i="1" s="1"/>
  <c r="P25" i="1" s="1"/>
  <c r="H25" i="1"/>
  <c r="G25" i="1"/>
  <c r="M24" i="1"/>
  <c r="J24" i="1"/>
  <c r="P24" i="1" s="1"/>
  <c r="M23" i="1"/>
  <c r="J23" i="1"/>
  <c r="P23" i="1" s="1"/>
  <c r="M22" i="1"/>
  <c r="J22" i="1"/>
  <c r="P22" i="1" s="1"/>
  <c r="M21" i="1"/>
  <c r="J21" i="1"/>
  <c r="P21" i="1" s="1"/>
  <c r="M20" i="1"/>
  <c r="J20" i="1"/>
  <c r="P20" i="1" s="1"/>
  <c r="M19" i="1"/>
  <c r="J19" i="1"/>
  <c r="P19" i="1" s="1"/>
  <c r="M18" i="1"/>
  <c r="J18" i="1"/>
  <c r="P18" i="1" s="1"/>
  <c r="M17" i="1"/>
  <c r="J17" i="1"/>
  <c r="P17" i="1" s="1"/>
  <c r="M16" i="1"/>
  <c r="J16" i="1"/>
  <c r="P16" i="1" s="1"/>
  <c r="M15" i="1"/>
  <c r="J15" i="1"/>
  <c r="P15" i="1" s="1"/>
  <c r="M14" i="1"/>
  <c r="J14" i="1"/>
  <c r="P14" i="1" s="1"/>
  <c r="M13" i="1"/>
  <c r="J13" i="1"/>
  <c r="P13" i="1" s="1"/>
  <c r="M12" i="1"/>
  <c r="J12" i="1"/>
  <c r="P12" i="1" s="1"/>
  <c r="M11" i="1"/>
  <c r="J11" i="1"/>
  <c r="P11" i="1" s="1"/>
  <c r="M10" i="1"/>
  <c r="J10" i="1"/>
  <c r="P10" i="1" s="1"/>
  <c r="M9" i="1"/>
  <c r="J9" i="1"/>
  <c r="P9" i="1" s="1"/>
  <c r="M8" i="1"/>
  <c r="J8" i="1"/>
  <c r="P8" i="1" s="1"/>
  <c r="M7" i="1"/>
  <c r="J7" i="1"/>
  <c r="P7" i="1" s="1"/>
  <c r="M6" i="1"/>
  <c r="J6" i="1"/>
  <c r="P6" i="1" s="1"/>
  <c r="H3" i="1"/>
  <c r="G3" i="1"/>
  <c r="P3" i="1" l="1"/>
  <c r="P44" i="1"/>
  <c r="P76" i="1"/>
  <c r="J70" i="1"/>
  <c r="J91" i="1"/>
  <c r="Q4" i="1"/>
  <c r="P70" i="1"/>
  <c r="P88" i="1"/>
  <c r="J68" i="1"/>
  <c r="J88" i="1"/>
  <c r="Q69" i="1"/>
  <c r="Q68" i="1" s="1"/>
  <c r="Q71" i="1"/>
  <c r="Q72" i="1"/>
  <c r="Q73" i="1"/>
  <c r="Q74" i="1"/>
  <c r="Q75" i="1"/>
  <c r="Q77" i="1"/>
  <c r="Q78" i="1"/>
  <c r="Q79" i="1"/>
  <c r="Q80" i="1"/>
  <c r="Q81" i="1"/>
  <c r="Q82" i="1"/>
  <c r="Q83" i="1"/>
  <c r="Q84" i="1"/>
  <c r="Q85" i="1"/>
  <c r="Q86" i="1"/>
  <c r="Q87" i="1"/>
  <c r="Q89" i="1"/>
  <c r="Q90" i="1"/>
  <c r="Q92" i="1"/>
  <c r="Q93" i="1"/>
  <c r="Q94" i="1"/>
  <c r="Q95" i="1"/>
  <c r="Q96" i="1"/>
  <c r="Q97" i="1"/>
  <c r="Q98" i="1"/>
  <c r="Q99" i="1"/>
  <c r="Q100" i="1"/>
  <c r="Q102" i="1"/>
  <c r="Q103" i="1"/>
  <c r="Q104" i="1"/>
  <c r="Q105" i="1"/>
  <c r="Q106" i="1"/>
  <c r="Q108" i="1"/>
  <c r="Q107" i="1" s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5" i="1"/>
  <c r="Q46" i="1"/>
  <c r="Q48" i="1"/>
  <c r="Q49" i="1"/>
  <c r="Q50" i="1"/>
  <c r="Q51" i="1"/>
  <c r="Q52" i="1"/>
  <c r="Q53" i="1"/>
  <c r="Q54" i="1"/>
  <c r="Q55" i="1"/>
  <c r="Q101" i="1" l="1"/>
  <c r="Q91" i="1"/>
  <c r="Q88" i="1"/>
  <c r="Q76" i="1"/>
  <c r="Q70" i="1"/>
  <c r="Q47" i="1"/>
  <c r="Q44" i="1"/>
  <c r="Q25" i="1"/>
  <c r="Q3" i="1"/>
</calcChain>
</file>

<file path=xl/sharedStrings.xml><?xml version="1.0" encoding="utf-8"?>
<sst xmlns="http://schemas.openxmlformats.org/spreadsheetml/2006/main" count="622" uniqueCount="320">
  <si>
    <t xml:space="preserve">Matavimo priemonių metrologinės patikros ir kalibravimo paslaugų specifikacija 2025-2027 m. </t>
  </si>
  <si>
    <t>Pirkimo dalies Nr.</t>
  </si>
  <si>
    <t>Matavimo priemonės (MP) pavadinimas</t>
  </si>
  <si>
    <t>Matavimo priemonės tipas</t>
  </si>
  <si>
    <t>Matavimo ribos, padalos vertė</t>
  </si>
  <si>
    <t>Patikra/Kalibravimas,      (kalibruojami taškai)</t>
  </si>
  <si>
    <t xml:space="preserve">MP kiekis  2025 (vnt.)  </t>
  </si>
  <si>
    <t xml:space="preserve">MP kiekis  2026   (vnt.) </t>
  </si>
  <si>
    <t xml:space="preserve">MP kiekis   2027    (vnt.)  </t>
  </si>
  <si>
    <t>MP kiekis (vnt.)             iš viso</t>
  </si>
  <si>
    <t>Vieneto kaina (Eur) be PVM</t>
  </si>
  <si>
    <t>PVM tarifas %</t>
  </si>
  <si>
    <t>Vieneto kaina (Eur) su PVM</t>
  </si>
  <si>
    <t>Atvykimo kaina (Eur) be PVM</t>
  </si>
  <si>
    <t>Atvykimo kaina (Eur) su PVM</t>
  </si>
  <si>
    <t>Kaina viso (Eur) be PVM</t>
  </si>
  <si>
    <t>Kaina viso (Eur) su PVM</t>
  </si>
  <si>
    <t>1.</t>
  </si>
  <si>
    <t>Termometrai ir elektroniniai temperatūros duomenų kaupikliai</t>
  </si>
  <si>
    <t>1.1</t>
  </si>
  <si>
    <t>Infraraudonųjų spindulių termometras</t>
  </si>
  <si>
    <t xml:space="preserve">GIM 530 MS                         </t>
  </si>
  <si>
    <t>(-32…+530)°C / 1°C</t>
  </si>
  <si>
    <t>Patikra</t>
  </si>
  <si>
    <r>
      <t xml:space="preserve">Kalibravimas                        - </t>
    </r>
    <r>
      <rPr>
        <b/>
        <sz val="10"/>
        <rFont val="Times New Roman"/>
        <family val="1"/>
        <charset val="186"/>
      </rPr>
      <t>3</t>
    </r>
    <r>
      <rPr>
        <b/>
        <sz val="8"/>
        <rFont val="Times New Roman"/>
        <family val="1"/>
        <charset val="186"/>
      </rPr>
      <t xml:space="preserve"> taškai</t>
    </r>
  </si>
  <si>
    <t>1.2</t>
  </si>
  <si>
    <t>Termometras skaitmeninis</t>
  </si>
  <si>
    <t xml:space="preserve">Assistent                    Precision                       Prima long                      Maxi Pen tipo                    Maxi-T tipo                        HANNA HI 145                    TTX-110 ebro       SA880SSXH   FisherBrand Traceable   </t>
  </si>
  <si>
    <t xml:space="preserve">(-50...+150)°C / 0,1°C  </t>
  </si>
  <si>
    <r>
      <t xml:space="preserve">Kalibravimas                 - </t>
    </r>
    <r>
      <rPr>
        <b/>
        <sz val="10"/>
        <rFont val="Times New Roman"/>
        <family val="1"/>
        <charset val="186"/>
      </rPr>
      <t>1</t>
    </r>
    <r>
      <rPr>
        <b/>
        <sz val="8"/>
        <rFont val="Times New Roman"/>
        <family val="1"/>
        <charset val="186"/>
      </rPr>
      <t xml:space="preserve"> taškas</t>
    </r>
  </si>
  <si>
    <t>1.3</t>
  </si>
  <si>
    <t xml:space="preserve">SP-21                                  TS-7A                                 TB-3-M1                              TS-7-M1,  TC-4M,          TL-2                                       SP-95,     SP-96                              Amarell                              SP-77                             Sostaren                                                  </t>
  </si>
  <si>
    <t xml:space="preserve">(-30...+50)°C / 0,5°C      (-10...+60)°C / 1ºC      (0...+50)°C / 1ºC      (0...+100)°C / 1ºC       (+10...+35)ºC / 0,1ºC      (+35...+60)ºC / 0,1ºC      (-10...+110)°C / 1ºC        (-5...+75)°C / 0,1°C      (+5...+30)°C / 0,1°C   </t>
  </si>
  <si>
    <t>1.4</t>
  </si>
  <si>
    <t>Maksimalus termometras</t>
  </si>
  <si>
    <t xml:space="preserve">TP-7                                     SP-82, SP-83                                    </t>
  </si>
  <si>
    <t xml:space="preserve"> (+20...+150)º C / 10ºC    (+20...+220)º C / 1ºC       </t>
  </si>
  <si>
    <r>
      <t xml:space="preserve">Kalibravimas                      - </t>
    </r>
    <r>
      <rPr>
        <b/>
        <sz val="10"/>
        <rFont val="Times New Roman"/>
        <family val="1"/>
        <charset val="186"/>
      </rPr>
      <t>2</t>
    </r>
    <r>
      <rPr>
        <b/>
        <sz val="8"/>
        <rFont val="Times New Roman"/>
        <family val="1"/>
        <charset val="186"/>
      </rPr>
      <t xml:space="preserve"> taškai</t>
    </r>
  </si>
  <si>
    <t>1.5</t>
  </si>
  <si>
    <t>Temperatūrinių duomenų kaupiklis</t>
  </si>
  <si>
    <t xml:space="preserve">EBI 20-T Set                         EL-USB-1                             TR-7W                              Testo 174T                       TTX-110 ebro    TEMPMATE N1     </t>
  </si>
  <si>
    <r>
      <t>(-30...+60)°C / 0,1ºC       (-35...+80)°C / 1ºC          (-20...+40)°C / 1ºC          (-30...+70)°C / 0,1ºC      (-50...+150)</t>
    </r>
    <r>
      <rPr>
        <sz val="8"/>
        <rFont val="Calibri"/>
        <family val="2"/>
        <charset val="186"/>
      </rPr>
      <t>°</t>
    </r>
    <r>
      <rPr>
        <sz val="8"/>
        <rFont val="Times New Roman"/>
        <family val="1"/>
        <charset val="186"/>
      </rPr>
      <t>C / 0,1</t>
    </r>
    <r>
      <rPr>
        <sz val="8"/>
        <rFont val="Calibri"/>
        <family val="2"/>
        <charset val="186"/>
      </rPr>
      <t>°C</t>
    </r>
  </si>
  <si>
    <t>Kalibravimas                      - 1 taškas</t>
  </si>
  <si>
    <t>1.6</t>
  </si>
  <si>
    <r>
      <t xml:space="preserve">Temperatūrinių duomenų kaupiklių </t>
    </r>
    <r>
      <rPr>
        <b/>
        <sz val="8"/>
        <rFont val="Times New Roman"/>
        <family val="1"/>
      </rPr>
      <t>komplektas (5 vnt.)</t>
    </r>
  </si>
  <si>
    <t xml:space="preserve">EBI 20 T1 </t>
  </si>
  <si>
    <t>(-30...+60)°C / 0,1ºC</t>
  </si>
  <si>
    <r>
      <t xml:space="preserve">Kalibravimas                        - </t>
    </r>
    <r>
      <rPr>
        <b/>
        <sz val="10"/>
        <rFont val="Times New Roman"/>
        <family val="1"/>
        <charset val="186"/>
      </rPr>
      <t xml:space="preserve">12 </t>
    </r>
    <r>
      <rPr>
        <b/>
        <sz val="8"/>
        <rFont val="Times New Roman"/>
        <family val="1"/>
        <charset val="186"/>
      </rPr>
      <t>taškų</t>
    </r>
  </si>
  <si>
    <t>1.7</t>
  </si>
  <si>
    <t xml:space="preserve">Temperatūrinių duomenų kaupiklis </t>
  </si>
  <si>
    <r>
      <t xml:space="preserve">EBI 310 TE
TPX-220 </t>
    </r>
    <r>
      <rPr>
        <sz val="8"/>
        <rFont val="Times New Roman"/>
        <family val="1"/>
        <charset val="186"/>
      </rPr>
      <t xml:space="preserve">(išorinis temperatūros jutiklis) </t>
    </r>
  </si>
  <si>
    <r>
      <t>(-80...+150)°C / 0,1</t>
    </r>
    <r>
      <rPr>
        <sz val="8"/>
        <rFont val="Calibri"/>
        <family val="2"/>
        <charset val="186"/>
      </rPr>
      <t>°</t>
    </r>
    <r>
      <rPr>
        <sz val="8"/>
        <rFont val="Times New Roman"/>
        <family val="1"/>
        <charset val="186"/>
      </rPr>
      <t>C</t>
    </r>
  </si>
  <si>
    <r>
      <t xml:space="preserve">Kalibravimas                        - </t>
    </r>
    <r>
      <rPr>
        <b/>
        <sz val="10"/>
        <rFont val="Times New Roman"/>
        <family val="1"/>
        <charset val="186"/>
      </rPr>
      <t>3</t>
    </r>
    <r>
      <rPr>
        <b/>
        <sz val="8"/>
        <rFont val="Times New Roman"/>
        <family val="1"/>
        <charset val="186"/>
      </rPr>
      <t xml:space="preserve"> taškų</t>
    </r>
  </si>
  <si>
    <r>
      <t xml:space="preserve">Kalibravimas                        - </t>
    </r>
    <r>
      <rPr>
        <b/>
        <sz val="10"/>
        <rFont val="Times New Roman"/>
        <family val="1"/>
        <charset val="186"/>
      </rPr>
      <t xml:space="preserve">5 </t>
    </r>
    <r>
      <rPr>
        <b/>
        <sz val="8"/>
        <rFont val="Times New Roman"/>
        <family val="1"/>
        <charset val="186"/>
      </rPr>
      <t>taškų</t>
    </r>
  </si>
  <si>
    <t>1.8</t>
  </si>
  <si>
    <t xml:space="preserve">KIMO KT-50  </t>
  </si>
  <si>
    <t>(-40...+70)°C / 0,1°C</t>
  </si>
  <si>
    <t>1.9</t>
  </si>
  <si>
    <t>Temperatūrinių duomenų kaupiklis su išoriniu temperatūros jutikliu (-ais)</t>
  </si>
  <si>
    <t>KIMO KTR-350  
Jutiklis PT100 (iorinis)</t>
  </si>
  <si>
    <t>(-100...+400)°C / 0,1°C</t>
  </si>
  <si>
    <t>2.</t>
  </si>
  <si>
    <t>Dozatoriai ir automatinės pipetės</t>
  </si>
  <si>
    <t>2.1</t>
  </si>
  <si>
    <t>Vienkanalė kintamo tūrio pipetė-dozatorius</t>
  </si>
  <si>
    <r>
      <t xml:space="preserve">Transferpette </t>
    </r>
    <r>
      <rPr>
        <b/>
        <vertAlign val="superscript"/>
        <sz val="8"/>
        <rFont val="Times New Roman"/>
        <family val="1"/>
        <charset val="186"/>
      </rPr>
      <t xml:space="preserve">R </t>
    </r>
    <r>
      <rPr>
        <b/>
        <sz val="8"/>
        <rFont val="Times New Roman"/>
        <family val="1"/>
        <charset val="186"/>
      </rPr>
      <t>S             Rainin Pipet-lite SL                          Ratiopetta                  SOCOREX                        Biohit Proline Plus       DURAN                        Eppendorf Research    Finnpipette                       Pipet-4u                           SMART                        SLAMED                     EASY 40 Elite     VWR10000</t>
    </r>
  </si>
  <si>
    <t xml:space="preserve">(0.1 ÷ 2) µL 
(0.5 ÷ 10) µL
(2 ÷ 20) µL
(10 ÷ 100) µL
(20 ÷ 200) µL
(30 ÷ 300) µL
(100 ÷ 1000) µL 
(200 ÷ 2000) µL 
(500 ÷ 5000) µL 
(1 ÷ 10) mL
(2 ÷ 20) mL  
</t>
  </si>
  <si>
    <t>2.2</t>
  </si>
  <si>
    <r>
      <t xml:space="preserve">Kalibravimas                 - </t>
    </r>
    <r>
      <rPr>
        <b/>
        <sz val="9"/>
        <rFont val="Times New Roman"/>
        <family val="1"/>
        <charset val="186"/>
      </rPr>
      <t>1</t>
    </r>
    <r>
      <rPr>
        <b/>
        <sz val="8"/>
        <rFont val="Times New Roman"/>
        <family val="1"/>
        <charset val="186"/>
      </rPr>
      <t xml:space="preserve"> </t>
    </r>
    <r>
      <rPr>
        <sz val="8"/>
        <rFont val="Times New Roman"/>
        <family val="1"/>
        <charset val="186"/>
      </rPr>
      <t>taškas</t>
    </r>
  </si>
  <si>
    <t>2.3</t>
  </si>
  <si>
    <r>
      <t xml:space="preserve">Kalibravimas                 - </t>
    </r>
    <r>
      <rPr>
        <b/>
        <sz val="9"/>
        <rFont val="Times New Roman"/>
        <family val="1"/>
        <charset val="186"/>
      </rPr>
      <t>2</t>
    </r>
    <r>
      <rPr>
        <b/>
        <sz val="8"/>
        <rFont val="Times New Roman"/>
        <family val="1"/>
        <charset val="186"/>
      </rPr>
      <t xml:space="preserve"> </t>
    </r>
    <r>
      <rPr>
        <sz val="8"/>
        <rFont val="Times New Roman"/>
        <family val="1"/>
        <charset val="186"/>
      </rPr>
      <t>taškai</t>
    </r>
  </si>
  <si>
    <t>2.4</t>
  </si>
  <si>
    <r>
      <t xml:space="preserve">Kalibravimas                  - </t>
    </r>
    <r>
      <rPr>
        <b/>
        <sz val="9"/>
        <rFont val="Times New Roman"/>
        <family val="1"/>
        <charset val="186"/>
      </rPr>
      <t>3</t>
    </r>
    <r>
      <rPr>
        <sz val="8"/>
        <rFont val="Times New Roman"/>
        <family val="1"/>
        <charset val="186"/>
      </rPr>
      <t xml:space="preserve"> taškai</t>
    </r>
  </si>
  <si>
    <t>2.5</t>
  </si>
  <si>
    <r>
      <rPr>
        <b/>
        <sz val="8"/>
        <rFont val="Times New Roman"/>
        <family val="1"/>
        <charset val="186"/>
      </rPr>
      <t>Aštuonkanalė</t>
    </r>
    <r>
      <rPr>
        <sz val="8"/>
        <rFont val="Times New Roman"/>
        <family val="1"/>
        <charset val="186"/>
      </rPr>
      <t xml:space="preserve"> kintamo tūrio pipetė-dozatorius</t>
    </r>
  </si>
  <si>
    <r>
      <t>Finnpipette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 xml:space="preserve">Digital 8CH        </t>
    </r>
    <r>
      <rPr>
        <sz val="7.5"/>
        <rFont val="Times New Roman"/>
        <family val="1"/>
      </rPr>
      <t xml:space="preserve">   </t>
    </r>
    <r>
      <rPr>
        <b/>
        <sz val="7.5"/>
        <rFont val="Times New Roman"/>
        <family val="1"/>
      </rPr>
      <t xml:space="preserve">Appha plus  8 CH               Rainin 8 CH      </t>
    </r>
    <r>
      <rPr>
        <sz val="7.5"/>
        <rFont val="Times New Roman"/>
        <family val="1"/>
      </rPr>
      <t xml:space="preserve">               </t>
    </r>
  </si>
  <si>
    <r>
      <t xml:space="preserve">(5 </t>
    </r>
    <r>
      <rPr>
        <sz val="8"/>
        <rFont val="Calibri"/>
        <family val="2"/>
        <charset val="186"/>
      </rPr>
      <t xml:space="preserve">÷ </t>
    </r>
    <r>
      <rPr>
        <sz val="8"/>
        <rFont val="Times New Roman"/>
        <family val="1"/>
        <charset val="186"/>
      </rPr>
      <t xml:space="preserve">300) </t>
    </r>
    <r>
      <rPr>
        <sz val="8"/>
        <rFont val="Symbol"/>
        <family val="1"/>
        <charset val="2"/>
      </rPr>
      <t>m</t>
    </r>
    <r>
      <rPr>
        <sz val="8"/>
        <rFont val="Times New Roman"/>
        <family val="1"/>
        <charset val="186"/>
      </rPr>
      <t>l                     (5 ÷ 50) ml               (20 ÷ 200) µl</t>
    </r>
  </si>
  <si>
    <t>2.6</t>
  </si>
  <si>
    <r>
      <t xml:space="preserve">Kalibravimas                  - </t>
    </r>
    <r>
      <rPr>
        <b/>
        <sz val="8"/>
        <rFont val="Times New Roman"/>
        <family val="1"/>
      </rPr>
      <t xml:space="preserve">1 </t>
    </r>
    <r>
      <rPr>
        <b/>
        <sz val="8"/>
        <rFont val="Times New Roman"/>
        <family val="1"/>
        <charset val="186"/>
      </rPr>
      <t>taškas</t>
    </r>
  </si>
  <si>
    <t>2.7</t>
  </si>
  <si>
    <r>
      <t xml:space="preserve">Kalibravimas                  - </t>
    </r>
    <r>
      <rPr>
        <b/>
        <sz val="8"/>
        <rFont val="Times New Roman"/>
        <family val="1"/>
      </rPr>
      <t xml:space="preserve">2 </t>
    </r>
    <r>
      <rPr>
        <b/>
        <sz val="8"/>
        <rFont val="Times New Roman"/>
        <family val="1"/>
        <charset val="186"/>
      </rPr>
      <t>taškai</t>
    </r>
  </si>
  <si>
    <t>2.8</t>
  </si>
  <si>
    <r>
      <t xml:space="preserve">Kalibravimas                  - </t>
    </r>
    <r>
      <rPr>
        <b/>
        <sz val="10"/>
        <rFont val="Times New Roman"/>
        <family val="1"/>
        <charset val="186"/>
      </rPr>
      <t>3</t>
    </r>
    <r>
      <rPr>
        <b/>
        <sz val="8"/>
        <rFont val="Times New Roman"/>
        <family val="1"/>
        <charset val="186"/>
      </rPr>
      <t xml:space="preserve"> taškai</t>
    </r>
  </si>
  <si>
    <t>2.9</t>
  </si>
  <si>
    <r>
      <rPr>
        <b/>
        <sz val="8"/>
        <rFont val="Times New Roman"/>
        <family val="1"/>
        <charset val="186"/>
      </rPr>
      <t>Dvylika</t>
    </r>
    <r>
      <rPr>
        <sz val="8"/>
        <rFont val="Times New Roman"/>
        <family val="1"/>
        <charset val="186"/>
      </rPr>
      <t>kanalis dozatorius</t>
    </r>
  </si>
  <si>
    <r>
      <t xml:space="preserve">Pipet Line Rainin CH12                Thermo Fisher F1-ClipTip     </t>
    </r>
    <r>
      <rPr>
        <sz val="8"/>
        <rFont val="Times New Roman"/>
        <family val="1"/>
        <charset val="186"/>
      </rPr>
      <t xml:space="preserve">                                        </t>
    </r>
  </si>
  <si>
    <r>
      <t xml:space="preserve">(20 </t>
    </r>
    <r>
      <rPr>
        <sz val="8"/>
        <rFont val="Calibri"/>
        <family val="2"/>
        <charset val="186"/>
      </rPr>
      <t xml:space="preserve">÷ </t>
    </r>
    <r>
      <rPr>
        <sz val="8"/>
        <rFont val="Times New Roman"/>
        <family val="1"/>
        <charset val="186"/>
      </rPr>
      <t xml:space="preserve">200) </t>
    </r>
    <r>
      <rPr>
        <sz val="8"/>
        <rFont val="Symbol"/>
        <family val="1"/>
        <charset val="2"/>
      </rPr>
      <t>m</t>
    </r>
    <r>
      <rPr>
        <sz val="8"/>
        <rFont val="Times New Roman"/>
        <family val="1"/>
        <charset val="186"/>
      </rPr>
      <t>l                 (1 ÷ 10) µl</t>
    </r>
  </si>
  <si>
    <t>2.10</t>
  </si>
  <si>
    <t>2.11</t>
  </si>
  <si>
    <t>2.12</t>
  </si>
  <si>
    <t>2.13</t>
  </si>
  <si>
    <t>Elektroninis skysčių dozatorius</t>
  </si>
  <si>
    <r>
      <rPr>
        <sz val="7.5"/>
        <rFont val="Times New Roman"/>
        <family val="1"/>
        <charset val="186"/>
      </rPr>
      <t>aštuonkanalis</t>
    </r>
    <r>
      <rPr>
        <sz val="8"/>
        <rFont val="Times New Roman"/>
        <family val="1"/>
        <charset val="186"/>
      </rPr>
      <t>-1000 µl                 vienkanlis (1</t>
    </r>
    <r>
      <rPr>
        <sz val="8"/>
        <rFont val="Calibri"/>
        <family val="2"/>
        <charset val="186"/>
      </rPr>
      <t>÷</t>
    </r>
    <r>
      <rPr>
        <sz val="8"/>
        <rFont val="Times New Roman"/>
        <family val="1"/>
        <charset val="186"/>
      </rPr>
      <t xml:space="preserve"> 5) µl  vienkanalis (1</t>
    </r>
    <r>
      <rPr>
        <sz val="8"/>
        <rFont val="Calibri"/>
        <family val="2"/>
        <charset val="186"/>
      </rPr>
      <t>÷</t>
    </r>
    <r>
      <rPr>
        <sz val="8"/>
        <rFont val="Times New Roman"/>
        <family val="1"/>
        <charset val="186"/>
      </rPr>
      <t>10) µl</t>
    </r>
  </si>
  <si>
    <t>2.14</t>
  </si>
  <si>
    <t>Kintamo tūrio butelinis dozatorius</t>
  </si>
  <si>
    <r>
      <t xml:space="preserve">Dispensette R    Dispensette III Variabel   Dispensette </t>
    </r>
    <r>
      <rPr>
        <b/>
        <sz val="6"/>
        <rFont val="Times New Roman"/>
        <family val="1"/>
        <charset val="186"/>
      </rPr>
      <t>ORGANIC</t>
    </r>
    <r>
      <rPr>
        <b/>
        <sz val="7"/>
        <rFont val="Times New Roman"/>
        <family val="1"/>
        <charset val="186"/>
      </rPr>
      <t xml:space="preserve"> </t>
    </r>
    <r>
      <rPr>
        <b/>
        <sz val="6"/>
        <rFont val="Times New Roman"/>
        <family val="1"/>
        <charset val="186"/>
      </rPr>
      <t>EASY</t>
    </r>
    <r>
      <rPr>
        <b/>
        <sz val="8"/>
        <rFont val="Times New Roman"/>
        <family val="1"/>
        <charset val="186"/>
      </rPr>
      <t xml:space="preserve">                     BOECO                     Dispenser PRO                 Tipor VL                  Fisherbrand                   VITLAB simplex        </t>
    </r>
  </si>
  <si>
    <t xml:space="preserve">  (0 ÷ 2,5) ml                  (1 ÷ 5) ml                            (1 ÷ 10 ) ml                         (2 ÷ 10) ml                       (5 ÷ 50) ml</t>
  </si>
  <si>
    <t>2.15</t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</si>
  <si>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  - </t>
    </r>
    <r>
      <rPr>
        <b/>
        <sz val="9"/>
        <rFont val="Times New Roman"/>
        <family val="1"/>
        <charset val="186"/>
      </rPr>
      <t>1</t>
    </r>
    <r>
      <rPr>
        <b/>
        <sz val="8"/>
        <rFont val="Times New Roman"/>
        <family val="1"/>
        <charset val="186"/>
      </rPr>
      <t xml:space="preserve"> </t>
    </r>
    <r>
      <rPr>
        <sz val="8"/>
        <rFont val="Times New Roman"/>
        <family val="1"/>
        <charset val="186"/>
      </rPr>
      <t>taškas</t>
    </r>
  </si>
  <si>
    <t>2.16</t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</si>
  <si>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  - </t>
    </r>
    <r>
      <rPr>
        <b/>
        <sz val="9"/>
        <rFont val="Times New Roman"/>
        <family val="1"/>
        <charset val="186"/>
      </rPr>
      <t>2</t>
    </r>
    <r>
      <rPr>
        <b/>
        <sz val="8"/>
        <rFont val="Times New Roman"/>
        <family val="1"/>
        <charset val="186"/>
      </rPr>
      <t xml:space="preserve"> </t>
    </r>
    <r>
      <rPr>
        <sz val="8"/>
        <rFont val="Times New Roman"/>
        <family val="1"/>
        <charset val="186"/>
      </rPr>
      <t>taškai</t>
    </r>
  </si>
  <si>
    <t>2.17</t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</si>
  <si>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  - </t>
    </r>
    <r>
      <rPr>
        <b/>
        <sz val="9"/>
        <rFont val="Times New Roman"/>
        <family val="1"/>
        <charset val="186"/>
      </rPr>
      <t>3</t>
    </r>
    <r>
      <rPr>
        <b/>
        <sz val="8"/>
        <rFont val="Times New Roman"/>
        <family val="1"/>
        <charset val="186"/>
      </rPr>
      <t xml:space="preserve"> </t>
    </r>
    <r>
      <rPr>
        <sz val="8"/>
        <rFont val="Times New Roman"/>
        <family val="1"/>
        <charset val="186"/>
      </rPr>
      <t>taškai</t>
    </r>
  </si>
  <si>
    <t>Psichrometrai ir higrometrai</t>
  </si>
  <si>
    <t>3.1</t>
  </si>
  <si>
    <t>Higrometrai</t>
  </si>
  <si>
    <r>
      <t>VIT 1</t>
    </r>
    <r>
      <rPr>
        <sz val="8"/>
        <rFont val="Times New Roman"/>
        <family val="1"/>
        <charset val="186"/>
      </rPr>
      <t xml:space="preserve">                                          </t>
    </r>
    <r>
      <rPr>
        <b/>
        <sz val="8"/>
        <rFont val="Times New Roman"/>
        <family val="1"/>
        <charset val="186"/>
      </rPr>
      <t>VIT-2</t>
    </r>
  </si>
  <si>
    <t>(0 ÷ 25)ºC                pd.v. 0.2ºC ±0,4ºC,.</t>
  </si>
  <si>
    <r>
      <rPr>
        <b/>
        <sz val="8"/>
        <color rgb="FF00B050"/>
        <rFont val="Times New Roman"/>
        <family val="1"/>
        <charset val="186"/>
      </rPr>
      <t>Patikra</t>
    </r>
    <r>
      <rPr>
        <sz val="8"/>
        <rFont val="Times New Roman"/>
        <family val="1"/>
        <charset val="186"/>
      </rPr>
      <t xml:space="preserve">/Kalibravimas      - </t>
    </r>
    <r>
      <rPr>
        <b/>
        <sz val="9"/>
        <rFont val="Times New Roman"/>
        <family val="1"/>
        <charset val="186"/>
      </rPr>
      <t>2</t>
    </r>
    <r>
      <rPr>
        <sz val="9"/>
        <rFont val="Times New Roman"/>
        <family val="1"/>
        <charset val="186"/>
      </rPr>
      <t xml:space="preserve"> </t>
    </r>
    <r>
      <rPr>
        <sz val="8"/>
        <rFont val="Times New Roman"/>
        <family val="1"/>
        <charset val="186"/>
      </rPr>
      <t>taškai</t>
    </r>
  </si>
  <si>
    <t>3.2</t>
  </si>
  <si>
    <t>Temperatūros-drėgmės matuoklis skaitmeninis</t>
  </si>
  <si>
    <t xml:space="preserve">HUATO A200-TH            TFA 30.3039 </t>
  </si>
  <si>
    <r>
      <t xml:space="preserve"> (20...99)% </t>
    </r>
    <r>
      <rPr>
        <sz val="8"/>
        <rFont val="Arial"/>
        <family val="2"/>
        <charset val="186"/>
      </rPr>
      <t>±</t>
    </r>
    <r>
      <rPr>
        <sz val="8"/>
        <rFont val="Times New Roman"/>
        <family val="1"/>
        <charset val="186"/>
      </rPr>
      <t xml:space="preserve"> 3%  (0...50)</t>
    </r>
    <r>
      <rPr>
        <sz val="8"/>
        <rFont val="Arial"/>
        <family val="2"/>
        <charset val="186"/>
      </rPr>
      <t>°</t>
    </r>
    <r>
      <rPr>
        <sz val="8"/>
        <rFont val="Times New Roman"/>
        <family val="1"/>
        <charset val="186"/>
      </rPr>
      <t xml:space="preserve">C </t>
    </r>
    <r>
      <rPr>
        <sz val="8"/>
        <rFont val="Arial"/>
        <family val="2"/>
        <charset val="186"/>
      </rPr>
      <t>±</t>
    </r>
    <r>
      <rPr>
        <sz val="8"/>
        <rFont val="Times New Roman"/>
        <family val="1"/>
        <charset val="186"/>
      </rPr>
      <t xml:space="preserve"> 1</t>
    </r>
    <r>
      <rPr>
        <sz val="8"/>
        <rFont val="Arial"/>
        <family val="2"/>
        <charset val="186"/>
      </rPr>
      <t>°</t>
    </r>
    <r>
      <rPr>
        <sz val="8"/>
        <rFont val="Times New Roman"/>
        <family val="1"/>
        <charset val="186"/>
      </rPr>
      <t xml:space="preserve">C.   </t>
    </r>
  </si>
  <si>
    <t>Stiklinės tūrio matavimo priemonės (cilindrai, kolbos, pipetės, biuretės)</t>
  </si>
  <si>
    <t>4.1</t>
  </si>
  <si>
    <r>
      <t>Matavimo</t>
    </r>
    <r>
      <rPr>
        <b/>
        <sz val="8"/>
        <rFont val="Times New Roman"/>
        <family val="1"/>
        <charset val="186"/>
      </rPr>
      <t xml:space="preserve"> cilindrai</t>
    </r>
  </si>
  <si>
    <t>(10;  25; 50; 100; 200; 250; 500; 1000) ml</t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</si>
  <si>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  - </t>
    </r>
    <r>
      <rPr>
        <b/>
        <sz val="8"/>
        <rFont val="Times New Roman"/>
        <family val="1"/>
        <charset val="186"/>
      </rPr>
      <t>1</t>
    </r>
    <r>
      <rPr>
        <sz val="8"/>
        <rFont val="Times New Roman"/>
        <family val="1"/>
        <charset val="186"/>
      </rPr>
      <t xml:space="preserve"> taškas</t>
    </r>
  </si>
  <si>
    <t>4.2</t>
  </si>
  <si>
    <r>
      <t xml:space="preserve">Matavimo </t>
    </r>
    <r>
      <rPr>
        <b/>
        <sz val="8"/>
        <rFont val="Times New Roman"/>
        <family val="1"/>
        <charset val="186"/>
      </rPr>
      <t>kolbos</t>
    </r>
    <r>
      <rPr>
        <sz val="8"/>
        <rFont val="Times New Roman"/>
        <family val="1"/>
        <charset val="186"/>
      </rPr>
      <t xml:space="preserve"> </t>
    </r>
  </si>
  <si>
    <t>(10;  25; 50; 100; 200; 250; 500; 1000; 2000) ml</t>
  </si>
  <si>
    <t>4.3</t>
  </si>
  <si>
    <r>
      <t xml:space="preserve">Pipetės </t>
    </r>
    <r>
      <rPr>
        <b/>
        <sz val="8"/>
        <rFont val="Times New Roman"/>
        <family val="1"/>
        <charset val="186"/>
      </rPr>
      <t>graduota</t>
    </r>
  </si>
  <si>
    <r>
      <t xml:space="preserve">(0,1; 0,2; 0,5; 1; 2; 5; 10) ml                           </t>
    </r>
    <r>
      <rPr>
        <sz val="8"/>
        <rFont val="Times New Roman"/>
        <family val="1"/>
        <charset val="186"/>
      </rPr>
      <t xml:space="preserve">   </t>
    </r>
  </si>
  <si>
    <t>4.4</t>
  </si>
  <si>
    <r>
      <t xml:space="preserve">Pipetės </t>
    </r>
    <r>
      <rPr>
        <b/>
        <sz val="8"/>
        <rFont val="Times New Roman"/>
        <family val="1"/>
        <charset val="186"/>
      </rPr>
      <t>negraduota</t>
    </r>
  </si>
  <si>
    <r>
      <t xml:space="preserve">(1; 2; 5; 10; 20; 25; 50) ml                           </t>
    </r>
    <r>
      <rPr>
        <sz val="8"/>
        <rFont val="Times New Roman"/>
        <family val="1"/>
        <charset val="186"/>
      </rPr>
      <t xml:space="preserve">   </t>
    </r>
  </si>
  <si>
    <t>4.5</t>
  </si>
  <si>
    <t xml:space="preserve">MORO pipetės </t>
  </si>
  <si>
    <r>
      <t xml:space="preserve">(1; 2; 5; 10; 20; 25; 50; 100) ml                           </t>
    </r>
    <r>
      <rPr>
        <sz val="8"/>
        <rFont val="Times New Roman"/>
        <family val="1"/>
        <charset val="186"/>
      </rPr>
      <t xml:space="preserve">   </t>
    </r>
  </si>
  <si>
    <t>4.6</t>
  </si>
  <si>
    <t>Biuretės</t>
  </si>
  <si>
    <t xml:space="preserve">Burkle Biuretė AS        Qualicolor 50             Normax </t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</si>
  <si>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  - </t>
    </r>
    <r>
      <rPr>
        <b/>
        <sz val="9"/>
        <rFont val="Times New Roman"/>
        <family val="1"/>
        <charset val="186"/>
      </rPr>
      <t>2</t>
    </r>
    <r>
      <rPr>
        <sz val="8"/>
        <rFont val="Times New Roman"/>
        <family val="1"/>
        <charset val="186"/>
      </rPr>
      <t xml:space="preserve"> taškai</t>
    </r>
  </si>
  <si>
    <t>4.7</t>
  </si>
  <si>
    <t>Biuretė-titratorius</t>
  </si>
  <si>
    <t>Titronic 300     TZ 3230</t>
  </si>
  <si>
    <t>4.8</t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</si>
  <si>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>Kalibravimas          - 4 taškai</t>
    </r>
  </si>
  <si>
    <t>Tikslumo klasė</t>
  </si>
  <si>
    <t>Patikra/Kalibravimas, (kalibruojami taškai)</t>
  </si>
  <si>
    <r>
      <t xml:space="preserve">MP kiekis  </t>
    </r>
    <r>
      <rPr>
        <b/>
        <sz val="8"/>
        <rFont val="Times New Roman"/>
        <family val="1"/>
      </rPr>
      <t xml:space="preserve">2025 </t>
    </r>
    <r>
      <rPr>
        <sz val="8"/>
        <rFont val="Times New Roman"/>
        <family val="1"/>
        <charset val="186"/>
      </rPr>
      <t xml:space="preserve">(vnt.)  </t>
    </r>
  </si>
  <si>
    <r>
      <t xml:space="preserve">MP kiekis  </t>
    </r>
    <r>
      <rPr>
        <b/>
        <sz val="8"/>
        <rFont val="Times New Roman"/>
        <family val="1"/>
      </rPr>
      <t>2026</t>
    </r>
    <r>
      <rPr>
        <sz val="8"/>
        <rFont val="Times New Roman"/>
        <family val="1"/>
        <charset val="186"/>
      </rPr>
      <t xml:space="preserve">   (vnt.) </t>
    </r>
  </si>
  <si>
    <r>
      <t xml:space="preserve">MP kiekis  </t>
    </r>
    <r>
      <rPr>
        <b/>
        <sz val="8"/>
        <rFont val="Times New Roman"/>
        <family val="1"/>
      </rPr>
      <t xml:space="preserve"> 2027</t>
    </r>
    <r>
      <rPr>
        <sz val="8"/>
        <rFont val="Times New Roman"/>
        <family val="1"/>
        <charset val="186"/>
      </rPr>
      <t xml:space="preserve">    (vnt.)  </t>
    </r>
  </si>
  <si>
    <t>Svarstyklės</t>
  </si>
  <si>
    <t>5.1</t>
  </si>
  <si>
    <t>Elektroninės laboratorinės svarstyklės</t>
  </si>
  <si>
    <t xml:space="preserve">SCALTEC SBC 31       SCALTEC SBC 33           KERN ABT 120-5M           KERN ABT 100-5M        Sartorius BP-2100S       Mettler Toledo AX304        A&amp;D ER 182 A   </t>
  </si>
  <si>
    <t>I kl.</t>
  </si>
  <si>
    <t xml:space="preserve">  d=0,1 mg         e=0,001g</t>
  </si>
  <si>
    <r>
      <t xml:space="preserve">Daugiataškis </t>
    </r>
    <r>
      <rPr>
        <b/>
        <sz val="8"/>
        <rFont val="Times New Roman"/>
        <family val="1"/>
        <charset val="186"/>
      </rPr>
      <t>kalibravimas</t>
    </r>
    <r>
      <rPr>
        <sz val="8"/>
        <rFont val="Times New Roman"/>
        <family val="1"/>
        <charset val="186"/>
      </rPr>
      <t xml:space="preserve"> / Necentrinio apkrovimo įtaka </t>
    </r>
  </si>
  <si>
    <t>5.2</t>
  </si>
  <si>
    <r>
      <t>SCALTEC SBC 41      SCALTEC SBC 42       SCALTEC SBC 52      RADWAG PS 1000.R2</t>
    </r>
    <r>
      <rPr>
        <sz val="8"/>
        <rFont val="Times New Roman"/>
        <family val="1"/>
        <charset val="186"/>
      </rPr>
      <t xml:space="preserve">     </t>
    </r>
    <r>
      <rPr>
        <b/>
        <sz val="8"/>
        <rFont val="Times New Roman"/>
        <family val="1"/>
        <charset val="186"/>
      </rPr>
      <t xml:space="preserve">KERN PEJ 220-3M   </t>
    </r>
    <r>
      <rPr>
        <sz val="8"/>
        <rFont val="Times New Roman"/>
        <family val="1"/>
        <charset val="186"/>
      </rPr>
      <t xml:space="preserve">           </t>
    </r>
    <r>
      <rPr>
        <b/>
        <sz val="8"/>
        <rFont val="Times New Roman"/>
        <family val="1"/>
        <charset val="186"/>
      </rPr>
      <t xml:space="preserve">KERN EW 600 2M             KERN EG 2200-2NM       </t>
    </r>
    <r>
      <rPr>
        <sz val="8"/>
        <rFont val="Times New Roman"/>
        <family val="1"/>
        <charset val="186"/>
      </rPr>
      <t xml:space="preserve">  </t>
    </r>
    <r>
      <rPr>
        <b/>
        <sz val="8"/>
        <rFont val="Times New Roman"/>
        <family val="1"/>
        <charset val="186"/>
      </rPr>
      <t>KERN EG 4200-NM              HL-200 Instruments         A&amp;D HL-200                     Ohaus CT 2020                       TP-512A Denver instr.</t>
    </r>
  </si>
  <si>
    <t>II kl.</t>
  </si>
  <si>
    <t xml:space="preserve">            e=0,01g</t>
  </si>
  <si>
    <t>5.3</t>
  </si>
  <si>
    <t>Laboratorinės elektroninės svarstyklės</t>
  </si>
  <si>
    <t xml:space="preserve">SCALTEC SPO 51        OHAUS CT 1200V    RADWAG PS 1000.R2         SW-1 </t>
  </si>
  <si>
    <t>III kl.</t>
  </si>
  <si>
    <t xml:space="preserve">                           d=0,1g</t>
  </si>
  <si>
    <t>5.4</t>
  </si>
  <si>
    <t>Laboratorinės kvadrantinės svarstyklės</t>
  </si>
  <si>
    <t xml:space="preserve">KERN 440-33                        </t>
  </si>
  <si>
    <t>IV</t>
  </si>
  <si>
    <t xml:space="preserve">(0,5÷500) g; d = 0,1 g, pad. vertė 0,05 g. </t>
  </si>
  <si>
    <t>Fizikinių veiksnių matavimo priemonės</t>
  </si>
  <si>
    <t>Apšvietos matavimo priemonės</t>
  </si>
  <si>
    <t>Apšvietos matuoklis</t>
  </si>
  <si>
    <t>(0-1500) lx</t>
  </si>
  <si>
    <r>
      <rPr>
        <b/>
        <sz val="8"/>
        <rFont val="Times New Roman"/>
        <family val="1"/>
      </rPr>
      <t>Patikra/</t>
    </r>
    <r>
      <rPr>
        <sz val="8"/>
        <rFont val="Times New Roman"/>
        <family val="1"/>
      </rPr>
      <t xml:space="preserve">Kalibravimas              - </t>
    </r>
    <r>
      <rPr>
        <b/>
        <sz val="8"/>
        <rFont val="Times New Roman"/>
        <family val="1"/>
      </rPr>
      <t>8</t>
    </r>
    <r>
      <rPr>
        <sz val="8"/>
        <rFont val="Times New Roman"/>
        <family val="1"/>
      </rPr>
      <t xml:space="preserve"> t</t>
    </r>
    <r>
      <rPr>
        <sz val="7"/>
        <rFont val="Times New Roman"/>
        <family val="1"/>
      </rPr>
      <t>aškai</t>
    </r>
  </si>
  <si>
    <t>Garso lygio ir vibracijos matuokliai, kalibratoriai</t>
  </si>
  <si>
    <t>7.1</t>
  </si>
  <si>
    <r>
      <rPr>
        <sz val="8.5"/>
        <rFont val="Times New Roman"/>
        <family val="1"/>
        <charset val="186"/>
      </rPr>
      <t xml:space="preserve">Garso lygio ir vibracijos matuoklis:  </t>
    </r>
    <r>
      <rPr>
        <sz val="8"/>
        <rFont val="Times New Roman"/>
        <family val="1"/>
        <charset val="186"/>
      </rPr>
      <t xml:space="preserve">                 </t>
    </r>
    <r>
      <rPr>
        <u/>
        <sz val="8"/>
        <rFont val="Times New Roman"/>
        <family val="1"/>
        <charset val="186"/>
      </rPr>
      <t xml:space="preserve">Infragarso mikrofonas </t>
    </r>
    <r>
      <rPr>
        <sz val="8"/>
        <rFont val="Times New Roman"/>
        <family val="1"/>
        <charset val="186"/>
      </rPr>
      <t xml:space="preserve">G.R.A.S. </t>
    </r>
    <r>
      <rPr>
        <b/>
        <sz val="8"/>
        <rFont val="Times New Roman"/>
        <family val="1"/>
        <charset val="186"/>
      </rPr>
      <t>40AZ</t>
    </r>
    <r>
      <rPr>
        <sz val="8"/>
        <rFont val="Times New Roman"/>
        <family val="1"/>
        <charset val="186"/>
      </rPr>
      <t xml:space="preserve"> </t>
    </r>
    <r>
      <rPr>
        <sz val="8"/>
        <color rgb="FF0000FF"/>
        <rFont val="Times New Roman"/>
        <family val="1"/>
        <charset val="186"/>
      </rPr>
      <t xml:space="preserve"> </t>
    </r>
    <r>
      <rPr>
        <u/>
        <sz val="8"/>
        <rFont val="Times New Roman"/>
        <family val="1"/>
        <charset val="186"/>
      </rPr>
      <t>Mikrofonas SV22</t>
    </r>
    <r>
      <rPr>
        <sz val="8"/>
        <rFont val="Times New Roman"/>
        <family val="1"/>
        <charset val="186"/>
      </rPr>
      <t xml:space="preserve"> </t>
    </r>
    <r>
      <rPr>
        <u/>
        <sz val="8"/>
        <rFont val="Times New Roman"/>
        <family val="1"/>
        <charset val="186"/>
      </rPr>
      <t>Vibracijos jutiklis</t>
    </r>
    <r>
      <rPr>
        <sz val="8"/>
        <rFont val="Times New Roman"/>
        <family val="1"/>
        <charset val="186"/>
      </rPr>
      <t xml:space="preserve"> (rankų ir viso kūno)</t>
    </r>
  </si>
  <si>
    <r>
      <t>SVAN 948                           SVAN 949</t>
    </r>
    <r>
      <rPr>
        <sz val="8"/>
        <rFont val="Times New Roman"/>
        <family val="1"/>
        <charset val="186"/>
      </rPr>
      <t xml:space="preserve">                                      </t>
    </r>
  </si>
  <si>
    <t>I</t>
  </si>
  <si>
    <t>22-140 db                                        0 003-1000m/s</t>
  </si>
  <si>
    <r>
      <t xml:space="preserve">Patikra/Kalibravimas (pagal standartinę procedūrą). </t>
    </r>
    <r>
      <rPr>
        <b/>
        <sz val="8"/>
        <rFont val="Times New Roman"/>
        <family val="1"/>
        <charset val="186"/>
      </rPr>
      <t>ATITIKTIES VERTINIMAS.</t>
    </r>
  </si>
  <si>
    <t>7.2</t>
  </si>
  <si>
    <r>
      <rPr>
        <sz val="8.5"/>
        <rFont val="Times New Roman"/>
        <family val="1"/>
        <charset val="186"/>
      </rPr>
      <t xml:space="preserve">Garso lygio ir vibracijos matuoklis.  </t>
    </r>
    <r>
      <rPr>
        <sz val="8"/>
        <rFont val="Times New Roman"/>
        <family val="1"/>
        <charset val="186"/>
      </rPr>
      <t xml:space="preserve">            </t>
    </r>
    <r>
      <rPr>
        <u/>
        <sz val="8"/>
        <rFont val="Times New Roman"/>
        <family val="1"/>
        <charset val="186"/>
      </rPr>
      <t xml:space="preserve">Mikrofonas </t>
    </r>
    <r>
      <rPr>
        <b/>
        <u/>
        <sz val="8"/>
        <rFont val="Times New Roman"/>
        <family val="1"/>
        <charset val="186"/>
      </rPr>
      <t>SV22</t>
    </r>
    <r>
      <rPr>
        <sz val="8"/>
        <rFont val="Times New Roman"/>
        <family val="1"/>
        <charset val="186"/>
      </rPr>
      <t xml:space="preserve">          </t>
    </r>
    <r>
      <rPr>
        <u/>
        <sz val="8"/>
        <rFont val="Times New Roman"/>
        <family val="1"/>
        <charset val="186"/>
      </rPr>
      <t>Vibracijos jutiklis</t>
    </r>
    <r>
      <rPr>
        <sz val="8"/>
        <rFont val="Times New Roman"/>
        <family val="1"/>
        <charset val="186"/>
      </rPr>
      <t xml:space="preserve"> (rankų ir viso kūno)</t>
    </r>
  </si>
  <si>
    <r>
      <rPr>
        <b/>
        <sz val="8"/>
        <rFont val="Times New Roman"/>
        <family val="1"/>
        <charset val="186"/>
      </rPr>
      <t xml:space="preserve">SVAN 948                          SVAN 949 </t>
    </r>
    <r>
      <rPr>
        <sz val="8"/>
        <rFont val="Times New Roman"/>
        <family val="1"/>
        <charset val="186"/>
      </rPr>
      <t xml:space="preserve">                                    </t>
    </r>
  </si>
  <si>
    <r>
      <t>(24</t>
    </r>
    <r>
      <rPr>
        <sz val="8"/>
        <rFont val="Arial"/>
        <family val="2"/>
        <charset val="186"/>
      </rPr>
      <t>÷</t>
    </r>
    <r>
      <rPr>
        <sz val="9.1999999999999993"/>
        <rFont val="Times New Roman"/>
        <family val="1"/>
        <charset val="186"/>
      </rPr>
      <t>140) dB</t>
    </r>
  </si>
  <si>
    <r>
      <rPr>
        <sz val="8"/>
        <rFont val="Times New Roman"/>
        <family val="1"/>
        <charset val="186"/>
      </rPr>
      <t>Patikra/Kalibravimas (pagal standartinę procedūrą).</t>
    </r>
    <r>
      <rPr>
        <b/>
        <sz val="8"/>
        <rFont val="Times New Roman"/>
        <family val="1"/>
        <charset val="186"/>
      </rPr>
      <t xml:space="preserve"> ATITIKTIES VERTINIMAS.</t>
    </r>
  </si>
  <si>
    <t>7.3</t>
  </si>
  <si>
    <t>Garso lygio matuoklis (tik triukšmas)</t>
  </si>
  <si>
    <t xml:space="preserve">SVAN 955                          SVAN 948                 </t>
  </si>
  <si>
    <t>22-140 db</t>
  </si>
  <si>
    <r>
      <rPr>
        <sz val="8"/>
        <rFont val="Times New Roman"/>
        <family val="1"/>
        <charset val="186"/>
      </rPr>
      <t xml:space="preserve">Patikra/Kalibravimas (pagal standartinę procedūrą). </t>
    </r>
    <r>
      <rPr>
        <b/>
        <sz val="8"/>
        <rFont val="Times New Roman"/>
        <family val="1"/>
        <charset val="186"/>
      </rPr>
      <t>ATITIKTIES VERTINIMAS.</t>
    </r>
  </si>
  <si>
    <t>7.4</t>
  </si>
  <si>
    <t>Akustinis kalibratorius</t>
  </si>
  <si>
    <r>
      <t xml:space="preserve">SV 30A                                 </t>
    </r>
    <r>
      <rPr>
        <sz val="8"/>
        <rFont val="Times New Roman"/>
        <family val="1"/>
        <charset val="186"/>
      </rPr>
      <t xml:space="preserve"> </t>
    </r>
    <r>
      <rPr>
        <b/>
        <sz val="8"/>
        <rFont val="Times New Roman"/>
        <family val="1"/>
        <charset val="186"/>
      </rPr>
      <t xml:space="preserve">HD-9101A                         CA200                  Bruel&amp;Kjaer 4231             </t>
    </r>
    <r>
      <rPr>
        <sz val="8"/>
        <rFont val="Times New Roman"/>
        <family val="1"/>
        <charset val="186"/>
      </rPr>
      <t xml:space="preserve">              </t>
    </r>
  </si>
  <si>
    <t>94 dB;  114 dB;               1000 Hz</t>
  </si>
  <si>
    <r>
      <t xml:space="preserve">Kalibravimas                                - </t>
    </r>
    <r>
      <rPr>
        <b/>
        <u/>
        <sz val="9"/>
        <rFont val="Times New Roman"/>
        <family val="1"/>
        <charset val="186"/>
      </rPr>
      <t>2</t>
    </r>
    <r>
      <rPr>
        <u/>
        <sz val="8"/>
        <rFont val="Times New Roman"/>
        <family val="1"/>
        <charset val="186"/>
      </rPr>
      <t xml:space="preserve"> taškai</t>
    </r>
    <r>
      <rPr>
        <sz val="8"/>
        <rFont val="Times New Roman"/>
        <family val="1"/>
        <charset val="186"/>
      </rPr>
      <t xml:space="preserve">:                  94dB, 114dB                (prie 10,006 m/s2 ). </t>
    </r>
    <r>
      <rPr>
        <b/>
        <sz val="8"/>
        <rFont val="Times New Roman"/>
        <family val="1"/>
        <charset val="186"/>
      </rPr>
      <t>ATITIKTIES VERTINIMAS.</t>
    </r>
  </si>
  <si>
    <t>7.5</t>
  </si>
  <si>
    <t>Vibracijos Kalibratorius</t>
  </si>
  <si>
    <r>
      <t>9,81 m/s</t>
    </r>
    <r>
      <rPr>
        <vertAlign val="superscript"/>
        <sz val="8"/>
        <rFont val="Times New Roman"/>
        <family val="1"/>
        <charset val="186"/>
      </rPr>
      <t>2</t>
    </r>
    <r>
      <rPr>
        <sz val="8"/>
        <rFont val="Times New Roman"/>
        <family val="1"/>
        <charset val="186"/>
      </rPr>
      <t xml:space="preserve">                        (159,2 Hz)</t>
    </r>
  </si>
  <si>
    <r>
      <t xml:space="preserve">Kalibravimas                     - </t>
    </r>
    <r>
      <rPr>
        <b/>
        <u/>
        <sz val="9"/>
        <rFont val="Times New Roman"/>
        <family val="1"/>
        <charset val="186"/>
      </rPr>
      <t>1</t>
    </r>
    <r>
      <rPr>
        <b/>
        <u/>
        <sz val="8"/>
        <rFont val="Times New Roman"/>
        <family val="1"/>
        <charset val="186"/>
      </rPr>
      <t xml:space="preserve"> </t>
    </r>
    <r>
      <rPr>
        <u/>
        <sz val="8"/>
        <rFont val="Times New Roman"/>
        <family val="1"/>
        <charset val="186"/>
      </rPr>
      <t>taškas</t>
    </r>
    <r>
      <rPr>
        <sz val="8"/>
        <rFont val="Times New Roman"/>
        <family val="1"/>
        <charset val="186"/>
      </rPr>
      <t xml:space="preserve">:  9,81 m/s2.  </t>
    </r>
    <r>
      <rPr>
        <b/>
        <sz val="8"/>
        <rFont val="Times New Roman"/>
        <family val="1"/>
        <charset val="186"/>
      </rPr>
      <t>ATITIKTIES VERTINIMAS.</t>
    </r>
  </si>
  <si>
    <t>Geometrinių dydžių matavimo priemonės</t>
  </si>
  <si>
    <t>8.1</t>
  </si>
  <si>
    <t>Metalinės ruletės</t>
  </si>
  <si>
    <r>
      <rPr>
        <b/>
        <sz val="8"/>
        <rFont val="Times New Roman"/>
        <family val="1"/>
        <charset val="186"/>
      </rPr>
      <t xml:space="preserve">Komelon   ProErgo  </t>
    </r>
    <r>
      <rPr>
        <sz val="8"/>
        <rFont val="Times New Roman"/>
        <family val="1"/>
        <charset val="186"/>
      </rPr>
      <t xml:space="preserve">                                   </t>
    </r>
  </si>
  <si>
    <t>(0 ÷ 5) m</t>
  </si>
  <si>
    <t>8.2</t>
  </si>
  <si>
    <r>
      <t xml:space="preserve">Topex                                   </t>
    </r>
    <r>
      <rPr>
        <sz val="8"/>
        <rFont val="Times New Roman"/>
        <family val="1"/>
        <charset val="186"/>
      </rPr>
      <t xml:space="preserve"> </t>
    </r>
    <r>
      <rPr>
        <b/>
        <sz val="8"/>
        <rFont val="Times New Roman"/>
        <family val="1"/>
        <charset val="186"/>
      </rPr>
      <t xml:space="preserve">Topex Magnetik                YATO                                     Rost Frei                          Komelon   </t>
    </r>
    <r>
      <rPr>
        <sz val="8"/>
        <rFont val="Times New Roman"/>
        <family val="1"/>
        <charset val="186"/>
      </rPr>
      <t xml:space="preserve">                               </t>
    </r>
  </si>
  <si>
    <t>(0 ÷ 2) m                        (0 ÷ 5) m</t>
  </si>
  <si>
    <r>
      <rPr>
        <b/>
        <sz val="8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- </t>
    </r>
    <r>
      <rPr>
        <b/>
        <sz val="9"/>
        <rFont val="Times New Roman"/>
        <family val="1"/>
        <charset val="186"/>
      </rPr>
      <t>4</t>
    </r>
    <r>
      <rPr>
        <sz val="9"/>
        <rFont val="Times New Roman"/>
        <family val="1"/>
        <charset val="186"/>
      </rPr>
      <t xml:space="preserve"> </t>
    </r>
    <r>
      <rPr>
        <sz val="8"/>
        <rFont val="Times New Roman"/>
        <family val="1"/>
        <charset val="186"/>
      </rPr>
      <t>taškai</t>
    </r>
  </si>
  <si>
    <r>
      <rPr>
        <b/>
        <sz val="8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- </t>
    </r>
    <r>
      <rPr>
        <b/>
        <sz val="9"/>
        <rFont val="Times New Roman"/>
        <family val="1"/>
        <charset val="186"/>
      </rPr>
      <t>6</t>
    </r>
    <r>
      <rPr>
        <sz val="8"/>
        <rFont val="Times New Roman"/>
        <family val="1"/>
        <charset val="186"/>
      </rPr>
      <t xml:space="preserve"> taškai</t>
    </r>
  </si>
  <si>
    <t>8.3</t>
  </si>
  <si>
    <t>Liniuotės metalinės</t>
  </si>
  <si>
    <t>(0 ÷ 300) mm                      pad.vertė - 1 mm</t>
  </si>
  <si>
    <r>
      <rPr>
        <b/>
        <sz val="8"/>
        <rFont val="Times New Roman"/>
        <family val="1"/>
        <charset val="186"/>
      </rPr>
      <t>Patikra</t>
    </r>
    <r>
      <rPr>
        <sz val="8"/>
        <rFont val="Times New Roman"/>
        <family val="1"/>
        <charset val="186"/>
      </rPr>
      <t xml:space="preserve">/Kalibravimas                 - </t>
    </r>
    <r>
      <rPr>
        <b/>
        <sz val="9"/>
        <rFont val="Times New Roman"/>
        <family val="1"/>
        <charset val="186"/>
      </rPr>
      <t>2</t>
    </r>
    <r>
      <rPr>
        <sz val="9"/>
        <rFont val="Times New Roman"/>
        <family val="1"/>
        <charset val="186"/>
      </rPr>
      <t xml:space="preserve"> </t>
    </r>
    <r>
      <rPr>
        <sz val="8"/>
        <rFont val="Times New Roman"/>
        <family val="1"/>
        <charset val="186"/>
      </rPr>
      <t>taškai</t>
    </r>
  </si>
  <si>
    <t>8.4</t>
  </si>
  <si>
    <t>(0 ÷ 500)  mm                      pad.vertė - 1 mm</t>
  </si>
  <si>
    <r>
      <rPr>
        <b/>
        <sz val="8"/>
        <rFont val="Times New Roman"/>
        <family val="1"/>
        <charset val="186"/>
      </rPr>
      <t>Patikra</t>
    </r>
    <r>
      <rPr>
        <sz val="8"/>
        <rFont val="Times New Roman"/>
        <family val="1"/>
        <charset val="186"/>
      </rPr>
      <t xml:space="preserve">/Kalibravimas                 - </t>
    </r>
    <r>
      <rPr>
        <b/>
        <sz val="8"/>
        <rFont val="Times New Roman"/>
        <family val="1"/>
        <charset val="186"/>
      </rPr>
      <t xml:space="preserve"> </t>
    </r>
    <r>
      <rPr>
        <b/>
        <sz val="9"/>
        <rFont val="Times New Roman"/>
        <family val="1"/>
        <charset val="186"/>
      </rPr>
      <t>4</t>
    </r>
    <r>
      <rPr>
        <sz val="8"/>
        <rFont val="Times New Roman"/>
        <family val="1"/>
        <charset val="186"/>
      </rPr>
      <t xml:space="preserve"> taškai</t>
    </r>
  </si>
  <si>
    <t>8.5</t>
  </si>
  <si>
    <t xml:space="preserve">Sietas </t>
  </si>
  <si>
    <t xml:space="preserve">(vardinės akutės dydis 2,00 mm), </t>
  </si>
  <si>
    <t>8.6</t>
  </si>
  <si>
    <t>Šablonas metalinis</t>
  </si>
  <si>
    <t>100x100 mm</t>
  </si>
  <si>
    <t>Kalibravimas</t>
  </si>
  <si>
    <t>8.7</t>
  </si>
  <si>
    <t xml:space="preserve">Objektinis mikrometras  </t>
  </si>
  <si>
    <t xml:space="preserve">Gratikules    </t>
  </si>
  <si>
    <r>
      <t xml:space="preserve">(0 ÷ 100) </t>
    </r>
    <r>
      <rPr>
        <sz val="8"/>
        <rFont val="Arial"/>
        <family val="2"/>
        <charset val="186"/>
      </rPr>
      <t>µm</t>
    </r>
  </si>
  <si>
    <r>
      <t xml:space="preserve">Kalibravimas                 - </t>
    </r>
    <r>
      <rPr>
        <b/>
        <sz val="8"/>
        <rFont val="Times New Roman"/>
        <family val="1"/>
        <charset val="186"/>
      </rPr>
      <t xml:space="preserve"> </t>
    </r>
    <r>
      <rPr>
        <b/>
        <sz val="9"/>
        <rFont val="Times New Roman"/>
        <family val="1"/>
        <charset val="186"/>
      </rPr>
      <t>3</t>
    </r>
    <r>
      <rPr>
        <sz val="8"/>
        <rFont val="Times New Roman"/>
        <family val="1"/>
        <charset val="186"/>
      </rPr>
      <t xml:space="preserve"> taškai</t>
    </r>
  </si>
  <si>
    <t>8.8</t>
  </si>
  <si>
    <t>Slankmatis mechaninis-elektroninis</t>
  </si>
  <si>
    <r>
      <t>(0</t>
    </r>
    <r>
      <rPr>
        <sz val="8"/>
        <rFont val="Calibri"/>
        <family val="2"/>
        <charset val="186"/>
      </rPr>
      <t>÷</t>
    </r>
    <r>
      <rPr>
        <sz val="8"/>
        <rFont val="Times New Roman"/>
        <family val="1"/>
        <charset val="186"/>
      </rPr>
      <t>150) mm/ 0,01mm</t>
    </r>
  </si>
  <si>
    <t>8.9</t>
  </si>
  <si>
    <t xml:space="preserve">Kampamačiai skaitmeniniai </t>
  </si>
  <si>
    <t xml:space="preserve">BOCH DWM-40L       </t>
  </si>
  <si>
    <t>± 0.1°</t>
  </si>
  <si>
    <r>
      <t xml:space="preserve">(0 </t>
    </r>
    <r>
      <rPr>
        <sz val="8"/>
        <rFont val="Calibri"/>
        <family val="2"/>
        <charset val="186"/>
      </rPr>
      <t xml:space="preserve">÷ </t>
    </r>
    <r>
      <rPr>
        <sz val="8"/>
        <rFont val="Times New Roman"/>
        <family val="1"/>
        <charset val="186"/>
      </rPr>
      <t xml:space="preserve">220) ° </t>
    </r>
  </si>
  <si>
    <r>
      <t xml:space="preserve">Kalibravimas                             - </t>
    </r>
    <r>
      <rPr>
        <b/>
        <sz val="9"/>
        <rFont val="Times New Roman"/>
        <family val="1"/>
        <charset val="186"/>
      </rPr>
      <t>1</t>
    </r>
    <r>
      <rPr>
        <sz val="8"/>
        <rFont val="Times New Roman"/>
        <family val="1"/>
        <charset val="186"/>
      </rPr>
      <t xml:space="preserve"> taškas</t>
    </r>
  </si>
  <si>
    <t>8.10</t>
  </si>
  <si>
    <t xml:space="preserve">Atstumo matuokliai lazeriniai </t>
  </si>
  <si>
    <t xml:space="preserve">BOCH PLR 25 </t>
  </si>
  <si>
    <t>iki 25 m</t>
  </si>
  <si>
    <r>
      <t>Kalibravimas                             -</t>
    </r>
    <r>
      <rPr>
        <b/>
        <sz val="8"/>
        <rFont val="Times New Roman"/>
        <family val="1"/>
        <charset val="186"/>
      </rPr>
      <t xml:space="preserve"> </t>
    </r>
    <r>
      <rPr>
        <b/>
        <sz val="9"/>
        <rFont val="Times New Roman"/>
        <family val="1"/>
        <charset val="186"/>
      </rPr>
      <t>1</t>
    </r>
    <r>
      <rPr>
        <sz val="8"/>
        <rFont val="Times New Roman"/>
        <family val="1"/>
        <charset val="186"/>
      </rPr>
      <t xml:space="preserve"> taškas</t>
    </r>
  </si>
  <si>
    <t>Slėgio matavimo priemonės</t>
  </si>
  <si>
    <t>9.1</t>
  </si>
  <si>
    <t>Barometrai</t>
  </si>
  <si>
    <t xml:space="preserve">Baromex Sato                          M-67                                 BAMM 1                           BAMM 6466-53  </t>
  </si>
  <si>
    <r>
      <t>±</t>
    </r>
    <r>
      <rPr>
        <sz val="8"/>
        <rFont val="Times New Roman"/>
        <family val="1"/>
        <charset val="186"/>
      </rPr>
      <t xml:space="preserve"> 1,5 mmHg</t>
    </r>
  </si>
  <si>
    <r>
      <t xml:space="preserve">600 </t>
    </r>
    <r>
      <rPr>
        <sz val="8"/>
        <rFont val="Symbol"/>
        <family val="1"/>
        <charset val="2"/>
      </rPr>
      <t>¸</t>
    </r>
    <r>
      <rPr>
        <sz val="8"/>
        <rFont val="Times New Roman"/>
        <family val="1"/>
        <charset val="186"/>
      </rPr>
      <t xml:space="preserve"> 800 mmHg</t>
    </r>
  </si>
  <si>
    <r>
      <t xml:space="preserve">Patikra/Kalibravimas                    - </t>
    </r>
    <r>
      <rPr>
        <b/>
        <sz val="9"/>
        <rFont val="Times New Roman"/>
        <family val="1"/>
        <charset val="186"/>
      </rPr>
      <t>1</t>
    </r>
    <r>
      <rPr>
        <sz val="8"/>
        <rFont val="Times New Roman"/>
        <family val="1"/>
        <charset val="186"/>
      </rPr>
      <t xml:space="preserve"> taškas</t>
    </r>
  </si>
  <si>
    <r>
      <rPr>
        <b/>
        <sz val="8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            - </t>
    </r>
    <r>
      <rPr>
        <b/>
        <sz val="9"/>
        <rFont val="Times New Roman"/>
        <family val="1"/>
        <charset val="186"/>
      </rPr>
      <t>3</t>
    </r>
    <r>
      <rPr>
        <b/>
        <sz val="8"/>
        <rFont val="Times New Roman"/>
        <family val="1"/>
        <charset val="186"/>
      </rPr>
      <t xml:space="preserve"> </t>
    </r>
    <r>
      <rPr>
        <sz val="8"/>
        <rFont val="Times New Roman"/>
        <family val="1"/>
        <charset val="186"/>
      </rPr>
      <t xml:space="preserve">taškai                      </t>
    </r>
  </si>
  <si>
    <t>Laiko ir dažnio matavimo priemonės</t>
  </si>
  <si>
    <t>10.1</t>
  </si>
  <si>
    <t>Sekundmačiai mechaniniai</t>
  </si>
  <si>
    <r>
      <t>COC np-2</t>
    </r>
    <r>
      <rPr>
        <b/>
        <sz val="8"/>
        <rFont val="Book Antiqua"/>
        <family val="1"/>
        <charset val="186"/>
      </rPr>
      <t>ò</t>
    </r>
    <r>
      <rPr>
        <b/>
        <sz val="8"/>
        <rFont val="Times New Roman"/>
        <family val="1"/>
        <charset val="186"/>
      </rPr>
      <t>-2-010</t>
    </r>
    <r>
      <rPr>
        <sz val="8"/>
        <rFont val="Times New Roman"/>
        <family val="1"/>
        <charset val="186"/>
      </rPr>
      <t xml:space="preserve">       </t>
    </r>
    <r>
      <rPr>
        <b/>
        <sz val="8"/>
        <rFont val="Times New Roman"/>
        <family val="1"/>
        <charset val="186"/>
      </rPr>
      <t xml:space="preserve">COCпр-2б-2000 ”Aгат”  </t>
    </r>
    <r>
      <rPr>
        <sz val="8"/>
        <rFont val="Times New Roman"/>
        <family val="1"/>
        <charset val="186"/>
      </rPr>
      <t xml:space="preserve">   </t>
    </r>
    <r>
      <rPr>
        <b/>
        <sz val="8"/>
        <rFont val="Times New Roman"/>
        <family val="1"/>
        <charset val="186"/>
      </rPr>
      <t xml:space="preserve">COCпр-2a-3    </t>
    </r>
    <r>
      <rPr>
        <sz val="8"/>
        <rFont val="Times New Roman"/>
        <family val="1"/>
        <charset val="186"/>
      </rPr>
      <t xml:space="preserve">  </t>
    </r>
  </si>
  <si>
    <r>
      <t xml:space="preserve">(1 </t>
    </r>
    <r>
      <rPr>
        <sz val="8"/>
        <rFont val="Symbol"/>
        <family val="1"/>
        <charset val="2"/>
      </rPr>
      <t>¸</t>
    </r>
    <r>
      <rPr>
        <sz val="8"/>
        <rFont val="Times New Roman"/>
        <family val="1"/>
        <charset val="186"/>
      </rPr>
      <t xml:space="preserve"> 60) min</t>
    </r>
  </si>
  <si>
    <r>
      <rPr>
        <b/>
        <sz val="8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- </t>
    </r>
    <r>
      <rPr>
        <b/>
        <sz val="9"/>
        <rFont val="Times New Roman"/>
        <family val="1"/>
        <charset val="186"/>
      </rPr>
      <t>2</t>
    </r>
    <r>
      <rPr>
        <sz val="8"/>
        <rFont val="Times New Roman"/>
        <family val="1"/>
        <charset val="186"/>
      </rPr>
      <t xml:space="preserve"> taškai</t>
    </r>
  </si>
  <si>
    <r>
      <rPr>
        <b/>
        <sz val="8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- </t>
    </r>
    <r>
      <rPr>
        <b/>
        <sz val="9"/>
        <rFont val="Times New Roman"/>
        <family val="1"/>
        <charset val="186"/>
      </rPr>
      <t>3</t>
    </r>
    <r>
      <rPr>
        <sz val="8"/>
        <rFont val="Times New Roman"/>
        <family val="1"/>
        <charset val="186"/>
      </rPr>
      <t xml:space="preserve"> taškai</t>
    </r>
  </si>
  <si>
    <r>
      <rPr>
        <b/>
        <sz val="8"/>
        <rFont val="Times New Roman"/>
        <family val="1"/>
        <charset val="186"/>
      </rPr>
      <t>Patikra</t>
    </r>
    <r>
      <rPr>
        <sz val="8"/>
        <rFont val="Times New Roman"/>
        <family val="1"/>
        <charset val="186"/>
      </rPr>
      <t xml:space="preserve">/Kalibravimas       - </t>
    </r>
    <r>
      <rPr>
        <b/>
        <sz val="9"/>
        <rFont val="Times New Roman"/>
        <family val="1"/>
        <charset val="186"/>
      </rPr>
      <t>4</t>
    </r>
    <r>
      <rPr>
        <sz val="8"/>
        <rFont val="Times New Roman"/>
        <family val="1"/>
        <charset val="186"/>
      </rPr>
      <t xml:space="preserve"> taškai</t>
    </r>
  </si>
  <si>
    <r>
      <rPr>
        <b/>
        <sz val="8"/>
        <rFont val="Times New Roman"/>
        <family val="1"/>
        <charset val="186"/>
      </rPr>
      <t>Patikra</t>
    </r>
    <r>
      <rPr>
        <sz val="8"/>
        <rFont val="Times New Roman"/>
        <family val="1"/>
        <charset val="186"/>
      </rPr>
      <t xml:space="preserve">/Kalibravimas       - </t>
    </r>
    <r>
      <rPr>
        <b/>
        <sz val="9"/>
        <rFont val="Times New Roman"/>
        <family val="1"/>
        <charset val="186"/>
      </rPr>
      <t>5</t>
    </r>
    <r>
      <rPr>
        <sz val="8"/>
        <rFont val="Times New Roman"/>
        <family val="1"/>
        <charset val="186"/>
      </rPr>
      <t xml:space="preserve"> taškai</t>
    </r>
  </si>
  <si>
    <t>10.2</t>
  </si>
  <si>
    <t>Sekundmačiai elektroniniai</t>
  </si>
  <si>
    <r>
      <t>JUNSD</t>
    </r>
    <r>
      <rPr>
        <sz val="8"/>
        <rFont val="Times New Roman"/>
        <family val="1"/>
        <charset val="186"/>
      </rPr>
      <t xml:space="preserve">                           </t>
    </r>
  </si>
  <si>
    <t>10.3</t>
  </si>
  <si>
    <t>Taimeriai</t>
  </si>
  <si>
    <t xml:space="preserve">ROTH model KT188    OREGON Scietific  </t>
  </si>
  <si>
    <r>
      <t xml:space="preserve">Kalibravimas                   - </t>
    </r>
    <r>
      <rPr>
        <b/>
        <sz val="9"/>
        <rFont val="Times New Roman"/>
        <family val="1"/>
        <charset val="186"/>
      </rPr>
      <t>2</t>
    </r>
    <r>
      <rPr>
        <sz val="8"/>
        <rFont val="Times New Roman"/>
        <family val="1"/>
        <charset val="186"/>
      </rPr>
      <t xml:space="preserve"> taškai</t>
    </r>
  </si>
  <si>
    <r>
      <t xml:space="preserve">Kalibravimas                  - </t>
    </r>
    <r>
      <rPr>
        <b/>
        <sz val="9"/>
        <rFont val="Times New Roman"/>
        <family val="1"/>
        <charset val="186"/>
      </rPr>
      <t>4</t>
    </r>
    <r>
      <rPr>
        <sz val="8"/>
        <rFont val="Times New Roman"/>
        <family val="1"/>
        <charset val="186"/>
      </rPr>
      <t xml:space="preserve"> taškai</t>
    </r>
  </si>
  <si>
    <t>Tachometras skaitmeninis</t>
  </si>
  <si>
    <t xml:space="preserve">Testo 465           mod.N000.778C         </t>
  </si>
  <si>
    <r>
      <t xml:space="preserve">0,02% </t>
    </r>
    <r>
      <rPr>
        <sz val="8"/>
        <rFont val="Calibri"/>
        <family val="2"/>
        <charset val="186"/>
      </rPr>
      <t>±</t>
    </r>
    <r>
      <rPr>
        <sz val="8"/>
        <rFont val="Times New Roman"/>
        <family val="1"/>
        <charset val="186"/>
      </rPr>
      <t xml:space="preserve"> 1 digit (rpm)</t>
    </r>
  </si>
  <si>
    <r>
      <t>(10</t>
    </r>
    <r>
      <rPr>
        <sz val="8"/>
        <rFont val="Calibri"/>
        <family val="2"/>
        <charset val="186"/>
      </rPr>
      <t>÷</t>
    </r>
    <r>
      <rPr>
        <sz val="8"/>
        <rFont val="Times New Roman"/>
        <family val="1"/>
        <charset val="186"/>
      </rPr>
      <t>99900) rpm</t>
    </r>
  </si>
  <si>
    <r>
      <t>Kalibravimas                           -</t>
    </r>
    <r>
      <rPr>
        <b/>
        <sz val="8"/>
        <rFont val="Times New Roman"/>
        <family val="1"/>
        <charset val="186"/>
      </rPr>
      <t xml:space="preserve"> </t>
    </r>
    <r>
      <rPr>
        <b/>
        <sz val="9"/>
        <rFont val="Times New Roman"/>
        <family val="1"/>
        <charset val="186"/>
      </rPr>
      <t>6</t>
    </r>
    <r>
      <rPr>
        <sz val="8"/>
        <rFont val="Times New Roman"/>
        <family val="1"/>
        <charset val="186"/>
      </rPr>
      <t xml:space="preserve"> taškai</t>
    </r>
  </si>
  <si>
    <t>Svarsčiai</t>
  </si>
  <si>
    <t>11.1</t>
  </si>
  <si>
    <r>
      <t xml:space="preserve">Laboratorinių svarsčių  rinkinys, </t>
    </r>
    <r>
      <rPr>
        <b/>
        <sz val="8"/>
        <rFont val="Times New Roman"/>
        <family val="1"/>
        <charset val="186"/>
      </rPr>
      <t>9</t>
    </r>
    <r>
      <rPr>
        <sz val="8"/>
        <rFont val="Times New Roman"/>
        <family val="1"/>
        <charset val="186"/>
      </rPr>
      <t xml:space="preserve"> svareliai </t>
    </r>
  </si>
  <si>
    <r>
      <t xml:space="preserve">G-2-210  </t>
    </r>
    <r>
      <rPr>
        <sz val="8"/>
        <rFont val="Times New Roman"/>
        <family val="1"/>
        <charset val="186"/>
      </rPr>
      <t xml:space="preserve">(F1; II tiks. kl.) </t>
    </r>
    <r>
      <rPr>
        <b/>
        <sz val="8"/>
        <rFont val="Times New Roman"/>
        <family val="1"/>
        <charset val="186"/>
      </rPr>
      <t xml:space="preserve">                            </t>
    </r>
    <r>
      <rPr>
        <sz val="8"/>
        <rFont val="Times New Roman"/>
        <family val="1"/>
        <charset val="186"/>
      </rPr>
      <t xml:space="preserve">       </t>
    </r>
  </si>
  <si>
    <t>II</t>
  </si>
  <si>
    <t>1g  2g(x2)  5g  10g 20g(x2)  50g  100g</t>
  </si>
  <si>
    <r>
      <rPr>
        <b/>
        <sz val="8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  - </t>
    </r>
    <r>
      <rPr>
        <b/>
        <sz val="9"/>
        <rFont val="Times New Roman"/>
        <family val="1"/>
        <charset val="186"/>
      </rPr>
      <t>9</t>
    </r>
    <r>
      <rPr>
        <sz val="8"/>
        <rFont val="Times New Roman"/>
        <family val="1"/>
        <charset val="186"/>
      </rPr>
      <t xml:space="preserve"> taškai</t>
    </r>
  </si>
  <si>
    <t>11.2</t>
  </si>
  <si>
    <r>
      <t xml:space="preserve">Laboratorinių svarsčių  rinkinys, </t>
    </r>
    <r>
      <rPr>
        <b/>
        <sz val="8"/>
        <rFont val="Times New Roman"/>
        <family val="1"/>
        <charset val="186"/>
      </rPr>
      <t>16</t>
    </r>
    <r>
      <rPr>
        <sz val="8"/>
        <rFont val="Times New Roman"/>
        <family val="1"/>
        <charset val="186"/>
      </rPr>
      <t xml:space="preserve"> svareliai </t>
    </r>
  </si>
  <si>
    <t xml:space="preserve">G-4-1111.10                       (M1; IV tiks. kl.)                                                          </t>
  </si>
  <si>
    <t xml:space="preserve">10mg      20mg(x2)      50mg       100mg         200mg(x2)   500mg      1g   2g(x2)   5g         10g  20g(x2)   50g </t>
  </si>
  <si>
    <r>
      <rPr>
        <b/>
        <sz val="8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  - </t>
    </r>
    <r>
      <rPr>
        <b/>
        <sz val="9"/>
        <rFont val="Times New Roman"/>
        <family val="1"/>
        <charset val="186"/>
      </rPr>
      <t>16</t>
    </r>
    <r>
      <rPr>
        <sz val="8"/>
        <rFont val="Times New Roman"/>
        <family val="1"/>
        <charset val="186"/>
      </rPr>
      <t xml:space="preserve"> taškai</t>
    </r>
  </si>
  <si>
    <t>11.3</t>
  </si>
  <si>
    <r>
      <rPr>
        <b/>
        <sz val="8"/>
        <rFont val="Times New Roman"/>
        <family val="1"/>
        <charset val="186"/>
      </rPr>
      <t>M1</t>
    </r>
    <r>
      <rPr>
        <b/>
        <vertAlign val="subscript"/>
        <sz val="8"/>
        <rFont val="Times New Roman"/>
        <family val="1"/>
        <charset val="186"/>
      </rPr>
      <t xml:space="preserve"> </t>
    </r>
    <r>
      <rPr>
        <vertAlign val="subscript"/>
        <sz val="8"/>
        <rFont val="Times New Roman"/>
        <family val="1"/>
        <charset val="186"/>
      </rPr>
      <t xml:space="preserve">                      </t>
    </r>
    <r>
      <rPr>
        <sz val="8"/>
        <rFont val="Times New Roman"/>
        <family val="1"/>
        <charset val="186"/>
      </rPr>
      <t xml:space="preserve"> (IV kl.)</t>
    </r>
  </si>
  <si>
    <r>
      <t xml:space="preserve">(1 </t>
    </r>
    <r>
      <rPr>
        <sz val="8"/>
        <rFont val="Calibri"/>
        <family val="2"/>
        <charset val="186"/>
      </rPr>
      <t>÷</t>
    </r>
    <r>
      <rPr>
        <sz val="8"/>
        <rFont val="Times New Roman"/>
        <family val="1"/>
        <charset val="186"/>
      </rPr>
      <t xml:space="preserve"> 1000) g</t>
    </r>
  </si>
  <si>
    <r>
      <t xml:space="preserve">Kalibravimas                         - </t>
    </r>
    <r>
      <rPr>
        <b/>
        <sz val="9"/>
        <rFont val="Times New Roman"/>
        <family val="1"/>
        <charset val="186"/>
      </rPr>
      <t>1</t>
    </r>
    <r>
      <rPr>
        <sz val="8"/>
        <rFont val="Times New Roman"/>
        <family val="1"/>
        <charset val="186"/>
      </rPr>
      <t xml:space="preserve"> taškas</t>
    </r>
  </si>
  <si>
    <t>11.4</t>
  </si>
  <si>
    <r>
      <rPr>
        <b/>
        <sz val="8"/>
        <rFont val="Times New Roman"/>
        <family val="1"/>
        <charset val="186"/>
      </rPr>
      <t xml:space="preserve">F1                 </t>
    </r>
    <r>
      <rPr>
        <sz val="8"/>
        <rFont val="Times New Roman"/>
        <family val="1"/>
        <charset val="186"/>
      </rPr>
      <t xml:space="preserve"> (II kl.)</t>
    </r>
  </si>
  <si>
    <t>11.5</t>
  </si>
  <si>
    <r>
      <rPr>
        <b/>
        <sz val="8"/>
        <rFont val="Times New Roman"/>
        <family val="1"/>
        <charset val="186"/>
      </rPr>
      <t xml:space="preserve">F2 </t>
    </r>
    <r>
      <rPr>
        <sz val="8"/>
        <rFont val="Times New Roman"/>
        <family val="1"/>
        <charset val="186"/>
      </rPr>
      <t xml:space="preserve">                 (II kl.)</t>
    </r>
  </si>
  <si>
    <r>
      <t xml:space="preserve">(1 </t>
    </r>
    <r>
      <rPr>
        <sz val="8"/>
        <rFont val="Calibri"/>
        <family val="2"/>
        <charset val="186"/>
      </rPr>
      <t xml:space="preserve">÷ </t>
    </r>
    <r>
      <rPr>
        <sz val="8"/>
        <rFont val="Times New Roman"/>
        <family val="1"/>
        <charset val="186"/>
      </rPr>
      <t>1000) g</t>
    </r>
  </si>
  <si>
    <t>Kiti matuokliai ir įrenginiai</t>
  </si>
  <si>
    <t>12.1</t>
  </si>
  <si>
    <t>Voltmetras   + Termometras termoelektrinis</t>
  </si>
  <si>
    <r>
      <t xml:space="preserve">B7-35  </t>
    </r>
    <r>
      <rPr>
        <sz val="8"/>
        <rFont val="Times New Roman"/>
        <family val="1"/>
      </rPr>
      <t xml:space="preserve">                        Nr.030453                         </t>
    </r>
    <r>
      <rPr>
        <b/>
        <sz val="8"/>
        <rFont val="Times New Roman"/>
        <family val="1"/>
        <charset val="186"/>
      </rPr>
      <t xml:space="preserve">(K)-tipo  TchA  </t>
    </r>
    <r>
      <rPr>
        <sz val="8"/>
        <rFont val="Times New Roman"/>
        <family val="1"/>
      </rPr>
      <t xml:space="preserve">                    Nr.1489</t>
    </r>
  </si>
  <si>
    <t>DCV (0 – 1000) V;                   ACV (0 – 600) V;                       DCAC (0 – 1,2) A;                          (0 – 10) MΩ</t>
  </si>
  <si>
    <r>
      <t xml:space="preserve">Kalibravimas  (kartu su termopora)                    - </t>
    </r>
    <r>
      <rPr>
        <b/>
        <sz val="9"/>
        <rFont val="Times New Roman"/>
        <family val="1"/>
        <charset val="186"/>
      </rPr>
      <t>4</t>
    </r>
    <r>
      <rPr>
        <sz val="8"/>
        <rFont val="Times New Roman"/>
        <family val="1"/>
        <charset val="186"/>
      </rPr>
      <t xml:space="preserve"> taškai:                                        (10; 23; 30; 37) mV  (260; 550; 700; 900)°C</t>
    </r>
  </si>
  <si>
    <t>X</t>
  </si>
  <si>
    <r>
      <t xml:space="preserve"> </t>
    </r>
    <r>
      <rPr>
        <sz val="8"/>
        <rFont val="Times New Roman"/>
        <family val="1"/>
        <charset val="186"/>
      </rPr>
      <t>Nr. 14135.1</t>
    </r>
  </si>
  <si>
    <t xml:space="preserve">Finnpipette    BioControl         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</si>
  <si>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</si>
  <si>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</si>
  <si>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</si>
  <si>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</si>
  <si>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</si>
  <si>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</si>
  <si>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</si>
  <si>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</si>
  <si>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</si>
  <si>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</si>
  <si>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12.2</t>
  </si>
  <si>
    <t>Greičio radarai</t>
  </si>
  <si>
    <t>TrafficRadar</t>
  </si>
  <si>
    <t>Kalibravimas pagal  st. procedūrą</t>
  </si>
  <si>
    <t>km/h</t>
  </si>
  <si>
    <t>±2 mph (±3,22 km/val.)</t>
  </si>
  <si>
    <t>Termometras stiklinis</t>
  </si>
  <si>
    <t>Viso:</t>
  </si>
  <si>
    <r>
      <t xml:space="preserve">DLM-2                                 Konica Minolta T1                     HD2302.0                     HD 31                                            </t>
    </r>
    <r>
      <rPr>
        <sz val="8"/>
        <rFont val="Times New Roman"/>
        <family val="1"/>
      </rPr>
      <t xml:space="preserve">  </t>
    </r>
  </si>
  <si>
    <t xml:space="preserve">PCB 394C06                 Bruel&amp;Kjaer 4294          Svan SV 111   </t>
  </si>
  <si>
    <t>10.4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</si>
</sst>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8"/>
      <color theme="1" tint="0.34998626667073579"/>
      <name val="Times New Roman"/>
      <family val="1"/>
      <charset val="186"/>
    </font>
    <font>
      <b/>
      <sz val="9"/>
      <color theme="1" tint="0.3499862666707357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00B050"/>
      <name val="Times New Roman"/>
      <family val="1"/>
      <charset val="186"/>
    </font>
    <font>
      <sz val="8"/>
      <color rgb="FF0000FF"/>
      <name val="Times New Roman"/>
      <family val="1"/>
      <charset val="186"/>
    </font>
    <font>
      <sz val="8"/>
      <name val="Calibri"/>
      <family val="2"/>
      <charset val="186"/>
    </font>
    <font>
      <b/>
      <sz val="8"/>
      <name val="Times New Roman"/>
      <family val="1"/>
    </font>
    <font>
      <b/>
      <vertAlign val="superscript"/>
      <sz val="8"/>
      <name val="Times New Roman"/>
      <family val="1"/>
      <charset val="186"/>
    </font>
    <font>
      <b/>
      <sz val="8"/>
      <color rgb="FF00B050"/>
      <name val="Times New Roman"/>
      <family val="1"/>
      <charset val="186"/>
    </font>
    <font>
      <b/>
      <sz val="7.5"/>
      <name val="Times New Roman"/>
      <family val="1"/>
    </font>
    <font>
      <sz val="7.5"/>
      <name val="Times New Roman"/>
      <family val="1"/>
    </font>
    <font>
      <sz val="8"/>
      <name val="Symbol"/>
      <family val="1"/>
      <charset val="2"/>
    </font>
    <font>
      <sz val="10"/>
      <name val="Arial"/>
      <family val="2"/>
      <charset val="186"/>
    </font>
    <font>
      <sz val="7.5"/>
      <name val="Times New Roman"/>
      <family val="1"/>
      <charset val="186"/>
    </font>
    <font>
      <b/>
      <sz val="6"/>
      <name val="Times New Roman"/>
      <family val="1"/>
      <charset val="186"/>
    </font>
    <font>
      <b/>
      <sz val="7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b/>
      <sz val="8"/>
      <color indexed="12"/>
      <name val="Times New Roman"/>
      <family val="1"/>
      <charset val="186"/>
    </font>
    <font>
      <sz val="8"/>
      <name val="Times New Roman"/>
      <family val="1"/>
    </font>
    <font>
      <sz val="7"/>
      <name val="Times New Roman"/>
      <family val="1"/>
    </font>
    <font>
      <sz val="8.5"/>
      <name val="Times New Roman"/>
      <family val="1"/>
      <charset val="186"/>
    </font>
    <font>
      <u/>
      <sz val="8"/>
      <name val="Times New Roman"/>
      <family val="1"/>
      <charset val="186"/>
    </font>
    <font>
      <b/>
      <u/>
      <sz val="8"/>
      <name val="Times New Roman"/>
      <family val="1"/>
      <charset val="186"/>
    </font>
    <font>
      <sz val="9.1999999999999993"/>
      <name val="Times New Roman"/>
      <family val="1"/>
      <charset val="186"/>
    </font>
    <font>
      <b/>
      <u/>
      <sz val="9"/>
      <name val="Times New Roman"/>
      <family val="1"/>
      <charset val="186"/>
    </font>
    <font>
      <vertAlign val="superscript"/>
      <sz val="8"/>
      <name val="Times New Roman"/>
      <family val="1"/>
      <charset val="186"/>
    </font>
    <font>
      <b/>
      <sz val="8"/>
      <name val="Book Antiqua"/>
      <family val="1"/>
      <charset val="186"/>
    </font>
    <font>
      <b/>
      <vertAlign val="subscript"/>
      <sz val="8"/>
      <name val="Times New Roman"/>
      <family val="1"/>
      <charset val="186"/>
    </font>
    <font>
      <vertAlign val="subscript"/>
      <sz val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9" fillId="0" borderId="0"/>
    <xf numFmtId="0" fontId="19" fillId="0" borderId="0"/>
  </cellStyleXfs>
  <cellXfs count="134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2" fontId="11" fillId="7" borderId="1" xfId="0" applyNumberFormat="1" applyFont="1" applyFill="1" applyBorder="1" applyAlignment="1" applyProtection="1">
      <alignment vertical="center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 wrapText="1"/>
    </xf>
    <xf numFmtId="0" fontId="15" fillId="9" borderId="1" xfId="0" applyFont="1" applyFill="1" applyBorder="1" applyAlignment="1">
      <alignment vertical="center" wrapText="1"/>
    </xf>
    <xf numFmtId="0" fontId="1" fillId="10" borderId="1" xfId="1" applyFont="1" applyFill="1" applyBorder="1" applyAlignment="1">
      <alignment vertical="center" wrapText="1"/>
    </xf>
    <xf numFmtId="0" fontId="15" fillId="10" borderId="1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 wrapText="1"/>
    </xf>
    <xf numFmtId="0" fontId="1" fillId="5" borderId="1" xfId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11" fillId="7" borderId="1" xfId="0" applyNumberFormat="1" applyFont="1" applyFill="1" applyBorder="1" applyAlignment="1" applyProtection="1">
      <alignment vertical="center" wrapText="1"/>
      <protection locked="0"/>
    </xf>
    <xf numFmtId="2" fontId="1" fillId="0" borderId="1" xfId="0" applyNumberFormat="1" applyFont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vertical="center"/>
    </xf>
    <xf numFmtId="2" fontId="1" fillId="5" borderId="1" xfId="0" applyNumberFormat="1" applyFont="1" applyFill="1" applyBorder="1" applyAlignment="1">
      <alignment vertical="center" wrapText="1"/>
    </xf>
    <xf numFmtId="2" fontId="26" fillId="5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49" fontId="27" fillId="2" borderId="1" xfId="0" applyNumberFormat="1" applyFont="1" applyFill="1" applyBorder="1" applyAlignment="1">
      <alignment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9" fontId="3" fillId="11" borderId="1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2" fontId="38" fillId="2" borderId="1" xfId="0" applyNumberFormat="1" applyFont="1" applyFill="1" applyBorder="1" applyAlignment="1">
      <alignment vertical="center" wrapText="1"/>
    </xf>
    <xf numFmtId="2" fontId="38" fillId="2" borderId="1" xfId="0" applyNumberFormat="1" applyFont="1" applyFill="1" applyBorder="1" applyAlignment="1">
      <alignment horizontal="center" vertical="center" wrapText="1"/>
    </xf>
    <xf numFmtId="2" fontId="41" fillId="0" borderId="1" xfId="0" applyNumberFormat="1" applyFont="1" applyBorder="1" applyAlignment="1">
      <alignment horizontal="center" vertical="center"/>
    </xf>
    <xf numFmtId="2" fontId="39" fillId="0" borderId="1" xfId="0" applyNumberFormat="1" applyFont="1" applyBorder="1" applyAlignment="1">
      <alignment horizontal="center" vertical="center"/>
    </xf>
    <xf numFmtId="0" fontId="42" fillId="0" borderId="0" xfId="0" applyFont="1"/>
    <xf numFmtId="2" fontId="43" fillId="0" borderId="1" xfId="0" applyNumberFormat="1" applyFont="1" applyBorder="1"/>
    <xf numFmtId="2" fontId="1" fillId="7" borderId="1" xfId="0" applyNumberFormat="1" applyFont="1" applyFill="1" applyBorder="1" applyAlignment="1" applyProtection="1">
      <alignment vertical="center"/>
      <protection locked="0"/>
    </xf>
    <xf numFmtId="2" fontId="11" fillId="2" borderId="1" xfId="0" applyNumberFormat="1" applyFont="1" applyFill="1" applyBorder="1" applyAlignment="1" applyProtection="1">
      <alignment vertical="center" wrapText="1"/>
      <protection locked="0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8" fillId="2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6" fillId="9" borderId="1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vertical="center" wrapText="1"/>
    </xf>
    <xf numFmtId="0" fontId="1" fillId="2" borderId="1" xfId="2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48DC6E26-A633-4A35-8413-8B6D11FA1273}"/>
    <cellStyle name="Normal 55" xfId="1" xr:uid="{ACCF1E91-81A4-4C5D-A0EC-36D0FD7CF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71AD-BC4D-4302-8C8D-037B28FDA064}">
  <dimension ref="A1:Q110"/>
  <sheetViews>
    <sheetView tabSelected="1" topLeftCell="A82" workbookViewId="0">
      <selection activeCell="B70" sqref="B70:F70"/>
    </sheetView>
  </sheetViews>
  <sheetFormatPr defaultRowHeight="15" x14ac:dyDescent="0.25"/>
  <cols>
    <col min="2" max="2" width="11.85546875" customWidth="1"/>
    <col min="3" max="4" width="18.140625" customWidth="1"/>
    <col min="5" max="5" width="16.140625" customWidth="1"/>
    <col min="6" max="6" width="23" customWidth="1"/>
  </cols>
  <sheetData>
    <row r="1" spans="1:17" ht="15.75" x14ac:dyDescent="0.25">
      <c r="A1" s="1"/>
      <c r="B1" s="2"/>
      <c r="C1" s="3" t="s">
        <v>0</v>
      </c>
      <c r="D1" s="3"/>
      <c r="E1" s="4"/>
      <c r="F1" s="2"/>
      <c r="G1" s="5"/>
      <c r="H1" s="5"/>
      <c r="I1" s="5"/>
      <c r="J1" s="5"/>
      <c r="K1" s="6"/>
      <c r="L1" s="7"/>
      <c r="M1" s="7"/>
      <c r="N1" s="7"/>
      <c r="O1" s="7"/>
      <c r="P1" s="7"/>
      <c r="Q1" s="8"/>
    </row>
    <row r="2" spans="1:17" ht="33.75" x14ac:dyDescent="0.25">
      <c r="A2" s="9" t="s">
        <v>1</v>
      </c>
      <c r="B2" s="10" t="s">
        <v>2</v>
      </c>
      <c r="C2" s="11" t="s">
        <v>3</v>
      </c>
      <c r="D2" s="60" t="s">
        <v>139</v>
      </c>
      <c r="E2" s="11" t="s">
        <v>4</v>
      </c>
      <c r="F2" s="11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3" t="s">
        <v>10</v>
      </c>
      <c r="L2" s="14" t="s">
        <v>11</v>
      </c>
      <c r="M2" s="12" t="s">
        <v>12</v>
      </c>
      <c r="N2" s="9" t="s">
        <v>13</v>
      </c>
      <c r="O2" s="9" t="s">
        <v>14</v>
      </c>
      <c r="P2" s="12" t="s">
        <v>15</v>
      </c>
      <c r="Q2" s="15" t="s">
        <v>16</v>
      </c>
    </row>
    <row r="3" spans="1:17" x14ac:dyDescent="0.25">
      <c r="A3" s="16" t="s">
        <v>17</v>
      </c>
      <c r="B3" s="17" t="s">
        <v>18</v>
      </c>
      <c r="C3" s="18"/>
      <c r="D3" s="18"/>
      <c r="E3" s="18"/>
      <c r="F3" s="18"/>
      <c r="G3" s="19">
        <f>SUBTOTAL(9,G4:G24)</f>
        <v>96</v>
      </c>
      <c r="H3" s="20">
        <f>SUBTOTAL(9,H4:H24)</f>
        <v>96</v>
      </c>
      <c r="I3" s="20">
        <v>96</v>
      </c>
      <c r="J3" s="21">
        <v>288</v>
      </c>
      <c r="K3" s="6"/>
      <c r="L3" s="22"/>
      <c r="M3" s="23"/>
      <c r="N3" s="1"/>
      <c r="O3" s="1"/>
      <c r="P3" s="24">
        <f>SUBTOTAL(9,P4:P24)</f>
        <v>0</v>
      </c>
      <c r="Q3" s="25">
        <f>SUBTOTAL(9,Q4:Q24)</f>
        <v>0</v>
      </c>
    </row>
    <row r="4" spans="1:17" x14ac:dyDescent="0.25">
      <c r="A4" s="96" t="s">
        <v>19</v>
      </c>
      <c r="B4" s="98" t="s">
        <v>20</v>
      </c>
      <c r="C4" s="100" t="s">
        <v>21</v>
      </c>
      <c r="D4" s="131" t="s">
        <v>296</v>
      </c>
      <c r="E4" s="102" t="s">
        <v>22</v>
      </c>
      <c r="F4" s="27" t="s">
        <v>23</v>
      </c>
      <c r="G4" s="28">
        <v>5</v>
      </c>
      <c r="H4" s="29">
        <v>5</v>
      </c>
      <c r="I4" s="29">
        <v>5</v>
      </c>
      <c r="J4" s="30">
        <f t="shared" ref="J4:J24" si="0">SUM(G4:I4)</f>
        <v>15</v>
      </c>
      <c r="K4" s="31"/>
      <c r="L4" s="22">
        <v>21</v>
      </c>
      <c r="M4" s="23">
        <f t="shared" ref="M4:M24" si="1">K4+(K4*L4%)</f>
        <v>0</v>
      </c>
      <c r="N4" s="1" t="s">
        <v>296</v>
      </c>
      <c r="O4" s="1" t="s">
        <v>296</v>
      </c>
      <c r="P4" s="32">
        <f t="shared" ref="P4:P24" si="2">K4*J4</f>
        <v>0</v>
      </c>
      <c r="Q4" s="32">
        <f t="shared" ref="Q4:Q24" si="3">M4*J4</f>
        <v>0</v>
      </c>
    </row>
    <row r="5" spans="1:17" ht="31.5" customHeight="1" x14ac:dyDescent="0.25">
      <c r="A5" s="97"/>
      <c r="B5" s="99"/>
      <c r="C5" s="101"/>
      <c r="D5" s="132"/>
      <c r="E5" s="103"/>
      <c r="F5" s="26" t="s">
        <v>24</v>
      </c>
      <c r="G5" s="28">
        <v>5</v>
      </c>
      <c r="H5" s="29">
        <v>5</v>
      </c>
      <c r="I5" s="29">
        <v>5</v>
      </c>
      <c r="J5" s="30">
        <f t="shared" si="0"/>
        <v>15</v>
      </c>
      <c r="K5" s="31"/>
      <c r="L5" s="22">
        <v>21</v>
      </c>
      <c r="M5" s="23">
        <f t="shared" si="1"/>
        <v>0</v>
      </c>
      <c r="N5" s="1" t="s">
        <v>296</v>
      </c>
      <c r="O5" s="1" t="s">
        <v>296</v>
      </c>
      <c r="P5" s="32">
        <f t="shared" si="2"/>
        <v>0</v>
      </c>
      <c r="Q5" s="32">
        <f t="shared" si="3"/>
        <v>0</v>
      </c>
    </row>
    <row r="6" spans="1:17" x14ac:dyDescent="0.25">
      <c r="A6" s="104" t="s">
        <v>25</v>
      </c>
      <c r="B6" s="105" t="s">
        <v>26</v>
      </c>
      <c r="C6" s="106" t="s">
        <v>27</v>
      </c>
      <c r="D6" s="131" t="s">
        <v>296</v>
      </c>
      <c r="E6" s="107" t="s">
        <v>28</v>
      </c>
      <c r="F6" s="27" t="s">
        <v>23</v>
      </c>
      <c r="G6" s="28">
        <v>10</v>
      </c>
      <c r="H6" s="29">
        <v>10</v>
      </c>
      <c r="I6" s="29">
        <v>10</v>
      </c>
      <c r="J6" s="30">
        <f t="shared" si="0"/>
        <v>30</v>
      </c>
      <c r="K6" s="31"/>
      <c r="L6" s="22">
        <v>21</v>
      </c>
      <c r="M6" s="23">
        <f t="shared" si="1"/>
        <v>0</v>
      </c>
      <c r="N6" s="1" t="s">
        <v>296</v>
      </c>
      <c r="O6" s="1" t="s">
        <v>296</v>
      </c>
      <c r="P6" s="32">
        <f t="shared" si="2"/>
        <v>0</v>
      </c>
      <c r="Q6" s="32">
        <f t="shared" si="3"/>
        <v>0</v>
      </c>
    </row>
    <row r="7" spans="1:17" ht="83.25" customHeight="1" x14ac:dyDescent="0.25">
      <c r="A7" s="104"/>
      <c r="B7" s="105"/>
      <c r="C7" s="106"/>
      <c r="D7" s="132"/>
      <c r="E7" s="107"/>
      <c r="F7" s="26" t="s">
        <v>29</v>
      </c>
      <c r="G7" s="28">
        <v>10</v>
      </c>
      <c r="H7" s="29">
        <v>10</v>
      </c>
      <c r="I7" s="29">
        <v>10</v>
      </c>
      <c r="J7" s="30">
        <f t="shared" si="0"/>
        <v>30</v>
      </c>
      <c r="K7" s="31"/>
      <c r="L7" s="22">
        <v>21</v>
      </c>
      <c r="M7" s="23">
        <f t="shared" si="1"/>
        <v>0</v>
      </c>
      <c r="N7" s="1" t="s">
        <v>296</v>
      </c>
      <c r="O7" s="1" t="s">
        <v>296</v>
      </c>
      <c r="P7" s="32">
        <f t="shared" si="2"/>
        <v>0</v>
      </c>
      <c r="Q7" s="32">
        <f t="shared" si="3"/>
        <v>0</v>
      </c>
    </row>
    <row r="8" spans="1:17" ht="15" customHeight="1" x14ac:dyDescent="0.25">
      <c r="A8" s="104" t="s">
        <v>30</v>
      </c>
      <c r="B8" s="111" t="s">
        <v>315</v>
      </c>
      <c r="C8" s="106" t="s">
        <v>31</v>
      </c>
      <c r="D8" s="131" t="s">
        <v>296</v>
      </c>
      <c r="E8" s="107" t="s">
        <v>32</v>
      </c>
      <c r="F8" s="27" t="s">
        <v>23</v>
      </c>
      <c r="G8" s="28">
        <v>10</v>
      </c>
      <c r="H8" s="29">
        <v>10</v>
      </c>
      <c r="I8" s="29">
        <v>10</v>
      </c>
      <c r="J8" s="30">
        <f t="shared" si="0"/>
        <v>30</v>
      </c>
      <c r="K8" s="31"/>
      <c r="L8" s="22">
        <v>21</v>
      </c>
      <c r="M8" s="23">
        <f t="shared" si="1"/>
        <v>0</v>
      </c>
      <c r="N8" s="1" t="s">
        <v>296</v>
      </c>
      <c r="O8" s="1" t="s">
        <v>296</v>
      </c>
      <c r="P8" s="32">
        <f t="shared" si="2"/>
        <v>0</v>
      </c>
      <c r="Q8" s="32">
        <f t="shared" si="3"/>
        <v>0</v>
      </c>
    </row>
    <row r="9" spans="1:17" ht="94.5" customHeight="1" x14ac:dyDescent="0.25">
      <c r="A9" s="104"/>
      <c r="B9" s="111"/>
      <c r="C9" s="106"/>
      <c r="D9" s="132"/>
      <c r="E9" s="107"/>
      <c r="F9" s="26" t="s">
        <v>29</v>
      </c>
      <c r="G9" s="28">
        <v>10</v>
      </c>
      <c r="H9" s="29">
        <v>10</v>
      </c>
      <c r="I9" s="29">
        <v>10</v>
      </c>
      <c r="J9" s="30">
        <f t="shared" si="0"/>
        <v>30</v>
      </c>
      <c r="K9" s="31"/>
      <c r="L9" s="22">
        <v>21</v>
      </c>
      <c r="M9" s="23">
        <f t="shared" si="1"/>
        <v>0</v>
      </c>
      <c r="N9" s="1" t="s">
        <v>296</v>
      </c>
      <c r="O9" s="1" t="s">
        <v>296</v>
      </c>
      <c r="P9" s="32">
        <f t="shared" si="2"/>
        <v>0</v>
      </c>
      <c r="Q9" s="32">
        <f t="shared" si="3"/>
        <v>0</v>
      </c>
    </row>
    <row r="10" spans="1:17" x14ac:dyDescent="0.25">
      <c r="A10" s="104" t="s">
        <v>33</v>
      </c>
      <c r="B10" s="105" t="s">
        <v>34</v>
      </c>
      <c r="C10" s="106" t="s">
        <v>35</v>
      </c>
      <c r="D10" s="131" t="s">
        <v>296</v>
      </c>
      <c r="E10" s="107" t="s">
        <v>36</v>
      </c>
      <c r="F10" s="27" t="s">
        <v>23</v>
      </c>
      <c r="G10" s="28">
        <v>8</v>
      </c>
      <c r="H10" s="29">
        <v>8</v>
      </c>
      <c r="I10" s="29">
        <v>8</v>
      </c>
      <c r="J10" s="30">
        <f t="shared" si="0"/>
        <v>24</v>
      </c>
      <c r="K10" s="31"/>
      <c r="L10" s="22">
        <v>21</v>
      </c>
      <c r="M10" s="23">
        <f t="shared" si="1"/>
        <v>0</v>
      </c>
      <c r="N10" s="1" t="s">
        <v>296</v>
      </c>
      <c r="O10" s="1" t="s">
        <v>296</v>
      </c>
      <c r="P10" s="32">
        <f t="shared" si="2"/>
        <v>0</v>
      </c>
      <c r="Q10" s="32">
        <f t="shared" si="3"/>
        <v>0</v>
      </c>
    </row>
    <row r="11" spans="1:17" ht="27.75" customHeight="1" x14ac:dyDescent="0.25">
      <c r="A11" s="104"/>
      <c r="B11" s="105"/>
      <c r="C11" s="106"/>
      <c r="D11" s="133"/>
      <c r="E11" s="107"/>
      <c r="F11" s="26" t="s">
        <v>29</v>
      </c>
      <c r="G11" s="28">
        <v>6</v>
      </c>
      <c r="H11" s="29">
        <v>6</v>
      </c>
      <c r="I11" s="29">
        <v>6</v>
      </c>
      <c r="J11" s="30">
        <f t="shared" si="0"/>
        <v>18</v>
      </c>
      <c r="K11" s="31"/>
      <c r="L11" s="22">
        <v>21</v>
      </c>
      <c r="M11" s="23">
        <f t="shared" si="1"/>
        <v>0</v>
      </c>
      <c r="N11" s="1" t="s">
        <v>296</v>
      </c>
      <c r="O11" s="1" t="s">
        <v>296</v>
      </c>
      <c r="P11" s="32">
        <f t="shared" si="2"/>
        <v>0</v>
      </c>
      <c r="Q11" s="32">
        <f t="shared" si="3"/>
        <v>0</v>
      </c>
    </row>
    <row r="12" spans="1:17" ht="29.25" customHeight="1" x14ac:dyDescent="0.25">
      <c r="A12" s="104"/>
      <c r="B12" s="105"/>
      <c r="C12" s="106"/>
      <c r="D12" s="132"/>
      <c r="E12" s="107"/>
      <c r="F12" s="26" t="s">
        <v>37</v>
      </c>
      <c r="G12" s="28">
        <v>3</v>
      </c>
      <c r="H12" s="29">
        <v>3</v>
      </c>
      <c r="I12" s="29">
        <v>3</v>
      </c>
      <c r="J12" s="30">
        <f t="shared" si="0"/>
        <v>9</v>
      </c>
      <c r="K12" s="31"/>
      <c r="L12" s="22">
        <v>21</v>
      </c>
      <c r="M12" s="23">
        <f t="shared" si="1"/>
        <v>0</v>
      </c>
      <c r="N12" s="1" t="s">
        <v>296</v>
      </c>
      <c r="O12" s="1" t="s">
        <v>296</v>
      </c>
      <c r="P12" s="32">
        <f t="shared" si="2"/>
        <v>0</v>
      </c>
      <c r="Q12" s="32">
        <f t="shared" si="3"/>
        <v>0</v>
      </c>
    </row>
    <row r="13" spans="1:17" x14ac:dyDescent="0.25">
      <c r="A13" s="104" t="s">
        <v>38</v>
      </c>
      <c r="B13" s="108" t="s">
        <v>39</v>
      </c>
      <c r="C13" s="109" t="s">
        <v>40</v>
      </c>
      <c r="D13" s="115" t="s">
        <v>296</v>
      </c>
      <c r="E13" s="104" t="s">
        <v>41</v>
      </c>
      <c r="F13" s="27" t="s">
        <v>23</v>
      </c>
      <c r="G13" s="28">
        <v>4</v>
      </c>
      <c r="H13" s="29">
        <v>4</v>
      </c>
      <c r="I13" s="29">
        <v>4</v>
      </c>
      <c r="J13" s="30">
        <f t="shared" si="0"/>
        <v>12</v>
      </c>
      <c r="K13" s="31"/>
      <c r="L13" s="22">
        <v>21</v>
      </c>
      <c r="M13" s="23">
        <f t="shared" si="1"/>
        <v>0</v>
      </c>
      <c r="N13" s="1" t="s">
        <v>296</v>
      </c>
      <c r="O13" s="1" t="s">
        <v>296</v>
      </c>
      <c r="P13" s="32">
        <f t="shared" si="2"/>
        <v>0</v>
      </c>
      <c r="Q13" s="32">
        <f t="shared" si="3"/>
        <v>0</v>
      </c>
    </row>
    <row r="14" spans="1:17" ht="56.25" customHeight="1" x14ac:dyDescent="0.25">
      <c r="A14" s="104"/>
      <c r="B14" s="108"/>
      <c r="C14" s="109"/>
      <c r="D14" s="117"/>
      <c r="E14" s="104"/>
      <c r="F14" s="26" t="s">
        <v>42</v>
      </c>
      <c r="G14" s="28">
        <v>6</v>
      </c>
      <c r="H14" s="29">
        <v>6</v>
      </c>
      <c r="I14" s="29">
        <v>6</v>
      </c>
      <c r="J14" s="30">
        <f t="shared" si="0"/>
        <v>18</v>
      </c>
      <c r="K14" s="31"/>
      <c r="L14" s="22">
        <v>21</v>
      </c>
      <c r="M14" s="23">
        <f t="shared" si="1"/>
        <v>0</v>
      </c>
      <c r="N14" s="1" t="s">
        <v>296</v>
      </c>
      <c r="O14" s="1" t="s">
        <v>296</v>
      </c>
      <c r="P14" s="32">
        <f t="shared" si="2"/>
        <v>0</v>
      </c>
      <c r="Q14" s="32">
        <f t="shared" si="3"/>
        <v>0</v>
      </c>
    </row>
    <row r="15" spans="1:17" x14ac:dyDescent="0.25">
      <c r="A15" s="104" t="s">
        <v>43</v>
      </c>
      <c r="B15" s="108" t="s">
        <v>44</v>
      </c>
      <c r="C15" s="110" t="s">
        <v>45</v>
      </c>
      <c r="D15" s="115" t="s">
        <v>296</v>
      </c>
      <c r="E15" s="104" t="s">
        <v>46</v>
      </c>
      <c r="F15" s="27" t="s">
        <v>23</v>
      </c>
      <c r="G15" s="28">
        <v>5</v>
      </c>
      <c r="H15" s="29">
        <v>5</v>
      </c>
      <c r="I15" s="29">
        <v>5</v>
      </c>
      <c r="J15" s="30">
        <f t="shared" si="0"/>
        <v>15</v>
      </c>
      <c r="K15" s="31"/>
      <c r="L15" s="22">
        <v>21</v>
      </c>
      <c r="M15" s="23">
        <f t="shared" si="1"/>
        <v>0</v>
      </c>
      <c r="N15" s="1" t="s">
        <v>296</v>
      </c>
      <c r="O15" s="1" t="s">
        <v>296</v>
      </c>
      <c r="P15" s="32">
        <f t="shared" si="2"/>
        <v>0</v>
      </c>
      <c r="Q15" s="32">
        <f t="shared" si="3"/>
        <v>0</v>
      </c>
    </row>
    <row r="16" spans="1:17" ht="49.5" customHeight="1" x14ac:dyDescent="0.25">
      <c r="A16" s="104"/>
      <c r="B16" s="108"/>
      <c r="C16" s="110"/>
      <c r="D16" s="117"/>
      <c r="E16" s="104"/>
      <c r="F16" s="26" t="s">
        <v>47</v>
      </c>
      <c r="G16" s="28">
        <v>4</v>
      </c>
      <c r="H16" s="29">
        <v>4</v>
      </c>
      <c r="I16" s="29">
        <v>4</v>
      </c>
      <c r="J16" s="30">
        <f t="shared" si="0"/>
        <v>12</v>
      </c>
      <c r="K16" s="31"/>
      <c r="L16" s="22">
        <v>21</v>
      </c>
      <c r="M16" s="23">
        <f t="shared" si="1"/>
        <v>0</v>
      </c>
      <c r="N16" s="1" t="s">
        <v>296</v>
      </c>
      <c r="O16" s="1" t="s">
        <v>296</v>
      </c>
      <c r="P16" s="32">
        <f t="shared" si="2"/>
        <v>0</v>
      </c>
      <c r="Q16" s="32">
        <f t="shared" si="3"/>
        <v>0</v>
      </c>
    </row>
    <row r="17" spans="1:17" x14ac:dyDescent="0.25">
      <c r="A17" s="104" t="s">
        <v>48</v>
      </c>
      <c r="B17" s="105" t="s">
        <v>49</v>
      </c>
      <c r="C17" s="109" t="s">
        <v>50</v>
      </c>
      <c r="D17" s="115" t="s">
        <v>296</v>
      </c>
      <c r="E17" s="104" t="s">
        <v>51</v>
      </c>
      <c r="F17" s="27" t="s">
        <v>23</v>
      </c>
      <c r="G17" s="28">
        <v>2</v>
      </c>
      <c r="H17" s="29">
        <v>2</v>
      </c>
      <c r="I17" s="29">
        <v>2</v>
      </c>
      <c r="J17" s="30">
        <f t="shared" si="0"/>
        <v>6</v>
      </c>
      <c r="K17" s="31"/>
      <c r="L17" s="22">
        <v>21</v>
      </c>
      <c r="M17" s="23">
        <f t="shared" si="1"/>
        <v>0</v>
      </c>
      <c r="N17" s="1" t="s">
        <v>296</v>
      </c>
      <c r="O17" s="1" t="s">
        <v>296</v>
      </c>
      <c r="P17" s="32">
        <f t="shared" si="2"/>
        <v>0</v>
      </c>
      <c r="Q17" s="32">
        <f t="shared" si="3"/>
        <v>0</v>
      </c>
    </row>
    <row r="18" spans="1:17" ht="31.5" customHeight="1" x14ac:dyDescent="0.25">
      <c r="A18" s="104"/>
      <c r="B18" s="105"/>
      <c r="C18" s="109"/>
      <c r="D18" s="116"/>
      <c r="E18" s="104"/>
      <c r="F18" s="26" t="s">
        <v>52</v>
      </c>
      <c r="G18" s="28">
        <v>1</v>
      </c>
      <c r="H18" s="29">
        <v>1</v>
      </c>
      <c r="I18" s="29">
        <v>1</v>
      </c>
      <c r="J18" s="30">
        <f t="shared" si="0"/>
        <v>3</v>
      </c>
      <c r="K18" s="31"/>
      <c r="L18" s="22">
        <v>21</v>
      </c>
      <c r="M18" s="23">
        <f t="shared" si="1"/>
        <v>0</v>
      </c>
      <c r="N18" s="1" t="s">
        <v>296</v>
      </c>
      <c r="O18" s="1" t="s">
        <v>296</v>
      </c>
      <c r="P18" s="32">
        <f t="shared" si="2"/>
        <v>0</v>
      </c>
      <c r="Q18" s="32">
        <f t="shared" si="3"/>
        <v>0</v>
      </c>
    </row>
    <row r="19" spans="1:17" ht="30.75" customHeight="1" x14ac:dyDescent="0.25">
      <c r="A19" s="104"/>
      <c r="B19" s="105"/>
      <c r="C19" s="109"/>
      <c r="D19" s="117"/>
      <c r="E19" s="104"/>
      <c r="F19" s="26" t="s">
        <v>53</v>
      </c>
      <c r="G19" s="28">
        <v>2</v>
      </c>
      <c r="H19" s="29">
        <v>2</v>
      </c>
      <c r="I19" s="29">
        <v>1</v>
      </c>
      <c r="J19" s="30">
        <f t="shared" si="0"/>
        <v>5</v>
      </c>
      <c r="K19" s="31"/>
      <c r="L19" s="22">
        <v>21</v>
      </c>
      <c r="M19" s="23">
        <f t="shared" si="1"/>
        <v>0</v>
      </c>
      <c r="N19" s="1" t="s">
        <v>296</v>
      </c>
      <c r="O19" s="1" t="s">
        <v>296</v>
      </c>
      <c r="P19" s="32">
        <f t="shared" si="2"/>
        <v>0</v>
      </c>
      <c r="Q19" s="32">
        <f t="shared" si="3"/>
        <v>0</v>
      </c>
    </row>
    <row r="20" spans="1:17" x14ac:dyDescent="0.25">
      <c r="A20" s="104" t="s">
        <v>54</v>
      </c>
      <c r="B20" s="108" t="s">
        <v>44</v>
      </c>
      <c r="C20" s="109" t="s">
        <v>55</v>
      </c>
      <c r="D20" s="115" t="s">
        <v>296</v>
      </c>
      <c r="E20" s="104" t="s">
        <v>56</v>
      </c>
      <c r="F20" s="27" t="s">
        <v>23</v>
      </c>
      <c r="G20" s="28">
        <v>1</v>
      </c>
      <c r="H20" s="29">
        <v>1</v>
      </c>
      <c r="I20" s="29">
        <v>1</v>
      </c>
      <c r="J20" s="30">
        <f t="shared" si="0"/>
        <v>3</v>
      </c>
      <c r="K20" s="31"/>
      <c r="L20" s="22">
        <v>21</v>
      </c>
      <c r="M20" s="23">
        <f t="shared" si="1"/>
        <v>0</v>
      </c>
      <c r="N20" s="1" t="s">
        <v>296</v>
      </c>
      <c r="O20" s="1" t="s">
        <v>296</v>
      </c>
      <c r="P20" s="32">
        <f t="shared" si="2"/>
        <v>0</v>
      </c>
      <c r="Q20" s="32">
        <f t="shared" si="3"/>
        <v>0</v>
      </c>
    </row>
    <row r="21" spans="1:17" ht="53.25" customHeight="1" x14ac:dyDescent="0.25">
      <c r="A21" s="104"/>
      <c r="B21" s="108"/>
      <c r="C21" s="109"/>
      <c r="D21" s="117"/>
      <c r="E21" s="104"/>
      <c r="F21" s="26" t="s">
        <v>47</v>
      </c>
      <c r="G21" s="28">
        <v>1</v>
      </c>
      <c r="H21" s="29">
        <v>1</v>
      </c>
      <c r="I21" s="29">
        <v>1</v>
      </c>
      <c r="J21" s="30">
        <f t="shared" si="0"/>
        <v>3</v>
      </c>
      <c r="K21" s="31"/>
      <c r="L21" s="22">
        <v>21</v>
      </c>
      <c r="M21" s="23">
        <f t="shared" si="1"/>
        <v>0</v>
      </c>
      <c r="N21" s="1" t="s">
        <v>296</v>
      </c>
      <c r="O21" s="1" t="s">
        <v>296</v>
      </c>
      <c r="P21" s="32">
        <f t="shared" si="2"/>
        <v>0</v>
      </c>
      <c r="Q21" s="32">
        <f t="shared" si="3"/>
        <v>0</v>
      </c>
    </row>
    <row r="22" spans="1:17" x14ac:dyDescent="0.25">
      <c r="A22" s="104" t="s">
        <v>57</v>
      </c>
      <c r="B22" s="108" t="s">
        <v>58</v>
      </c>
      <c r="C22" s="110" t="s">
        <v>59</v>
      </c>
      <c r="D22" s="115" t="s">
        <v>296</v>
      </c>
      <c r="E22" s="104" t="s">
        <v>60</v>
      </c>
      <c r="F22" s="27" t="s">
        <v>23</v>
      </c>
      <c r="G22" s="28">
        <v>1</v>
      </c>
      <c r="H22" s="29">
        <v>1</v>
      </c>
      <c r="I22" s="29">
        <v>1</v>
      </c>
      <c r="J22" s="30">
        <f t="shared" si="0"/>
        <v>3</v>
      </c>
      <c r="K22" s="31"/>
      <c r="L22" s="22">
        <v>21</v>
      </c>
      <c r="M22" s="23">
        <f t="shared" si="1"/>
        <v>0</v>
      </c>
      <c r="N22" s="1" t="s">
        <v>296</v>
      </c>
      <c r="O22" s="1" t="s">
        <v>296</v>
      </c>
      <c r="P22" s="32">
        <f t="shared" si="2"/>
        <v>0</v>
      </c>
      <c r="Q22" s="32">
        <f t="shared" si="3"/>
        <v>0</v>
      </c>
    </row>
    <row r="23" spans="1:17" ht="34.5" customHeight="1" x14ac:dyDescent="0.25">
      <c r="A23" s="104"/>
      <c r="B23" s="108"/>
      <c r="C23" s="110"/>
      <c r="D23" s="116"/>
      <c r="E23" s="104"/>
      <c r="F23" s="26" t="s">
        <v>52</v>
      </c>
      <c r="G23" s="28">
        <v>1</v>
      </c>
      <c r="H23" s="29">
        <v>1</v>
      </c>
      <c r="I23" s="29">
        <v>1</v>
      </c>
      <c r="J23" s="30">
        <f t="shared" si="0"/>
        <v>3</v>
      </c>
      <c r="K23" s="31"/>
      <c r="L23" s="22">
        <v>21</v>
      </c>
      <c r="M23" s="23">
        <f t="shared" si="1"/>
        <v>0</v>
      </c>
      <c r="N23" s="1" t="s">
        <v>296</v>
      </c>
      <c r="O23" s="1" t="s">
        <v>296</v>
      </c>
      <c r="P23" s="32">
        <f t="shared" si="2"/>
        <v>0</v>
      </c>
      <c r="Q23" s="32">
        <f t="shared" si="3"/>
        <v>0</v>
      </c>
    </row>
    <row r="24" spans="1:17" ht="40.5" customHeight="1" x14ac:dyDescent="0.25">
      <c r="A24" s="104"/>
      <c r="B24" s="108"/>
      <c r="C24" s="110"/>
      <c r="D24" s="117"/>
      <c r="E24" s="104"/>
      <c r="F24" s="26" t="s">
        <v>53</v>
      </c>
      <c r="G24" s="28">
        <v>1</v>
      </c>
      <c r="H24" s="29">
        <v>1</v>
      </c>
      <c r="I24" s="29">
        <v>1</v>
      </c>
      <c r="J24" s="30">
        <f t="shared" si="0"/>
        <v>3</v>
      </c>
      <c r="K24" s="31"/>
      <c r="L24" s="22">
        <v>21</v>
      </c>
      <c r="M24" s="23">
        <f t="shared" si="1"/>
        <v>0</v>
      </c>
      <c r="N24" s="1" t="s">
        <v>296</v>
      </c>
      <c r="O24" s="1" t="s">
        <v>296</v>
      </c>
      <c r="P24" s="32">
        <f t="shared" si="2"/>
        <v>0</v>
      </c>
      <c r="Q24" s="32">
        <f t="shared" si="3"/>
        <v>0</v>
      </c>
    </row>
    <row r="25" spans="1:17" x14ac:dyDescent="0.25">
      <c r="A25" s="16" t="s">
        <v>61</v>
      </c>
      <c r="B25" s="112" t="s">
        <v>62</v>
      </c>
      <c r="C25" s="112"/>
      <c r="D25" s="112"/>
      <c r="E25" s="112"/>
      <c r="F25" s="112"/>
      <c r="G25" s="19">
        <f>SUBTOTAL(9,G26:G43)</f>
        <v>92</v>
      </c>
      <c r="H25" s="19">
        <f>SUBTOTAL(9,H26:H43)</f>
        <v>92</v>
      </c>
      <c r="I25" s="19">
        <v>92</v>
      </c>
      <c r="J25" s="35">
        <v>276</v>
      </c>
      <c r="K25" s="6"/>
      <c r="L25" s="22"/>
      <c r="M25" s="23"/>
      <c r="N25" s="1"/>
      <c r="O25" s="1"/>
      <c r="P25" s="24">
        <f>SUBTOTAL(9,P26:P43)</f>
        <v>0</v>
      </c>
      <c r="Q25" s="25">
        <f>SUBTOTAL(9,Q26:Q43)</f>
        <v>0</v>
      </c>
    </row>
    <row r="26" spans="1:17" ht="50.25" customHeight="1" x14ac:dyDescent="0.25">
      <c r="A26" s="1" t="s">
        <v>63</v>
      </c>
      <c r="B26" s="36" t="s">
        <v>64</v>
      </c>
      <c r="C26" s="113" t="s">
        <v>65</v>
      </c>
      <c r="D26" s="78" t="s">
        <v>296</v>
      </c>
      <c r="E26" s="114" t="s">
        <v>66</v>
      </c>
      <c r="F26" s="37" t="s">
        <v>23</v>
      </c>
      <c r="G26" s="28">
        <v>15</v>
      </c>
      <c r="H26" s="28">
        <v>15</v>
      </c>
      <c r="I26" s="28">
        <v>15</v>
      </c>
      <c r="J26" s="38">
        <f t="shared" ref="J26:J43" si="4">SUM(G26:I26)</f>
        <v>45</v>
      </c>
      <c r="K26" s="31"/>
      <c r="L26" s="22">
        <v>21</v>
      </c>
      <c r="M26" s="23">
        <f t="shared" ref="M26:M43" si="5">K26+(K26*L26%)</f>
        <v>0</v>
      </c>
      <c r="N26" s="1" t="s">
        <v>296</v>
      </c>
      <c r="O26" s="1" t="s">
        <v>296</v>
      </c>
      <c r="P26" s="32">
        <f t="shared" ref="P26:P43" si="6">K26*J26</f>
        <v>0</v>
      </c>
      <c r="Q26" s="32">
        <f t="shared" ref="Q26:Q43" si="7">M26*J26</f>
        <v>0</v>
      </c>
    </row>
    <row r="27" spans="1:17" ht="47.25" customHeight="1" x14ac:dyDescent="0.25">
      <c r="A27" s="1" t="s">
        <v>67</v>
      </c>
      <c r="B27" s="36" t="s">
        <v>64</v>
      </c>
      <c r="C27" s="113"/>
      <c r="D27" s="78" t="s">
        <v>296</v>
      </c>
      <c r="E27" s="114"/>
      <c r="F27" s="36" t="s">
        <v>68</v>
      </c>
      <c r="G27" s="28">
        <v>10</v>
      </c>
      <c r="H27" s="28">
        <v>10</v>
      </c>
      <c r="I27" s="28">
        <v>10</v>
      </c>
      <c r="J27" s="38">
        <f t="shared" si="4"/>
        <v>30</v>
      </c>
      <c r="K27" s="31"/>
      <c r="L27" s="22">
        <v>21</v>
      </c>
      <c r="M27" s="23">
        <f t="shared" si="5"/>
        <v>0</v>
      </c>
      <c r="N27" s="1" t="s">
        <v>296</v>
      </c>
      <c r="O27" s="1" t="s">
        <v>296</v>
      </c>
      <c r="P27" s="32">
        <f t="shared" si="6"/>
        <v>0</v>
      </c>
      <c r="Q27" s="32">
        <f t="shared" si="7"/>
        <v>0</v>
      </c>
    </row>
    <row r="28" spans="1:17" ht="49.5" customHeight="1" x14ac:dyDescent="0.25">
      <c r="A28" s="1" t="s">
        <v>69</v>
      </c>
      <c r="B28" s="36" t="s">
        <v>64</v>
      </c>
      <c r="C28" s="113"/>
      <c r="D28" s="78" t="s">
        <v>296</v>
      </c>
      <c r="E28" s="114"/>
      <c r="F28" s="36" t="s">
        <v>70</v>
      </c>
      <c r="G28" s="28">
        <v>10</v>
      </c>
      <c r="H28" s="28">
        <v>10</v>
      </c>
      <c r="I28" s="28">
        <v>10</v>
      </c>
      <c r="J28" s="38">
        <f t="shared" si="4"/>
        <v>30</v>
      </c>
      <c r="K28" s="31"/>
      <c r="L28" s="22">
        <v>21</v>
      </c>
      <c r="M28" s="23">
        <f t="shared" si="5"/>
        <v>0</v>
      </c>
      <c r="N28" s="1" t="s">
        <v>296</v>
      </c>
      <c r="O28" s="1" t="s">
        <v>296</v>
      </c>
      <c r="P28" s="32">
        <f t="shared" si="6"/>
        <v>0</v>
      </c>
      <c r="Q28" s="32">
        <f t="shared" si="7"/>
        <v>0</v>
      </c>
    </row>
    <row r="29" spans="1:17" ht="48.75" customHeight="1" x14ac:dyDescent="0.25">
      <c r="A29" s="1" t="s">
        <v>71</v>
      </c>
      <c r="B29" s="36" t="s">
        <v>64</v>
      </c>
      <c r="C29" s="113"/>
      <c r="D29" s="78" t="s">
        <v>296</v>
      </c>
      <c r="E29" s="114"/>
      <c r="F29" s="36" t="s">
        <v>72</v>
      </c>
      <c r="G29" s="28">
        <v>15</v>
      </c>
      <c r="H29" s="28">
        <v>15</v>
      </c>
      <c r="I29" s="28">
        <v>15</v>
      </c>
      <c r="J29" s="38">
        <f t="shared" si="4"/>
        <v>45</v>
      </c>
      <c r="K29" s="31"/>
      <c r="L29" s="22">
        <v>21</v>
      </c>
      <c r="M29" s="23">
        <f t="shared" si="5"/>
        <v>0</v>
      </c>
      <c r="N29" s="1" t="s">
        <v>296</v>
      </c>
      <c r="O29" s="1" t="s">
        <v>296</v>
      </c>
      <c r="P29" s="32">
        <f t="shared" si="6"/>
        <v>0</v>
      </c>
      <c r="Q29" s="32">
        <f t="shared" si="7"/>
        <v>0</v>
      </c>
    </row>
    <row r="30" spans="1:17" ht="45" x14ac:dyDescent="0.25">
      <c r="A30" s="1" t="s">
        <v>73</v>
      </c>
      <c r="B30" s="39" t="s">
        <v>74</v>
      </c>
      <c r="C30" s="119" t="s">
        <v>75</v>
      </c>
      <c r="D30" s="79" t="s">
        <v>296</v>
      </c>
      <c r="E30" s="120" t="s">
        <v>76</v>
      </c>
      <c r="F30" s="40" t="s">
        <v>23</v>
      </c>
      <c r="G30" s="28">
        <v>5</v>
      </c>
      <c r="H30" s="28">
        <v>5</v>
      </c>
      <c r="I30" s="28">
        <v>5</v>
      </c>
      <c r="J30" s="38">
        <f t="shared" si="4"/>
        <v>15</v>
      </c>
      <c r="K30" s="31"/>
      <c r="L30" s="22">
        <v>21</v>
      </c>
      <c r="M30" s="23">
        <f t="shared" si="5"/>
        <v>0</v>
      </c>
      <c r="N30" s="1" t="s">
        <v>296</v>
      </c>
      <c r="O30" s="1" t="s">
        <v>296</v>
      </c>
      <c r="P30" s="32">
        <f t="shared" si="6"/>
        <v>0</v>
      </c>
      <c r="Q30" s="32">
        <f t="shared" si="7"/>
        <v>0</v>
      </c>
    </row>
    <row r="31" spans="1:17" ht="45" x14ac:dyDescent="0.25">
      <c r="A31" s="1" t="s">
        <v>77</v>
      </c>
      <c r="B31" s="39" t="s">
        <v>74</v>
      </c>
      <c r="C31" s="119"/>
      <c r="D31" s="79" t="s">
        <v>296</v>
      </c>
      <c r="E31" s="120"/>
      <c r="F31" s="39" t="s">
        <v>78</v>
      </c>
      <c r="G31" s="28">
        <v>4</v>
      </c>
      <c r="H31" s="28">
        <v>4</v>
      </c>
      <c r="I31" s="28">
        <v>4</v>
      </c>
      <c r="J31" s="38">
        <f t="shared" ref="J31:J32" si="8">SUM(G31:I31)</f>
        <v>12</v>
      </c>
      <c r="K31" s="31"/>
      <c r="L31" s="22">
        <v>21</v>
      </c>
      <c r="M31" s="23">
        <f t="shared" si="5"/>
        <v>0</v>
      </c>
      <c r="N31" s="1" t="s">
        <v>296</v>
      </c>
      <c r="O31" s="1" t="s">
        <v>296</v>
      </c>
      <c r="P31" s="32">
        <f t="shared" si="6"/>
        <v>0</v>
      </c>
      <c r="Q31" s="32">
        <f t="shared" si="7"/>
        <v>0</v>
      </c>
    </row>
    <row r="32" spans="1:17" ht="45" x14ac:dyDescent="0.25">
      <c r="A32" s="1" t="s">
        <v>79</v>
      </c>
      <c r="B32" s="39" t="s">
        <v>74</v>
      </c>
      <c r="C32" s="119"/>
      <c r="D32" s="79" t="s">
        <v>296</v>
      </c>
      <c r="E32" s="120"/>
      <c r="F32" s="39" t="s">
        <v>80</v>
      </c>
      <c r="G32" s="28">
        <v>3</v>
      </c>
      <c r="H32" s="28">
        <v>3</v>
      </c>
      <c r="I32" s="28">
        <v>3</v>
      </c>
      <c r="J32" s="38">
        <f t="shared" si="8"/>
        <v>9</v>
      </c>
      <c r="K32" s="31"/>
      <c r="L32" s="22">
        <v>21</v>
      </c>
      <c r="M32" s="23">
        <f t="shared" si="5"/>
        <v>0</v>
      </c>
      <c r="N32" s="1" t="s">
        <v>296</v>
      </c>
      <c r="O32" s="1" t="s">
        <v>296</v>
      </c>
      <c r="P32" s="32">
        <f t="shared" si="6"/>
        <v>0</v>
      </c>
      <c r="Q32" s="32">
        <f t="shared" si="7"/>
        <v>0</v>
      </c>
    </row>
    <row r="33" spans="1:17" ht="45" x14ac:dyDescent="0.25">
      <c r="A33" s="1" t="s">
        <v>81</v>
      </c>
      <c r="B33" s="39" t="s">
        <v>74</v>
      </c>
      <c r="C33" s="119"/>
      <c r="D33" s="79" t="s">
        <v>296</v>
      </c>
      <c r="E33" s="120"/>
      <c r="F33" s="39" t="s">
        <v>82</v>
      </c>
      <c r="G33" s="28">
        <v>3</v>
      </c>
      <c r="H33" s="28">
        <v>3</v>
      </c>
      <c r="I33" s="28">
        <v>3</v>
      </c>
      <c r="J33" s="38">
        <f t="shared" si="4"/>
        <v>9</v>
      </c>
      <c r="K33" s="31"/>
      <c r="L33" s="22">
        <v>21</v>
      </c>
      <c r="M33" s="23">
        <f t="shared" si="5"/>
        <v>0</v>
      </c>
      <c r="N33" s="1" t="s">
        <v>296</v>
      </c>
      <c r="O33" s="1" t="s">
        <v>296</v>
      </c>
      <c r="P33" s="32">
        <f t="shared" si="6"/>
        <v>0</v>
      </c>
      <c r="Q33" s="32">
        <f t="shared" si="7"/>
        <v>0</v>
      </c>
    </row>
    <row r="34" spans="1:17" ht="22.5" x14ac:dyDescent="0.25">
      <c r="A34" s="1" t="s">
        <v>83</v>
      </c>
      <c r="B34" s="41" t="s">
        <v>84</v>
      </c>
      <c r="C34" s="121" t="s">
        <v>85</v>
      </c>
      <c r="D34" s="81" t="s">
        <v>296</v>
      </c>
      <c r="E34" s="122" t="s">
        <v>86</v>
      </c>
      <c r="F34" s="42" t="s">
        <v>23</v>
      </c>
      <c r="G34" s="28">
        <v>1</v>
      </c>
      <c r="H34" s="28">
        <v>1</v>
      </c>
      <c r="I34" s="28">
        <v>1</v>
      </c>
      <c r="J34" s="38">
        <f t="shared" si="4"/>
        <v>3</v>
      </c>
      <c r="K34" s="31"/>
      <c r="L34" s="22">
        <v>21</v>
      </c>
      <c r="M34" s="23">
        <f t="shared" si="5"/>
        <v>0</v>
      </c>
      <c r="N34" s="1" t="s">
        <v>296</v>
      </c>
      <c r="O34" s="1" t="s">
        <v>296</v>
      </c>
      <c r="P34" s="32">
        <f t="shared" si="6"/>
        <v>0</v>
      </c>
      <c r="Q34" s="32">
        <f t="shared" si="7"/>
        <v>0</v>
      </c>
    </row>
    <row r="35" spans="1:17" ht="22.5" x14ac:dyDescent="0.25">
      <c r="A35" s="1" t="s">
        <v>87</v>
      </c>
      <c r="B35" s="41" t="s">
        <v>84</v>
      </c>
      <c r="C35" s="121"/>
      <c r="D35" s="81" t="s">
        <v>296</v>
      </c>
      <c r="E35" s="122"/>
      <c r="F35" s="43" t="s">
        <v>78</v>
      </c>
      <c r="G35" s="28">
        <v>1</v>
      </c>
      <c r="H35" s="28">
        <v>1</v>
      </c>
      <c r="I35" s="28">
        <v>1</v>
      </c>
      <c r="J35" s="38">
        <f t="shared" si="4"/>
        <v>3</v>
      </c>
      <c r="K35" s="31"/>
      <c r="L35" s="22">
        <v>21</v>
      </c>
      <c r="M35" s="23">
        <f t="shared" si="5"/>
        <v>0</v>
      </c>
      <c r="N35" s="1" t="s">
        <v>296</v>
      </c>
      <c r="O35" s="1" t="s">
        <v>296</v>
      </c>
      <c r="P35" s="32">
        <f t="shared" si="6"/>
        <v>0</v>
      </c>
      <c r="Q35" s="32">
        <f t="shared" si="7"/>
        <v>0</v>
      </c>
    </row>
    <row r="36" spans="1:17" ht="22.5" x14ac:dyDescent="0.25">
      <c r="A36" s="1" t="s">
        <v>88</v>
      </c>
      <c r="B36" s="41" t="s">
        <v>84</v>
      </c>
      <c r="C36" s="121"/>
      <c r="D36" s="81" t="s">
        <v>296</v>
      </c>
      <c r="E36" s="122"/>
      <c r="F36" s="43" t="s">
        <v>80</v>
      </c>
      <c r="G36" s="28">
        <v>1</v>
      </c>
      <c r="H36" s="28">
        <v>1</v>
      </c>
      <c r="I36" s="28">
        <v>1</v>
      </c>
      <c r="J36" s="38">
        <f t="shared" si="4"/>
        <v>3</v>
      </c>
      <c r="K36" s="31"/>
      <c r="L36" s="22">
        <v>21</v>
      </c>
      <c r="M36" s="23">
        <f t="shared" si="5"/>
        <v>0</v>
      </c>
      <c r="N36" s="1" t="s">
        <v>296</v>
      </c>
      <c r="O36" s="1" t="s">
        <v>296</v>
      </c>
      <c r="P36" s="32">
        <f t="shared" si="6"/>
        <v>0</v>
      </c>
      <c r="Q36" s="32">
        <f t="shared" si="7"/>
        <v>0</v>
      </c>
    </row>
    <row r="37" spans="1:17" ht="23.25" x14ac:dyDescent="0.25">
      <c r="A37" s="1" t="s">
        <v>89</v>
      </c>
      <c r="B37" s="41" t="s">
        <v>84</v>
      </c>
      <c r="C37" s="121"/>
      <c r="D37" s="81" t="s">
        <v>296</v>
      </c>
      <c r="E37" s="122"/>
      <c r="F37" s="43" t="s">
        <v>82</v>
      </c>
      <c r="G37" s="28">
        <v>2</v>
      </c>
      <c r="H37" s="28">
        <v>2</v>
      </c>
      <c r="I37" s="28">
        <v>1</v>
      </c>
      <c r="J37" s="38">
        <f t="shared" si="4"/>
        <v>5</v>
      </c>
      <c r="K37" s="31"/>
      <c r="L37" s="22">
        <v>21</v>
      </c>
      <c r="M37" s="23">
        <f t="shared" si="5"/>
        <v>0</v>
      </c>
      <c r="N37" s="1" t="s">
        <v>296</v>
      </c>
      <c r="O37" s="1" t="s">
        <v>296</v>
      </c>
      <c r="P37" s="32">
        <f t="shared" si="6"/>
        <v>0</v>
      </c>
      <c r="Q37" s="32">
        <f t="shared" si="7"/>
        <v>0</v>
      </c>
    </row>
    <row r="38" spans="1:17" ht="33.75" x14ac:dyDescent="0.25">
      <c r="A38" s="1" t="s">
        <v>90</v>
      </c>
      <c r="B38" s="44" t="s">
        <v>91</v>
      </c>
      <c r="C38" s="123" t="s">
        <v>298</v>
      </c>
      <c r="D38" s="49" t="s">
        <v>296</v>
      </c>
      <c r="E38" s="124" t="s">
        <v>92</v>
      </c>
      <c r="F38" s="46" t="s">
        <v>23</v>
      </c>
      <c r="G38" s="28">
        <v>1</v>
      </c>
      <c r="H38" s="28">
        <v>1</v>
      </c>
      <c r="I38" s="28">
        <v>1</v>
      </c>
      <c r="J38" s="38">
        <f t="shared" si="4"/>
        <v>3</v>
      </c>
      <c r="K38" s="31"/>
      <c r="L38" s="22">
        <v>21</v>
      </c>
      <c r="M38" s="23">
        <f t="shared" si="5"/>
        <v>0</v>
      </c>
      <c r="N38" s="1" t="s">
        <v>296</v>
      </c>
      <c r="O38" s="1" t="s">
        <v>296</v>
      </c>
      <c r="P38" s="32">
        <f t="shared" si="6"/>
        <v>0</v>
      </c>
      <c r="Q38" s="32">
        <f t="shared" si="7"/>
        <v>0</v>
      </c>
    </row>
    <row r="39" spans="1:17" ht="33.75" x14ac:dyDescent="0.25">
      <c r="A39" s="1"/>
      <c r="B39" s="44" t="s">
        <v>91</v>
      </c>
      <c r="C39" s="123"/>
      <c r="D39" s="49" t="s">
        <v>296</v>
      </c>
      <c r="E39" s="124"/>
      <c r="F39" s="47" t="s">
        <v>78</v>
      </c>
      <c r="G39" s="28">
        <v>1</v>
      </c>
      <c r="H39" s="28">
        <v>1</v>
      </c>
      <c r="I39" s="28">
        <v>1</v>
      </c>
      <c r="J39" s="38">
        <f t="shared" si="4"/>
        <v>3</v>
      </c>
      <c r="K39" s="31"/>
      <c r="L39" s="22">
        <v>21</v>
      </c>
      <c r="M39" s="23">
        <f t="shared" si="5"/>
        <v>0</v>
      </c>
      <c r="N39" s="1" t="s">
        <v>296</v>
      </c>
      <c r="O39" s="1" t="s">
        <v>296</v>
      </c>
      <c r="P39" s="32">
        <f t="shared" si="6"/>
        <v>0</v>
      </c>
      <c r="Q39" s="32">
        <f t="shared" si="7"/>
        <v>0</v>
      </c>
    </row>
    <row r="40" spans="1:17" ht="33.75" x14ac:dyDescent="0.25">
      <c r="A40" s="1" t="s">
        <v>93</v>
      </c>
      <c r="B40" s="2" t="s">
        <v>94</v>
      </c>
      <c r="C40" s="106" t="s">
        <v>95</v>
      </c>
      <c r="D40" s="5" t="s">
        <v>296</v>
      </c>
      <c r="E40" s="107" t="s">
        <v>96</v>
      </c>
      <c r="F40" s="48" t="s">
        <v>23</v>
      </c>
      <c r="G40" s="28">
        <v>5</v>
      </c>
      <c r="H40" s="28">
        <v>5</v>
      </c>
      <c r="I40" s="28">
        <v>5</v>
      </c>
      <c r="J40" s="38">
        <f t="shared" si="4"/>
        <v>15</v>
      </c>
      <c r="K40" s="31"/>
      <c r="L40" s="22">
        <v>21</v>
      </c>
      <c r="M40" s="23">
        <f t="shared" si="5"/>
        <v>0</v>
      </c>
      <c r="N40" s="1" t="s">
        <v>296</v>
      </c>
      <c r="O40" s="1" t="s">
        <v>296</v>
      </c>
      <c r="P40" s="32">
        <f t="shared" si="6"/>
        <v>0</v>
      </c>
      <c r="Q40" s="32">
        <f t="shared" si="7"/>
        <v>0</v>
      </c>
    </row>
    <row r="41" spans="1:17" ht="33.75" x14ac:dyDescent="0.25">
      <c r="A41" s="1" t="s">
        <v>97</v>
      </c>
      <c r="B41" s="2" t="s">
        <v>94</v>
      </c>
      <c r="C41" s="106"/>
      <c r="D41" s="5" t="s">
        <v>296</v>
      </c>
      <c r="E41" s="107"/>
      <c r="F41" s="2" t="s">
        <v>98</v>
      </c>
      <c r="G41" s="28">
        <v>5</v>
      </c>
      <c r="H41" s="28">
        <v>5</v>
      </c>
      <c r="I41" s="28">
        <v>5</v>
      </c>
      <c r="J41" s="38">
        <f t="shared" si="4"/>
        <v>15</v>
      </c>
      <c r="K41" s="31"/>
      <c r="L41" s="22">
        <v>21</v>
      </c>
      <c r="M41" s="23">
        <f t="shared" si="5"/>
        <v>0</v>
      </c>
      <c r="N41" s="1" t="s">
        <v>296</v>
      </c>
      <c r="O41" s="1" t="s">
        <v>296</v>
      </c>
      <c r="P41" s="32">
        <f t="shared" si="6"/>
        <v>0</v>
      </c>
      <c r="Q41" s="32">
        <f t="shared" si="7"/>
        <v>0</v>
      </c>
    </row>
    <row r="42" spans="1:17" ht="33.75" x14ac:dyDescent="0.25">
      <c r="A42" s="1" t="s">
        <v>99</v>
      </c>
      <c r="B42" s="2" t="s">
        <v>94</v>
      </c>
      <c r="C42" s="106"/>
      <c r="D42" s="5" t="s">
        <v>296</v>
      </c>
      <c r="E42" s="107"/>
      <c r="F42" s="2" t="s">
        <v>100</v>
      </c>
      <c r="G42" s="28">
        <v>5</v>
      </c>
      <c r="H42" s="28">
        <v>5</v>
      </c>
      <c r="I42" s="28">
        <v>5</v>
      </c>
      <c r="J42" s="38">
        <f t="shared" si="4"/>
        <v>15</v>
      </c>
      <c r="K42" s="31"/>
      <c r="L42" s="22">
        <v>21</v>
      </c>
      <c r="M42" s="23">
        <f t="shared" si="5"/>
        <v>0</v>
      </c>
      <c r="N42" s="1" t="s">
        <v>296</v>
      </c>
      <c r="O42" s="1" t="s">
        <v>296</v>
      </c>
      <c r="P42" s="32">
        <f t="shared" si="6"/>
        <v>0</v>
      </c>
      <c r="Q42" s="32">
        <f t="shared" si="7"/>
        <v>0</v>
      </c>
    </row>
    <row r="43" spans="1:17" ht="33.75" x14ac:dyDescent="0.25">
      <c r="A43" s="1" t="s">
        <v>101</v>
      </c>
      <c r="B43" s="2" t="s">
        <v>94</v>
      </c>
      <c r="C43" s="106"/>
      <c r="D43" s="5" t="s">
        <v>296</v>
      </c>
      <c r="E43" s="107"/>
      <c r="F43" s="2" t="s">
        <v>102</v>
      </c>
      <c r="G43" s="28">
        <v>5</v>
      </c>
      <c r="H43" s="28">
        <v>5</v>
      </c>
      <c r="I43" s="28">
        <v>5</v>
      </c>
      <c r="J43" s="38">
        <f t="shared" si="4"/>
        <v>15</v>
      </c>
      <c r="K43" s="31"/>
      <c r="L43" s="22">
        <v>21</v>
      </c>
      <c r="M43" s="23">
        <f t="shared" si="5"/>
        <v>0</v>
      </c>
      <c r="N43" s="1" t="s">
        <v>296</v>
      </c>
      <c r="O43" s="1" t="s">
        <v>296</v>
      </c>
      <c r="P43" s="32">
        <f t="shared" si="6"/>
        <v>0</v>
      </c>
      <c r="Q43" s="32">
        <f t="shared" si="7"/>
        <v>0</v>
      </c>
    </row>
    <row r="44" spans="1:17" x14ac:dyDescent="0.25">
      <c r="A44" s="16" t="s">
        <v>299</v>
      </c>
      <c r="B44" s="112" t="s">
        <v>103</v>
      </c>
      <c r="C44" s="112"/>
      <c r="D44" s="112"/>
      <c r="E44" s="112"/>
      <c r="F44" s="112"/>
      <c r="G44" s="19">
        <f>SUBTOTAL(9,G45:G46)</f>
        <v>20</v>
      </c>
      <c r="H44" s="19">
        <f>SUBTOTAL(9,H45:H46)</f>
        <v>20</v>
      </c>
      <c r="I44" s="19">
        <v>20</v>
      </c>
      <c r="J44" s="35">
        <v>60</v>
      </c>
      <c r="K44" s="23"/>
      <c r="L44" s="22"/>
      <c r="M44" s="23"/>
      <c r="N44" s="1"/>
      <c r="O44" s="1"/>
      <c r="P44" s="24">
        <f>SUBTOTAL(9,P45:P46)</f>
        <v>0</v>
      </c>
      <c r="Q44" s="25">
        <f>SUBTOTAL(9,Q45:Q46)</f>
        <v>0</v>
      </c>
    </row>
    <row r="45" spans="1:17" ht="23.25" x14ac:dyDescent="0.25">
      <c r="A45" s="1" t="s">
        <v>104</v>
      </c>
      <c r="B45" s="2" t="s">
        <v>105</v>
      </c>
      <c r="C45" s="26" t="s">
        <v>106</v>
      </c>
      <c r="D45" s="5" t="s">
        <v>296</v>
      </c>
      <c r="E45" s="22" t="s">
        <v>107</v>
      </c>
      <c r="F45" s="2" t="s">
        <v>108</v>
      </c>
      <c r="G45" s="22">
        <v>5</v>
      </c>
      <c r="H45" s="22">
        <v>5</v>
      </c>
      <c r="I45" s="22">
        <v>5</v>
      </c>
      <c r="J45" s="49">
        <f>SUM(G45:I45)</f>
        <v>15</v>
      </c>
      <c r="K45" s="31"/>
      <c r="L45" s="22">
        <v>21</v>
      </c>
      <c r="M45" s="23">
        <f>K45+(K45*L45%)</f>
        <v>0</v>
      </c>
      <c r="N45" s="1" t="s">
        <v>296</v>
      </c>
      <c r="O45" s="1" t="s">
        <v>296</v>
      </c>
      <c r="P45" s="32">
        <f>K45*J45</f>
        <v>0</v>
      </c>
      <c r="Q45" s="32">
        <f>M45*J45</f>
        <v>0</v>
      </c>
    </row>
    <row r="46" spans="1:17" ht="45" x14ac:dyDescent="0.25">
      <c r="A46" s="1" t="s">
        <v>109</v>
      </c>
      <c r="B46" s="33" t="s">
        <v>110</v>
      </c>
      <c r="C46" s="50" t="s">
        <v>111</v>
      </c>
      <c r="D46" s="80" t="s">
        <v>296</v>
      </c>
      <c r="E46" s="1" t="s">
        <v>112</v>
      </c>
      <c r="F46" s="48" t="s">
        <v>23</v>
      </c>
      <c r="G46" s="22">
        <v>15</v>
      </c>
      <c r="H46" s="22">
        <v>15</v>
      </c>
      <c r="I46" s="22">
        <v>15</v>
      </c>
      <c r="J46" s="38">
        <f>SUM(G46:I46)</f>
        <v>45</v>
      </c>
      <c r="K46" s="31"/>
      <c r="L46" s="22">
        <v>21</v>
      </c>
      <c r="M46" s="23">
        <f>K46+(K46*L46%)</f>
        <v>0</v>
      </c>
      <c r="N46" s="1" t="s">
        <v>296</v>
      </c>
      <c r="O46" s="1" t="s">
        <v>296</v>
      </c>
      <c r="P46" s="32">
        <f>K46*J46</f>
        <v>0</v>
      </c>
      <c r="Q46" s="32">
        <f>M46*J46</f>
        <v>0</v>
      </c>
    </row>
    <row r="47" spans="1:17" x14ac:dyDescent="0.25">
      <c r="A47" s="16" t="s">
        <v>300</v>
      </c>
      <c r="B47" s="112" t="s">
        <v>113</v>
      </c>
      <c r="C47" s="112"/>
      <c r="D47" s="112"/>
      <c r="E47" s="112"/>
      <c r="F47" s="112"/>
      <c r="G47" s="19">
        <f>SUBTOTAL(9,G48:G56)</f>
        <v>68</v>
      </c>
      <c r="H47" s="19">
        <f>SUBTOTAL(9,H48:H56)</f>
        <v>68</v>
      </c>
      <c r="I47" s="19">
        <v>68</v>
      </c>
      <c r="J47" s="35">
        <f>SUBTOTAL(9,J48:J56)</f>
        <v>204</v>
      </c>
      <c r="K47" s="51"/>
      <c r="L47" s="52"/>
      <c r="M47" s="53"/>
      <c r="N47" s="54"/>
      <c r="O47" s="54"/>
      <c r="P47" s="55">
        <f>SUBTOTAL(9,P48:P56)</f>
        <v>0</v>
      </c>
      <c r="Q47" s="25">
        <f>SUBTOTAL(9,Q48:Q55)</f>
        <v>0</v>
      </c>
    </row>
    <row r="48" spans="1:17" ht="24.75" customHeight="1" x14ac:dyDescent="0.25">
      <c r="A48" s="1" t="s">
        <v>114</v>
      </c>
      <c r="B48" s="2" t="s">
        <v>115</v>
      </c>
      <c r="C48" s="26" t="s">
        <v>116</v>
      </c>
      <c r="D48" s="5" t="s">
        <v>296</v>
      </c>
      <c r="E48" s="22"/>
      <c r="F48" s="4" t="s">
        <v>117</v>
      </c>
      <c r="G48" s="22">
        <v>10</v>
      </c>
      <c r="H48" s="22">
        <v>10</v>
      </c>
      <c r="I48" s="22">
        <v>10</v>
      </c>
      <c r="J48" s="38">
        <f t="shared" ref="J48:J54" si="9">SUM(G48:I48)</f>
        <v>30</v>
      </c>
      <c r="K48" s="56"/>
      <c r="L48" s="52">
        <v>21</v>
      </c>
      <c r="M48" s="53">
        <f t="shared" ref="M48:M55" si="10">K48+(K48*L48%)</f>
        <v>0</v>
      </c>
      <c r="N48" s="54" t="s">
        <v>296</v>
      </c>
      <c r="O48" s="54" t="s">
        <v>296</v>
      </c>
      <c r="P48" s="57">
        <f t="shared" ref="P48:P55" si="11">K48*J48</f>
        <v>0</v>
      </c>
      <c r="Q48" s="57">
        <f t="shared" ref="Q48:Q55" si="12">M48*J48</f>
        <v>0</v>
      </c>
    </row>
    <row r="49" spans="1:17" ht="33.75" customHeight="1" x14ac:dyDescent="0.25">
      <c r="A49" s="1" t="s">
        <v>118</v>
      </c>
      <c r="B49" s="2" t="s">
        <v>119</v>
      </c>
      <c r="C49" s="26" t="s">
        <v>120</v>
      </c>
      <c r="D49" s="5" t="s">
        <v>296</v>
      </c>
      <c r="E49" s="22"/>
      <c r="F49" s="4" t="s">
        <v>117</v>
      </c>
      <c r="G49" s="22">
        <v>10</v>
      </c>
      <c r="H49" s="22">
        <v>10</v>
      </c>
      <c r="I49" s="22">
        <v>10</v>
      </c>
      <c r="J49" s="38">
        <f t="shared" si="9"/>
        <v>30</v>
      </c>
      <c r="K49" s="56"/>
      <c r="L49" s="52">
        <v>21</v>
      </c>
      <c r="M49" s="53">
        <f t="shared" si="10"/>
        <v>0</v>
      </c>
      <c r="N49" s="54" t="s">
        <v>296</v>
      </c>
      <c r="O49" s="54" t="s">
        <v>296</v>
      </c>
      <c r="P49" s="57">
        <f t="shared" si="11"/>
        <v>0</v>
      </c>
      <c r="Q49" s="57">
        <f t="shared" si="12"/>
        <v>0</v>
      </c>
    </row>
    <row r="50" spans="1:17" ht="28.5" customHeight="1" x14ac:dyDescent="0.25">
      <c r="A50" s="1" t="s">
        <v>121</v>
      </c>
      <c r="B50" s="2" t="s">
        <v>122</v>
      </c>
      <c r="C50" s="26" t="s">
        <v>123</v>
      </c>
      <c r="D50" s="5" t="s">
        <v>296</v>
      </c>
      <c r="E50" s="22"/>
      <c r="F50" s="4" t="s">
        <v>117</v>
      </c>
      <c r="G50" s="22">
        <v>10</v>
      </c>
      <c r="H50" s="22">
        <v>10</v>
      </c>
      <c r="I50" s="22">
        <v>10</v>
      </c>
      <c r="J50" s="38">
        <f t="shared" si="9"/>
        <v>30</v>
      </c>
      <c r="K50" s="31"/>
      <c r="L50" s="52">
        <v>21</v>
      </c>
      <c r="M50" s="53">
        <f t="shared" si="10"/>
        <v>0</v>
      </c>
      <c r="N50" s="54" t="s">
        <v>296</v>
      </c>
      <c r="O50" s="54" t="s">
        <v>296</v>
      </c>
      <c r="P50" s="57">
        <f t="shared" si="11"/>
        <v>0</v>
      </c>
      <c r="Q50" s="57">
        <f t="shared" si="12"/>
        <v>0</v>
      </c>
    </row>
    <row r="51" spans="1:17" ht="22.5" x14ac:dyDescent="0.25">
      <c r="A51" s="1" t="s">
        <v>124</v>
      </c>
      <c r="B51" s="2" t="s">
        <v>125</v>
      </c>
      <c r="C51" s="26" t="s">
        <v>126</v>
      </c>
      <c r="D51" s="5" t="s">
        <v>296</v>
      </c>
      <c r="E51" s="22"/>
      <c r="F51" s="4" t="s">
        <v>117</v>
      </c>
      <c r="G51" s="22">
        <v>10</v>
      </c>
      <c r="H51" s="22">
        <v>10</v>
      </c>
      <c r="I51" s="22">
        <v>10</v>
      </c>
      <c r="J51" s="38">
        <f t="shared" si="9"/>
        <v>30</v>
      </c>
      <c r="K51" s="31"/>
      <c r="L51" s="52">
        <v>21</v>
      </c>
      <c r="M51" s="53">
        <f t="shared" si="10"/>
        <v>0</v>
      </c>
      <c r="N51" s="54" t="s">
        <v>296</v>
      </c>
      <c r="O51" s="54" t="s">
        <v>296</v>
      </c>
      <c r="P51" s="57">
        <f t="shared" si="11"/>
        <v>0</v>
      </c>
      <c r="Q51" s="57">
        <f t="shared" si="12"/>
        <v>0</v>
      </c>
    </row>
    <row r="52" spans="1:17" ht="22.5" x14ac:dyDescent="0.25">
      <c r="A52" s="1" t="s">
        <v>127</v>
      </c>
      <c r="B52" s="2" t="s">
        <v>128</v>
      </c>
      <c r="C52" s="26" t="s">
        <v>129</v>
      </c>
      <c r="D52" s="5" t="s">
        <v>296</v>
      </c>
      <c r="E52" s="22"/>
      <c r="F52" s="4" t="s">
        <v>117</v>
      </c>
      <c r="G52" s="22">
        <v>10</v>
      </c>
      <c r="H52" s="22">
        <v>10</v>
      </c>
      <c r="I52" s="22">
        <v>10</v>
      </c>
      <c r="J52" s="38">
        <f t="shared" si="9"/>
        <v>30</v>
      </c>
      <c r="K52" s="31"/>
      <c r="L52" s="52">
        <v>21</v>
      </c>
      <c r="M52" s="53">
        <f t="shared" si="10"/>
        <v>0</v>
      </c>
      <c r="N52" s="54" t="s">
        <v>296</v>
      </c>
      <c r="O52" s="54" t="s">
        <v>296</v>
      </c>
      <c r="P52" s="57">
        <f t="shared" si="11"/>
        <v>0</v>
      </c>
      <c r="Q52" s="57">
        <f t="shared" si="12"/>
        <v>0</v>
      </c>
    </row>
    <row r="53" spans="1:17" ht="37.5" customHeight="1" x14ac:dyDescent="0.25">
      <c r="A53" s="1" t="s">
        <v>130</v>
      </c>
      <c r="B53" s="2" t="s">
        <v>131</v>
      </c>
      <c r="C53" s="26" t="s">
        <v>132</v>
      </c>
      <c r="D53" s="5" t="s">
        <v>296</v>
      </c>
      <c r="E53" s="22"/>
      <c r="F53" s="4" t="s">
        <v>133</v>
      </c>
      <c r="G53" s="22">
        <v>10</v>
      </c>
      <c r="H53" s="22">
        <v>10</v>
      </c>
      <c r="I53" s="22">
        <v>10</v>
      </c>
      <c r="J53" s="38">
        <f t="shared" si="9"/>
        <v>30</v>
      </c>
      <c r="K53" s="31"/>
      <c r="L53" s="52">
        <v>21</v>
      </c>
      <c r="M53" s="53">
        <f t="shared" si="10"/>
        <v>0</v>
      </c>
      <c r="N53" s="54" t="s">
        <v>296</v>
      </c>
      <c r="O53" s="54" t="s">
        <v>296</v>
      </c>
      <c r="P53" s="57">
        <f t="shared" si="11"/>
        <v>0</v>
      </c>
      <c r="Q53" s="57">
        <f t="shared" si="12"/>
        <v>0</v>
      </c>
    </row>
    <row r="54" spans="1:17" ht="23.25" x14ac:dyDescent="0.25">
      <c r="A54" s="1" t="s">
        <v>134</v>
      </c>
      <c r="B54" s="2" t="s">
        <v>135</v>
      </c>
      <c r="C54" s="26" t="s">
        <v>136</v>
      </c>
      <c r="D54" s="5" t="s">
        <v>296</v>
      </c>
      <c r="E54" s="22"/>
      <c r="F54" s="4" t="s">
        <v>133</v>
      </c>
      <c r="G54" s="22">
        <v>4</v>
      </c>
      <c r="H54" s="22">
        <v>4</v>
      </c>
      <c r="I54" s="22">
        <v>4</v>
      </c>
      <c r="J54" s="38">
        <f t="shared" si="9"/>
        <v>12</v>
      </c>
      <c r="K54" s="31"/>
      <c r="L54" s="52">
        <v>21</v>
      </c>
      <c r="M54" s="53">
        <f t="shared" si="10"/>
        <v>0</v>
      </c>
      <c r="N54" s="54" t="s">
        <v>296</v>
      </c>
      <c r="O54" s="54" t="s">
        <v>296</v>
      </c>
      <c r="P54" s="57">
        <f t="shared" si="11"/>
        <v>0</v>
      </c>
      <c r="Q54" s="57">
        <f t="shared" si="12"/>
        <v>0</v>
      </c>
    </row>
    <row r="55" spans="1:17" ht="22.5" x14ac:dyDescent="0.25">
      <c r="A55" s="1" t="s">
        <v>137</v>
      </c>
      <c r="B55" s="2" t="s">
        <v>135</v>
      </c>
      <c r="C55" s="26" t="s">
        <v>136</v>
      </c>
      <c r="D55" s="5" t="s">
        <v>296</v>
      </c>
      <c r="E55" s="22"/>
      <c r="F55" s="4" t="s">
        <v>138</v>
      </c>
      <c r="G55" s="22">
        <v>4</v>
      </c>
      <c r="H55" s="22">
        <v>4</v>
      </c>
      <c r="I55" s="22">
        <v>4</v>
      </c>
      <c r="J55" s="38">
        <f t="shared" ref="J55" si="13">SUM(G55:I55)</f>
        <v>12</v>
      </c>
      <c r="K55" s="31"/>
      <c r="L55" s="52">
        <v>21</v>
      </c>
      <c r="M55" s="53">
        <f t="shared" si="10"/>
        <v>0</v>
      </c>
      <c r="N55" s="54" t="s">
        <v>296</v>
      </c>
      <c r="O55" s="54" t="s">
        <v>296</v>
      </c>
      <c r="P55" s="57">
        <f t="shared" si="11"/>
        <v>0</v>
      </c>
      <c r="Q55" s="57">
        <f t="shared" si="12"/>
        <v>0</v>
      </c>
    </row>
    <row r="56" spans="1:17" ht="33.75" x14ac:dyDescent="0.25">
      <c r="A56" s="58" t="s">
        <v>1</v>
      </c>
      <c r="B56" s="59" t="s">
        <v>2</v>
      </c>
      <c r="C56" s="60" t="s">
        <v>3</v>
      </c>
      <c r="D56" s="60" t="s">
        <v>139</v>
      </c>
      <c r="E56" s="60" t="s">
        <v>4</v>
      </c>
      <c r="F56" s="60" t="s">
        <v>140</v>
      </c>
      <c r="G56" s="61" t="s">
        <v>141</v>
      </c>
      <c r="H56" s="61" t="s">
        <v>142</v>
      </c>
      <c r="I56" s="61" t="s">
        <v>143</v>
      </c>
      <c r="J56" s="61" t="s">
        <v>9</v>
      </c>
      <c r="K56" s="62"/>
      <c r="L56" s="63" t="s">
        <v>11</v>
      </c>
      <c r="M56" s="61" t="s">
        <v>12</v>
      </c>
      <c r="N56" s="58" t="s">
        <v>13</v>
      </c>
      <c r="O56" s="58" t="s">
        <v>14</v>
      </c>
      <c r="P56" s="61" t="s">
        <v>15</v>
      </c>
      <c r="Q56" s="61" t="s">
        <v>16</v>
      </c>
    </row>
    <row r="57" spans="1:17" x14ac:dyDescent="0.25">
      <c r="A57" s="16" t="s">
        <v>301</v>
      </c>
      <c r="B57" s="112" t="s">
        <v>144</v>
      </c>
      <c r="C57" s="112"/>
      <c r="D57" s="112"/>
      <c r="E57" s="112"/>
      <c r="F57" s="112"/>
      <c r="G57" s="19">
        <v>50</v>
      </c>
      <c r="H57" s="19">
        <v>54</v>
      </c>
      <c r="I57" s="19">
        <v>108</v>
      </c>
      <c r="J57" s="35">
        <v>212</v>
      </c>
      <c r="K57" s="23"/>
      <c r="L57" s="22"/>
      <c r="M57" s="23"/>
      <c r="N57" s="1"/>
      <c r="O57" s="1"/>
      <c r="P57" s="24">
        <f>SUBTOTAL(9,P58:P65)</f>
        <v>0</v>
      </c>
      <c r="Q57" s="25">
        <f>SUBTOTAL(9,Q58:Q65)</f>
        <v>0</v>
      </c>
    </row>
    <row r="58" spans="1:17" x14ac:dyDescent="0.25">
      <c r="A58" s="104" t="s">
        <v>145</v>
      </c>
      <c r="B58" s="105" t="s">
        <v>146</v>
      </c>
      <c r="C58" s="118" t="s">
        <v>147</v>
      </c>
      <c r="D58" s="107" t="s">
        <v>148</v>
      </c>
      <c r="E58" s="107" t="s">
        <v>149</v>
      </c>
      <c r="F58" s="48" t="s">
        <v>23</v>
      </c>
      <c r="G58" s="22">
        <v>7</v>
      </c>
      <c r="H58" s="22"/>
      <c r="I58" s="22">
        <v>18</v>
      </c>
      <c r="J58" s="49">
        <f t="shared" ref="J58" si="14">SUM(G58:I58)</f>
        <v>25</v>
      </c>
      <c r="K58" s="56"/>
      <c r="L58" s="22">
        <v>21</v>
      </c>
      <c r="M58" s="23">
        <f t="shared" ref="M58:M65" si="15">K58+(K58*L58%)</f>
        <v>0</v>
      </c>
      <c r="N58" s="95"/>
      <c r="O58" s="53"/>
      <c r="P58" s="57"/>
      <c r="Q58" s="32"/>
    </row>
    <row r="59" spans="1:17" ht="76.5" customHeight="1" x14ac:dyDescent="0.25">
      <c r="A59" s="104"/>
      <c r="B59" s="105"/>
      <c r="C59" s="118"/>
      <c r="D59" s="107"/>
      <c r="E59" s="107"/>
      <c r="F59" s="2" t="s">
        <v>150</v>
      </c>
      <c r="G59" s="65">
        <v>7</v>
      </c>
      <c r="H59" s="65">
        <v>18</v>
      </c>
      <c r="I59" s="65">
        <v>18</v>
      </c>
      <c r="J59" s="38">
        <f t="shared" ref="J59" si="16">SUM(G59:I59)</f>
        <v>43</v>
      </c>
      <c r="K59" s="56"/>
      <c r="L59" s="22">
        <v>21</v>
      </c>
      <c r="M59" s="23">
        <f t="shared" si="15"/>
        <v>0</v>
      </c>
      <c r="N59" s="95"/>
      <c r="O59" s="53"/>
      <c r="P59" s="57"/>
      <c r="Q59" s="32"/>
    </row>
    <row r="60" spans="1:17" x14ac:dyDescent="0.25">
      <c r="A60" s="104" t="s">
        <v>151</v>
      </c>
      <c r="B60" s="125" t="s">
        <v>146</v>
      </c>
      <c r="C60" s="118" t="s">
        <v>152</v>
      </c>
      <c r="D60" s="107" t="s">
        <v>153</v>
      </c>
      <c r="E60" s="107" t="s">
        <v>154</v>
      </c>
      <c r="F60" s="48" t="s">
        <v>23</v>
      </c>
      <c r="G60" s="22">
        <v>9</v>
      </c>
      <c r="H60" s="22"/>
      <c r="I60" s="22">
        <v>21</v>
      </c>
      <c r="J60" s="49">
        <f t="shared" ref="J60:J65" si="17">SUM(G60:I60)</f>
        <v>30</v>
      </c>
      <c r="K60" s="56"/>
      <c r="L60" s="22">
        <v>21</v>
      </c>
      <c r="M60" s="23">
        <f t="shared" si="15"/>
        <v>0</v>
      </c>
      <c r="N60" s="95"/>
      <c r="O60" s="53"/>
      <c r="P60" s="57"/>
      <c r="Q60" s="32"/>
    </row>
    <row r="61" spans="1:17" ht="129" customHeight="1" x14ac:dyDescent="0.25">
      <c r="A61" s="104"/>
      <c r="B61" s="125"/>
      <c r="C61" s="118"/>
      <c r="D61" s="107"/>
      <c r="E61" s="107"/>
      <c r="F61" s="2" t="s">
        <v>150</v>
      </c>
      <c r="G61" s="65">
        <v>9</v>
      </c>
      <c r="H61" s="65">
        <v>21</v>
      </c>
      <c r="I61" s="65">
        <v>21</v>
      </c>
      <c r="J61" s="38">
        <f t="shared" si="17"/>
        <v>51</v>
      </c>
      <c r="K61" s="56"/>
      <c r="L61" s="22">
        <v>21</v>
      </c>
      <c r="M61" s="23">
        <f t="shared" si="15"/>
        <v>0</v>
      </c>
      <c r="N61" s="95"/>
      <c r="O61" s="53"/>
      <c r="P61" s="57"/>
      <c r="Q61" s="32"/>
    </row>
    <row r="62" spans="1:17" x14ac:dyDescent="0.25">
      <c r="A62" s="104" t="s">
        <v>155</v>
      </c>
      <c r="B62" s="105" t="s">
        <v>156</v>
      </c>
      <c r="C62" s="106" t="s">
        <v>157</v>
      </c>
      <c r="D62" s="107" t="s">
        <v>158</v>
      </c>
      <c r="E62" s="107" t="s">
        <v>159</v>
      </c>
      <c r="F62" s="48" t="s">
        <v>23</v>
      </c>
      <c r="G62" s="22">
        <v>8</v>
      </c>
      <c r="H62" s="22"/>
      <c r="I62" s="22">
        <v>12</v>
      </c>
      <c r="J62" s="49">
        <f t="shared" si="17"/>
        <v>20</v>
      </c>
      <c r="K62" s="56"/>
      <c r="L62" s="22">
        <v>21</v>
      </c>
      <c r="M62" s="23">
        <f t="shared" si="15"/>
        <v>0</v>
      </c>
      <c r="N62" s="95"/>
      <c r="O62" s="53"/>
      <c r="P62" s="57"/>
      <c r="Q62" s="32"/>
    </row>
    <row r="63" spans="1:17" ht="52.5" customHeight="1" x14ac:dyDescent="0.25">
      <c r="A63" s="104"/>
      <c r="B63" s="105"/>
      <c r="C63" s="106"/>
      <c r="D63" s="107"/>
      <c r="E63" s="107"/>
      <c r="F63" s="2" t="s">
        <v>150</v>
      </c>
      <c r="G63" s="65">
        <v>8</v>
      </c>
      <c r="H63" s="65">
        <v>12</v>
      </c>
      <c r="I63" s="65">
        <v>12</v>
      </c>
      <c r="J63" s="38">
        <f t="shared" si="17"/>
        <v>32</v>
      </c>
      <c r="K63" s="56"/>
      <c r="L63" s="22">
        <v>21</v>
      </c>
      <c r="M63" s="23">
        <f t="shared" si="15"/>
        <v>0</v>
      </c>
      <c r="N63" s="95"/>
      <c r="O63" s="53"/>
      <c r="P63" s="57"/>
      <c r="Q63" s="32"/>
    </row>
    <row r="64" spans="1:17" x14ac:dyDescent="0.25">
      <c r="A64" s="104" t="s">
        <v>160</v>
      </c>
      <c r="B64" s="127" t="s">
        <v>161</v>
      </c>
      <c r="C64" s="106" t="s">
        <v>162</v>
      </c>
      <c r="D64" s="107" t="s">
        <v>163</v>
      </c>
      <c r="E64" s="107" t="s">
        <v>164</v>
      </c>
      <c r="F64" s="48" t="s">
        <v>23</v>
      </c>
      <c r="G64" s="22">
        <v>1</v>
      </c>
      <c r="H64" s="22"/>
      <c r="I64" s="22">
        <v>3</v>
      </c>
      <c r="J64" s="49">
        <f t="shared" si="17"/>
        <v>4</v>
      </c>
      <c r="K64" s="56"/>
      <c r="L64" s="22">
        <v>21</v>
      </c>
      <c r="M64" s="23">
        <f t="shared" si="15"/>
        <v>0</v>
      </c>
      <c r="N64" s="95"/>
      <c r="O64" s="53"/>
      <c r="P64" s="57"/>
      <c r="Q64" s="32"/>
    </row>
    <row r="65" spans="1:17" ht="24" customHeight="1" x14ac:dyDescent="0.25">
      <c r="A65" s="104"/>
      <c r="B65" s="127"/>
      <c r="C65" s="106"/>
      <c r="D65" s="107"/>
      <c r="E65" s="107"/>
      <c r="F65" s="2" t="s">
        <v>150</v>
      </c>
      <c r="G65" s="65">
        <v>1</v>
      </c>
      <c r="H65" s="65">
        <v>3</v>
      </c>
      <c r="I65" s="65">
        <v>3</v>
      </c>
      <c r="J65" s="38">
        <f t="shared" si="17"/>
        <v>7</v>
      </c>
      <c r="K65" s="56"/>
      <c r="L65" s="22">
        <v>21</v>
      </c>
      <c r="M65" s="23">
        <f t="shared" si="15"/>
        <v>0</v>
      </c>
      <c r="N65" s="95"/>
      <c r="O65" s="53"/>
      <c r="P65" s="57"/>
      <c r="Q65" s="32"/>
    </row>
    <row r="66" spans="1:17" ht="33.75" x14ac:dyDescent="0.25">
      <c r="A66" s="9" t="s">
        <v>1</v>
      </c>
      <c r="B66" s="10" t="s">
        <v>2</v>
      </c>
      <c r="C66" s="11" t="s">
        <v>3</v>
      </c>
      <c r="D66" s="11" t="s">
        <v>139</v>
      </c>
      <c r="E66" s="11" t="s">
        <v>4</v>
      </c>
      <c r="F66" s="11" t="s">
        <v>140</v>
      </c>
      <c r="G66" s="12" t="s">
        <v>141</v>
      </c>
      <c r="H66" s="12" t="s">
        <v>142</v>
      </c>
      <c r="I66" s="12" t="s">
        <v>143</v>
      </c>
      <c r="J66" s="12" t="s">
        <v>9</v>
      </c>
      <c r="K66" s="13"/>
      <c r="L66" s="14" t="s">
        <v>11</v>
      </c>
      <c r="M66" s="12" t="s">
        <v>12</v>
      </c>
      <c r="N66" s="58" t="s">
        <v>13</v>
      </c>
      <c r="O66" s="58" t="s">
        <v>14</v>
      </c>
      <c r="P66" s="12" t="s">
        <v>15</v>
      </c>
      <c r="Q66" s="12" t="s">
        <v>16</v>
      </c>
    </row>
    <row r="67" spans="1:17" ht="15.75" x14ac:dyDescent="0.25">
      <c r="A67" s="38"/>
      <c r="B67" s="128" t="s">
        <v>165</v>
      </c>
      <c r="C67" s="128"/>
      <c r="D67" s="128"/>
      <c r="E67" s="128"/>
      <c r="F67" s="128"/>
      <c r="G67" s="49"/>
      <c r="H67" s="49"/>
      <c r="I67" s="49"/>
      <c r="J67" s="49"/>
      <c r="K67" s="66"/>
      <c r="L67" s="45"/>
      <c r="M67" s="67"/>
      <c r="N67" s="67"/>
      <c r="O67" s="67"/>
      <c r="P67" s="68"/>
      <c r="Q67" s="68"/>
    </row>
    <row r="68" spans="1:17" x14ac:dyDescent="0.25">
      <c r="A68" s="16" t="s">
        <v>302</v>
      </c>
      <c r="B68" s="112" t="s">
        <v>166</v>
      </c>
      <c r="C68" s="112"/>
      <c r="D68" s="112"/>
      <c r="E68" s="112"/>
      <c r="F68" s="112"/>
      <c r="G68" s="19">
        <f>SUBTOTAL(9,G69:G69)</f>
        <v>2</v>
      </c>
      <c r="H68" s="19">
        <f>SUBTOTAL(9,H69:H69)</f>
        <v>6</v>
      </c>
      <c r="I68" s="19">
        <f>SUBTOTAL(9,I69:I69)</f>
        <v>3</v>
      </c>
      <c r="J68" s="35">
        <f>SUBTOTAL(9,J69:J69)</f>
        <v>11</v>
      </c>
      <c r="K68" s="6"/>
      <c r="L68" s="22"/>
      <c r="M68" s="23"/>
      <c r="N68" s="23"/>
      <c r="O68" s="23"/>
      <c r="P68" s="24">
        <f>SUBTOTAL(9,P69:P69)</f>
        <v>0</v>
      </c>
      <c r="Q68" s="25">
        <f>SUBTOTAL(9,Q69:Q69)</f>
        <v>0</v>
      </c>
    </row>
    <row r="69" spans="1:17" ht="54" customHeight="1" x14ac:dyDescent="0.25">
      <c r="A69" s="69"/>
      <c r="B69" s="33" t="s">
        <v>167</v>
      </c>
      <c r="C69" s="50" t="s">
        <v>317</v>
      </c>
      <c r="D69" s="70"/>
      <c r="E69" s="1" t="s">
        <v>168</v>
      </c>
      <c r="F69" s="71" t="s">
        <v>169</v>
      </c>
      <c r="G69" s="22">
        <v>2</v>
      </c>
      <c r="H69" s="22">
        <v>6</v>
      </c>
      <c r="I69" s="22">
        <v>3</v>
      </c>
      <c r="J69" s="38">
        <f t="shared" ref="J69" si="18">SUM(G69:I69)</f>
        <v>11</v>
      </c>
      <c r="K69" s="31"/>
      <c r="L69" s="22">
        <v>21</v>
      </c>
      <c r="M69" s="23">
        <f t="shared" ref="M69" si="19">K69+(K69*L69%)</f>
        <v>0</v>
      </c>
      <c r="N69" s="32" t="s">
        <v>296</v>
      </c>
      <c r="O69" s="32" t="s">
        <v>296</v>
      </c>
      <c r="P69" s="32">
        <f>K69*J69</f>
        <v>0</v>
      </c>
      <c r="Q69" s="32">
        <f>M69*J69</f>
        <v>0</v>
      </c>
    </row>
    <row r="70" spans="1:17" x14ac:dyDescent="0.25">
      <c r="A70" s="16" t="s">
        <v>303</v>
      </c>
      <c r="B70" s="112" t="s">
        <v>170</v>
      </c>
      <c r="C70" s="112"/>
      <c r="D70" s="112"/>
      <c r="E70" s="112"/>
      <c r="F70" s="112"/>
      <c r="G70" s="19">
        <f>SUBTOTAL(9,G71:G75)</f>
        <v>4</v>
      </c>
      <c r="H70" s="19">
        <f>SUBTOTAL(9,H71:H75)</f>
        <v>19</v>
      </c>
      <c r="I70" s="19">
        <f>SUBTOTAL(9,I71:I75)</f>
        <v>10</v>
      </c>
      <c r="J70" s="35">
        <f>SUBTOTAL(9,J71:J75)</f>
        <v>33</v>
      </c>
      <c r="K70" s="6"/>
      <c r="L70" s="22"/>
      <c r="M70" s="23"/>
      <c r="N70" s="32"/>
      <c r="O70" s="32"/>
      <c r="P70" s="24">
        <f>SUBTOTAL(9,P71:P75)</f>
        <v>0</v>
      </c>
      <c r="Q70" s="25">
        <f>SUBTOTAL(9,Q71:Q75)</f>
        <v>0</v>
      </c>
    </row>
    <row r="71" spans="1:17" ht="112.5" x14ac:dyDescent="0.25">
      <c r="A71" s="1" t="s">
        <v>171</v>
      </c>
      <c r="B71" s="33" t="s">
        <v>172</v>
      </c>
      <c r="C71" s="26" t="s">
        <v>173</v>
      </c>
      <c r="D71" s="22" t="s">
        <v>174</v>
      </c>
      <c r="E71" s="22" t="s">
        <v>175</v>
      </c>
      <c r="F71" s="33" t="s">
        <v>176</v>
      </c>
      <c r="G71" s="22">
        <v>0</v>
      </c>
      <c r="H71" s="22">
        <v>3</v>
      </c>
      <c r="I71" s="22">
        <v>1</v>
      </c>
      <c r="J71" s="38">
        <f t="shared" ref="J71" si="20">SUM(G71:I71)</f>
        <v>4</v>
      </c>
      <c r="K71" s="31"/>
      <c r="L71" s="22">
        <v>21</v>
      </c>
      <c r="M71" s="23">
        <f t="shared" ref="M71:M75" si="21">K71+(K71*L71%)</f>
        <v>0</v>
      </c>
      <c r="N71" s="32" t="s">
        <v>296</v>
      </c>
      <c r="O71" s="32" t="s">
        <v>296</v>
      </c>
      <c r="P71" s="32">
        <f>K71*J71</f>
        <v>0</v>
      </c>
      <c r="Q71" s="32">
        <f>M71*J71</f>
        <v>0</v>
      </c>
    </row>
    <row r="72" spans="1:17" ht="90" x14ac:dyDescent="0.25">
      <c r="A72" s="1" t="s">
        <v>177</v>
      </c>
      <c r="B72" s="2" t="s">
        <v>178</v>
      </c>
      <c r="C72" s="2" t="s">
        <v>179</v>
      </c>
      <c r="D72" s="2"/>
      <c r="E72" s="22" t="s">
        <v>180</v>
      </c>
      <c r="F72" s="34" t="s">
        <v>181</v>
      </c>
      <c r="G72" s="22">
        <v>0</v>
      </c>
      <c r="H72" s="22">
        <v>3</v>
      </c>
      <c r="I72" s="22">
        <v>1</v>
      </c>
      <c r="J72" s="38">
        <f t="shared" ref="J72:J75" si="22">SUM(G72:I72)</f>
        <v>4</v>
      </c>
      <c r="K72" s="31"/>
      <c r="L72" s="22">
        <v>21</v>
      </c>
      <c r="M72" s="23">
        <f t="shared" si="21"/>
        <v>0</v>
      </c>
      <c r="N72" s="32" t="s">
        <v>296</v>
      </c>
      <c r="O72" s="32" t="s">
        <v>296</v>
      </c>
      <c r="P72" s="32">
        <f>K72*J72</f>
        <v>0</v>
      </c>
      <c r="Q72" s="32">
        <f>M72*J72</f>
        <v>0</v>
      </c>
    </row>
    <row r="73" spans="1:17" ht="33.75" x14ac:dyDescent="0.25">
      <c r="A73" s="1" t="s">
        <v>182</v>
      </c>
      <c r="B73" s="2" t="s">
        <v>183</v>
      </c>
      <c r="C73" s="26" t="s">
        <v>184</v>
      </c>
      <c r="D73" s="22" t="s">
        <v>174</v>
      </c>
      <c r="E73" s="22" t="s">
        <v>185</v>
      </c>
      <c r="F73" s="26" t="s">
        <v>186</v>
      </c>
      <c r="G73" s="22">
        <v>1</v>
      </c>
      <c r="H73" s="22">
        <v>3</v>
      </c>
      <c r="I73" s="22">
        <v>1</v>
      </c>
      <c r="J73" s="38">
        <f t="shared" si="22"/>
        <v>5</v>
      </c>
      <c r="K73" s="31"/>
      <c r="L73" s="22">
        <v>21</v>
      </c>
      <c r="M73" s="23">
        <f t="shared" si="21"/>
        <v>0</v>
      </c>
      <c r="N73" s="32" t="s">
        <v>296</v>
      </c>
      <c r="O73" s="32" t="s">
        <v>296</v>
      </c>
      <c r="P73" s="32">
        <f>K73*J73</f>
        <v>0</v>
      </c>
      <c r="Q73" s="32">
        <f>M73*J73</f>
        <v>0</v>
      </c>
    </row>
    <row r="74" spans="1:17" ht="56.25" x14ac:dyDescent="0.25">
      <c r="A74" s="1" t="s">
        <v>187</v>
      </c>
      <c r="B74" s="33" t="s">
        <v>188</v>
      </c>
      <c r="C74" s="34" t="s">
        <v>189</v>
      </c>
      <c r="D74" s="33"/>
      <c r="E74" s="22" t="s">
        <v>190</v>
      </c>
      <c r="F74" s="2" t="s">
        <v>191</v>
      </c>
      <c r="G74" s="22">
        <v>3</v>
      </c>
      <c r="H74" s="22">
        <v>5</v>
      </c>
      <c r="I74" s="22">
        <v>5</v>
      </c>
      <c r="J74" s="38">
        <f t="shared" si="22"/>
        <v>13</v>
      </c>
      <c r="K74" s="31"/>
      <c r="L74" s="22">
        <v>21</v>
      </c>
      <c r="M74" s="23">
        <f t="shared" si="21"/>
        <v>0</v>
      </c>
      <c r="N74" s="32" t="s">
        <v>296</v>
      </c>
      <c r="O74" s="32" t="s">
        <v>296</v>
      </c>
      <c r="P74" s="32">
        <f>K74*J74</f>
        <v>0</v>
      </c>
      <c r="Q74" s="32">
        <f>M74*J74</f>
        <v>0</v>
      </c>
    </row>
    <row r="75" spans="1:17" ht="33.75" x14ac:dyDescent="0.25">
      <c r="A75" s="1" t="s">
        <v>192</v>
      </c>
      <c r="B75" s="2" t="s">
        <v>193</v>
      </c>
      <c r="C75" s="26" t="s">
        <v>318</v>
      </c>
      <c r="D75" s="22"/>
      <c r="E75" s="22" t="s">
        <v>194</v>
      </c>
      <c r="F75" s="33" t="s">
        <v>195</v>
      </c>
      <c r="G75" s="22">
        <v>0</v>
      </c>
      <c r="H75" s="22">
        <v>5</v>
      </c>
      <c r="I75" s="22">
        <v>2</v>
      </c>
      <c r="J75" s="38">
        <f t="shared" si="22"/>
        <v>7</v>
      </c>
      <c r="K75" s="31"/>
      <c r="L75" s="22">
        <v>21</v>
      </c>
      <c r="M75" s="23">
        <f t="shared" si="21"/>
        <v>0</v>
      </c>
      <c r="N75" s="32" t="s">
        <v>296</v>
      </c>
      <c r="O75" s="32" t="s">
        <v>296</v>
      </c>
      <c r="P75" s="32">
        <f>K75*J75</f>
        <v>0</v>
      </c>
      <c r="Q75" s="32">
        <f>M75*J75</f>
        <v>0</v>
      </c>
    </row>
    <row r="76" spans="1:17" x14ac:dyDescent="0.25">
      <c r="A76" s="16" t="s">
        <v>304</v>
      </c>
      <c r="B76" s="112" t="s">
        <v>196</v>
      </c>
      <c r="C76" s="112"/>
      <c r="D76" s="112"/>
      <c r="E76" s="112"/>
      <c r="F76" s="112"/>
      <c r="G76" s="19">
        <f>SUBTOTAL(9,G77:G87)</f>
        <v>0</v>
      </c>
      <c r="H76" s="19">
        <f>SUBTOTAL(9,H77:H87)</f>
        <v>18</v>
      </c>
      <c r="I76" s="19">
        <f>SUBTOTAL(9,I77:I87)</f>
        <v>22</v>
      </c>
      <c r="J76" s="35">
        <f>SUBTOTAL(9,J77:J87)</f>
        <v>40</v>
      </c>
      <c r="K76" s="6"/>
      <c r="L76" s="22"/>
      <c r="M76" s="23"/>
      <c r="N76" s="32"/>
      <c r="O76" s="32"/>
      <c r="P76" s="24">
        <f>SUBTOTAL(9,P77:P87)</f>
        <v>0</v>
      </c>
      <c r="Q76" s="25">
        <f>SUBTOTAL(9,Q77:Q87)</f>
        <v>0</v>
      </c>
    </row>
    <row r="77" spans="1:17" ht="22.5" x14ac:dyDescent="0.25">
      <c r="A77" s="1" t="s">
        <v>197</v>
      </c>
      <c r="B77" s="33" t="s">
        <v>198</v>
      </c>
      <c r="C77" s="34" t="s">
        <v>199</v>
      </c>
      <c r="D77" s="2"/>
      <c r="E77" s="1" t="s">
        <v>200</v>
      </c>
      <c r="F77" s="34" t="s">
        <v>23</v>
      </c>
      <c r="G77" s="22"/>
      <c r="H77" s="22"/>
      <c r="I77" s="22">
        <v>12</v>
      </c>
      <c r="J77" s="5">
        <f>SUM(G77:I77)</f>
        <v>12</v>
      </c>
      <c r="K77" s="31"/>
      <c r="L77" s="22">
        <v>21</v>
      </c>
      <c r="M77" s="23">
        <f>K77+(K77*L77%)</f>
        <v>0</v>
      </c>
      <c r="N77" s="32" t="s">
        <v>296</v>
      </c>
      <c r="O77" s="32" t="s">
        <v>296</v>
      </c>
      <c r="P77" s="32">
        <f t="shared" ref="P77:P87" si="23">K77*J77</f>
        <v>0</v>
      </c>
      <c r="Q77" s="32">
        <f t="shared" ref="Q77:Q87" si="24">M77*J77</f>
        <v>0</v>
      </c>
    </row>
    <row r="78" spans="1:17" ht="23.25" x14ac:dyDescent="0.25">
      <c r="A78" s="104" t="s">
        <v>201</v>
      </c>
      <c r="B78" s="108" t="s">
        <v>198</v>
      </c>
      <c r="C78" s="126" t="s">
        <v>202</v>
      </c>
      <c r="D78" s="2"/>
      <c r="E78" s="104" t="s">
        <v>203</v>
      </c>
      <c r="F78" s="33" t="s">
        <v>204</v>
      </c>
      <c r="G78" s="22"/>
      <c r="H78" s="22">
        <v>3</v>
      </c>
      <c r="I78" s="22">
        <v>1</v>
      </c>
      <c r="J78" s="5">
        <f>SUM(G78:I78)</f>
        <v>4</v>
      </c>
      <c r="K78" s="31"/>
      <c r="L78" s="22">
        <v>21</v>
      </c>
      <c r="M78" s="23">
        <f>K78+(K78*L78%)</f>
        <v>0</v>
      </c>
      <c r="N78" s="32" t="s">
        <v>296</v>
      </c>
      <c r="O78" s="32" t="s">
        <v>296</v>
      </c>
      <c r="P78" s="32">
        <f t="shared" si="23"/>
        <v>0</v>
      </c>
      <c r="Q78" s="32">
        <f t="shared" si="24"/>
        <v>0</v>
      </c>
    </row>
    <row r="79" spans="1:17" ht="23.25" x14ac:dyDescent="0.25">
      <c r="A79" s="104"/>
      <c r="B79" s="108"/>
      <c r="C79" s="126"/>
      <c r="D79" s="2"/>
      <c r="E79" s="104"/>
      <c r="F79" s="33" t="s">
        <v>205</v>
      </c>
      <c r="G79" s="22"/>
      <c r="H79" s="22">
        <v>3</v>
      </c>
      <c r="I79" s="22">
        <v>1</v>
      </c>
      <c r="J79" s="5">
        <f>SUM(G79:I79)</f>
        <v>4</v>
      </c>
      <c r="K79" s="31"/>
      <c r="L79" s="22">
        <v>21</v>
      </c>
      <c r="M79" s="23">
        <f>K79+(K79*L79%)</f>
        <v>0</v>
      </c>
      <c r="N79" s="32" t="s">
        <v>296</v>
      </c>
      <c r="O79" s="32" t="s">
        <v>296</v>
      </c>
      <c r="P79" s="32">
        <f t="shared" si="23"/>
        <v>0</v>
      </c>
      <c r="Q79" s="32">
        <f t="shared" si="24"/>
        <v>0</v>
      </c>
    </row>
    <row r="80" spans="1:17" ht="24" customHeight="1" x14ac:dyDescent="0.25">
      <c r="A80" s="72" t="s">
        <v>206</v>
      </c>
      <c r="B80" s="2" t="s">
        <v>207</v>
      </c>
      <c r="C80" s="26"/>
      <c r="D80" s="73"/>
      <c r="E80" s="22" t="s">
        <v>208</v>
      </c>
      <c r="F80" s="2" t="s">
        <v>209</v>
      </c>
      <c r="G80" s="22"/>
      <c r="H80" s="22">
        <v>3</v>
      </c>
      <c r="I80" s="22">
        <v>1</v>
      </c>
      <c r="J80" s="5">
        <f t="shared" ref="J80:J87" si="25">SUM(G80:I80)</f>
        <v>4</v>
      </c>
      <c r="K80" s="31"/>
      <c r="L80" s="22">
        <v>21</v>
      </c>
      <c r="M80" s="23">
        <f t="shared" ref="M80:M87" si="26">K80+(K80*L80%)</f>
        <v>0</v>
      </c>
      <c r="N80" s="32" t="s">
        <v>296</v>
      </c>
      <c r="O80" s="32" t="s">
        <v>296</v>
      </c>
      <c r="P80" s="32">
        <f t="shared" si="23"/>
        <v>0</v>
      </c>
      <c r="Q80" s="32">
        <f t="shared" si="24"/>
        <v>0</v>
      </c>
    </row>
    <row r="81" spans="1:17" ht="26.25" customHeight="1" x14ac:dyDescent="0.25">
      <c r="A81" s="72" t="s">
        <v>210</v>
      </c>
      <c r="B81" s="2" t="s">
        <v>207</v>
      </c>
      <c r="C81" s="26"/>
      <c r="D81" s="73"/>
      <c r="E81" s="22" t="s">
        <v>211</v>
      </c>
      <c r="F81" s="2" t="s">
        <v>212</v>
      </c>
      <c r="G81" s="22"/>
      <c r="H81" s="22">
        <v>1</v>
      </c>
      <c r="I81" s="22">
        <v>1</v>
      </c>
      <c r="J81" s="5">
        <f t="shared" si="25"/>
        <v>2</v>
      </c>
      <c r="K81" s="31"/>
      <c r="L81" s="22">
        <v>21</v>
      </c>
      <c r="M81" s="23">
        <f t="shared" si="26"/>
        <v>0</v>
      </c>
      <c r="N81" s="32" t="s">
        <v>296</v>
      </c>
      <c r="O81" s="32" t="s">
        <v>296</v>
      </c>
      <c r="P81" s="32">
        <f t="shared" si="23"/>
        <v>0</v>
      </c>
      <c r="Q81" s="32">
        <f t="shared" si="24"/>
        <v>0</v>
      </c>
    </row>
    <row r="82" spans="1:17" ht="22.5" x14ac:dyDescent="0.25">
      <c r="A82" s="72" t="s">
        <v>213</v>
      </c>
      <c r="B82" s="2" t="s">
        <v>214</v>
      </c>
      <c r="C82" s="26" t="s">
        <v>297</v>
      </c>
      <c r="D82" s="22"/>
      <c r="E82" s="22" t="s">
        <v>215</v>
      </c>
      <c r="F82" s="26" t="s">
        <v>23</v>
      </c>
      <c r="G82" s="22"/>
      <c r="H82" s="22">
        <v>1</v>
      </c>
      <c r="I82" s="22">
        <v>1</v>
      </c>
      <c r="J82" s="5">
        <f t="shared" si="25"/>
        <v>2</v>
      </c>
      <c r="K82" s="31"/>
      <c r="L82" s="22">
        <v>21</v>
      </c>
      <c r="M82" s="23">
        <f t="shared" si="26"/>
        <v>0</v>
      </c>
      <c r="N82" s="32" t="s">
        <v>296</v>
      </c>
      <c r="O82" s="32" t="s">
        <v>296</v>
      </c>
      <c r="P82" s="32">
        <f t="shared" si="23"/>
        <v>0</v>
      </c>
      <c r="Q82" s="32">
        <f t="shared" si="24"/>
        <v>0</v>
      </c>
    </row>
    <row r="83" spans="1:17" ht="22.5" x14ac:dyDescent="0.25">
      <c r="A83" s="72" t="s">
        <v>216</v>
      </c>
      <c r="B83" s="2" t="s">
        <v>217</v>
      </c>
      <c r="C83" s="26"/>
      <c r="D83" s="22"/>
      <c r="E83" s="22" t="s">
        <v>218</v>
      </c>
      <c r="F83" s="2" t="s">
        <v>219</v>
      </c>
      <c r="G83" s="22"/>
      <c r="H83" s="22">
        <v>1</v>
      </c>
      <c r="I83" s="22">
        <v>1</v>
      </c>
      <c r="J83" s="5">
        <f t="shared" si="25"/>
        <v>2</v>
      </c>
      <c r="K83" s="31"/>
      <c r="L83" s="22">
        <v>21</v>
      </c>
      <c r="M83" s="23">
        <f t="shared" si="26"/>
        <v>0</v>
      </c>
      <c r="N83" s="32" t="s">
        <v>296</v>
      </c>
      <c r="O83" s="32" t="s">
        <v>296</v>
      </c>
      <c r="P83" s="32">
        <f t="shared" si="23"/>
        <v>0</v>
      </c>
      <c r="Q83" s="32">
        <f t="shared" si="24"/>
        <v>0</v>
      </c>
    </row>
    <row r="84" spans="1:17" ht="23.25" x14ac:dyDescent="0.25">
      <c r="A84" s="72" t="s">
        <v>220</v>
      </c>
      <c r="B84" s="33" t="s">
        <v>221</v>
      </c>
      <c r="C84" s="50" t="s">
        <v>222</v>
      </c>
      <c r="D84" s="33"/>
      <c r="E84" s="1" t="s">
        <v>223</v>
      </c>
      <c r="F84" s="2" t="s">
        <v>224</v>
      </c>
      <c r="G84" s="22"/>
      <c r="H84" s="22"/>
      <c r="I84" s="22">
        <v>1</v>
      </c>
      <c r="J84" s="5">
        <f t="shared" si="25"/>
        <v>1</v>
      </c>
      <c r="K84" s="31"/>
      <c r="L84" s="22">
        <v>21</v>
      </c>
      <c r="M84" s="23">
        <f t="shared" si="26"/>
        <v>0</v>
      </c>
      <c r="N84" s="32" t="s">
        <v>296</v>
      </c>
      <c r="O84" s="32" t="s">
        <v>296</v>
      </c>
      <c r="P84" s="32">
        <f t="shared" si="23"/>
        <v>0</v>
      </c>
      <c r="Q84" s="32">
        <f t="shared" si="24"/>
        <v>0</v>
      </c>
    </row>
    <row r="85" spans="1:17" ht="33.75" x14ac:dyDescent="0.25">
      <c r="A85" s="72" t="s">
        <v>225</v>
      </c>
      <c r="B85" s="33" t="s">
        <v>226</v>
      </c>
      <c r="C85" s="50"/>
      <c r="D85" s="33"/>
      <c r="E85" s="1" t="s">
        <v>227</v>
      </c>
      <c r="F85" s="33" t="s">
        <v>219</v>
      </c>
      <c r="G85" s="22"/>
      <c r="H85" s="22"/>
      <c r="I85" s="22">
        <v>1</v>
      </c>
      <c r="J85" s="5">
        <f t="shared" si="25"/>
        <v>1</v>
      </c>
      <c r="K85" s="31"/>
      <c r="L85" s="22">
        <v>21</v>
      </c>
      <c r="M85" s="23">
        <f t="shared" si="26"/>
        <v>0</v>
      </c>
      <c r="N85" s="32" t="s">
        <v>296</v>
      </c>
      <c r="O85" s="32" t="s">
        <v>296</v>
      </c>
      <c r="P85" s="32">
        <f t="shared" si="23"/>
        <v>0</v>
      </c>
      <c r="Q85" s="32">
        <f t="shared" si="24"/>
        <v>0</v>
      </c>
    </row>
    <row r="86" spans="1:17" ht="23.25" x14ac:dyDescent="0.25">
      <c r="A86" s="1" t="s">
        <v>228</v>
      </c>
      <c r="B86" s="2" t="s">
        <v>229</v>
      </c>
      <c r="C86" s="26" t="s">
        <v>230</v>
      </c>
      <c r="D86" s="22" t="s">
        <v>231</v>
      </c>
      <c r="E86" s="22" t="s">
        <v>232</v>
      </c>
      <c r="F86" s="2" t="s">
        <v>233</v>
      </c>
      <c r="G86" s="22"/>
      <c r="H86" s="22">
        <v>2</v>
      </c>
      <c r="I86" s="22">
        <v>1</v>
      </c>
      <c r="J86" s="5">
        <f t="shared" si="25"/>
        <v>3</v>
      </c>
      <c r="K86" s="31"/>
      <c r="L86" s="22">
        <v>21</v>
      </c>
      <c r="M86" s="23">
        <f t="shared" si="26"/>
        <v>0</v>
      </c>
      <c r="N86" s="32" t="s">
        <v>296</v>
      </c>
      <c r="O86" s="32" t="s">
        <v>296</v>
      </c>
      <c r="P86" s="32">
        <f t="shared" si="23"/>
        <v>0</v>
      </c>
      <c r="Q86" s="32">
        <f t="shared" si="24"/>
        <v>0</v>
      </c>
    </row>
    <row r="87" spans="1:17" ht="33.75" x14ac:dyDescent="0.25">
      <c r="A87" s="1" t="s">
        <v>234</v>
      </c>
      <c r="B87" s="2" t="s">
        <v>235</v>
      </c>
      <c r="C87" s="26" t="s">
        <v>236</v>
      </c>
      <c r="D87" s="22"/>
      <c r="E87" s="22" t="s">
        <v>237</v>
      </c>
      <c r="F87" s="2" t="s">
        <v>238</v>
      </c>
      <c r="G87" s="22"/>
      <c r="H87" s="22">
        <v>4</v>
      </c>
      <c r="I87" s="22">
        <v>1</v>
      </c>
      <c r="J87" s="5">
        <f t="shared" si="25"/>
        <v>5</v>
      </c>
      <c r="K87" s="31"/>
      <c r="L87" s="22">
        <v>21</v>
      </c>
      <c r="M87" s="23">
        <f t="shared" si="26"/>
        <v>0</v>
      </c>
      <c r="N87" s="32" t="s">
        <v>296</v>
      </c>
      <c r="O87" s="32" t="s">
        <v>296</v>
      </c>
      <c r="P87" s="32">
        <f t="shared" si="23"/>
        <v>0</v>
      </c>
      <c r="Q87" s="32">
        <f t="shared" si="24"/>
        <v>0</v>
      </c>
    </row>
    <row r="88" spans="1:17" x14ac:dyDescent="0.25">
      <c r="A88" s="16" t="s">
        <v>305</v>
      </c>
      <c r="B88" s="129" t="s">
        <v>239</v>
      </c>
      <c r="C88" s="129"/>
      <c r="D88" s="129"/>
      <c r="E88" s="129"/>
      <c r="F88" s="129"/>
      <c r="G88" s="19">
        <f>SUBTOTAL(9,G89:G90)</f>
        <v>2</v>
      </c>
      <c r="H88" s="19">
        <f>SUBTOTAL(9,H89:H90)</f>
        <v>0</v>
      </c>
      <c r="I88" s="19">
        <f>SUBTOTAL(9,I89:I90)</f>
        <v>6</v>
      </c>
      <c r="J88" s="35">
        <f>SUBTOTAL(9,J89:J90)</f>
        <v>8</v>
      </c>
      <c r="K88" s="23"/>
      <c r="L88" s="22"/>
      <c r="M88" s="23"/>
      <c r="N88" s="32"/>
      <c r="O88" s="32"/>
      <c r="P88" s="24">
        <f>SUBTOTAL(9,P89:P90)</f>
        <v>0</v>
      </c>
      <c r="Q88" s="25">
        <f>SUBTOTAL(9,Q89:Q90)</f>
        <v>0</v>
      </c>
    </row>
    <row r="89" spans="1:17" ht="24.75" customHeight="1" x14ac:dyDescent="0.25">
      <c r="A89" s="104" t="s">
        <v>240</v>
      </c>
      <c r="B89" s="105" t="s">
        <v>241</v>
      </c>
      <c r="C89" s="106" t="s">
        <v>242</v>
      </c>
      <c r="D89" s="130" t="s">
        <v>243</v>
      </c>
      <c r="E89" s="107" t="s">
        <v>244</v>
      </c>
      <c r="F89" s="2" t="s">
        <v>245</v>
      </c>
      <c r="G89" s="22">
        <v>1</v>
      </c>
      <c r="H89" s="22"/>
      <c r="I89" s="22">
        <v>4</v>
      </c>
      <c r="J89" s="38">
        <f t="shared" ref="J89:J90" si="27">SUM(G89:I89)</f>
        <v>5</v>
      </c>
      <c r="K89" s="56"/>
      <c r="L89" s="22">
        <v>21</v>
      </c>
      <c r="M89" s="23">
        <f t="shared" ref="M89:M90" si="28">K89+(K89*L89%)</f>
        <v>0</v>
      </c>
      <c r="N89" s="32" t="s">
        <v>296</v>
      </c>
      <c r="O89" s="32" t="s">
        <v>296</v>
      </c>
      <c r="P89" s="32">
        <f>K89*J89</f>
        <v>0</v>
      </c>
      <c r="Q89" s="32">
        <f>M89*J89</f>
        <v>0</v>
      </c>
    </row>
    <row r="90" spans="1:17" ht="25.5" customHeight="1" x14ac:dyDescent="0.25">
      <c r="A90" s="104"/>
      <c r="B90" s="105"/>
      <c r="C90" s="106"/>
      <c r="D90" s="130"/>
      <c r="E90" s="107"/>
      <c r="F90" s="2" t="s">
        <v>246</v>
      </c>
      <c r="G90" s="22">
        <v>1</v>
      </c>
      <c r="H90" s="22"/>
      <c r="I90" s="22">
        <v>2</v>
      </c>
      <c r="J90" s="38">
        <f t="shared" si="27"/>
        <v>3</v>
      </c>
      <c r="K90" s="56"/>
      <c r="L90" s="22">
        <v>21</v>
      </c>
      <c r="M90" s="23">
        <f t="shared" si="28"/>
        <v>0</v>
      </c>
      <c r="N90" s="32" t="s">
        <v>296</v>
      </c>
      <c r="O90" s="32" t="s">
        <v>296</v>
      </c>
      <c r="P90" s="32">
        <f>K90*J90</f>
        <v>0</v>
      </c>
      <c r="Q90" s="32">
        <f>M90*J90</f>
        <v>0</v>
      </c>
    </row>
    <row r="91" spans="1:17" x14ac:dyDescent="0.25">
      <c r="A91" s="16" t="s">
        <v>306</v>
      </c>
      <c r="B91" s="112" t="s">
        <v>247</v>
      </c>
      <c r="C91" s="112"/>
      <c r="D91" s="112"/>
      <c r="E91" s="112"/>
      <c r="F91" s="112"/>
      <c r="G91" s="19">
        <f>SUBTOTAL(9,G92:G100)</f>
        <v>0</v>
      </c>
      <c r="H91" s="19">
        <f>SUBTOTAL(9,H92:H100)</f>
        <v>15</v>
      </c>
      <c r="I91" s="19">
        <f>SUBTOTAL(9,I92:I100)</f>
        <v>10</v>
      </c>
      <c r="J91" s="35">
        <f>SUBTOTAL(9,J92:J100)</f>
        <v>25</v>
      </c>
      <c r="K91" s="6"/>
      <c r="L91" s="22"/>
      <c r="M91" s="23"/>
      <c r="N91" s="32"/>
      <c r="O91" s="32"/>
      <c r="P91" s="24">
        <f>SUBTOTAL(9,P92:P100)</f>
        <v>0</v>
      </c>
      <c r="Q91" s="25">
        <f>SUBTOTAL(9,Q92:Q100)</f>
        <v>0</v>
      </c>
    </row>
    <row r="92" spans="1:17" ht="23.25" x14ac:dyDescent="0.25">
      <c r="A92" s="104" t="s">
        <v>248</v>
      </c>
      <c r="B92" s="105" t="s">
        <v>249</v>
      </c>
      <c r="C92" s="106" t="s">
        <v>250</v>
      </c>
      <c r="D92" s="73"/>
      <c r="E92" s="22" t="s">
        <v>251</v>
      </c>
      <c r="F92" s="2" t="s">
        <v>252</v>
      </c>
      <c r="G92" s="22"/>
      <c r="H92" s="22">
        <v>1</v>
      </c>
      <c r="I92" s="22">
        <v>1</v>
      </c>
      <c r="J92" s="74">
        <f t="shared" ref="J92:J94" si="29">SUM(G92:I92)</f>
        <v>2</v>
      </c>
      <c r="K92" s="31"/>
      <c r="L92" s="22">
        <v>21</v>
      </c>
      <c r="M92" s="23">
        <f t="shared" ref="M92:M94" si="30">K92+(K92*L92%)</f>
        <v>0</v>
      </c>
      <c r="N92" s="32" t="s">
        <v>296</v>
      </c>
      <c r="O92" s="32" t="s">
        <v>296</v>
      </c>
      <c r="P92" s="32">
        <f t="shared" ref="P92:P100" si="31">K92*J92</f>
        <v>0</v>
      </c>
      <c r="Q92" s="32">
        <f t="shared" ref="Q92:Q100" si="32">M92*J92</f>
        <v>0</v>
      </c>
    </row>
    <row r="93" spans="1:17" ht="23.25" x14ac:dyDescent="0.25">
      <c r="A93" s="104"/>
      <c r="B93" s="105"/>
      <c r="C93" s="106"/>
      <c r="D93" s="73"/>
      <c r="E93" s="22" t="s">
        <v>251</v>
      </c>
      <c r="F93" s="2" t="s">
        <v>253</v>
      </c>
      <c r="G93" s="22"/>
      <c r="H93" s="22">
        <v>1</v>
      </c>
      <c r="I93" s="22">
        <v>1</v>
      </c>
      <c r="J93" s="74">
        <f t="shared" si="29"/>
        <v>2</v>
      </c>
      <c r="K93" s="31"/>
      <c r="L93" s="22">
        <v>21</v>
      </c>
      <c r="M93" s="23">
        <f t="shared" si="30"/>
        <v>0</v>
      </c>
      <c r="N93" s="32" t="s">
        <v>296</v>
      </c>
      <c r="O93" s="32" t="s">
        <v>296</v>
      </c>
      <c r="P93" s="32">
        <f t="shared" si="31"/>
        <v>0</v>
      </c>
      <c r="Q93" s="32">
        <f t="shared" si="32"/>
        <v>0</v>
      </c>
    </row>
    <row r="94" spans="1:17" ht="23.25" x14ac:dyDescent="0.25">
      <c r="A94" s="104"/>
      <c r="B94" s="105"/>
      <c r="C94" s="106"/>
      <c r="D94" s="73"/>
      <c r="E94" s="22" t="s">
        <v>251</v>
      </c>
      <c r="F94" s="2" t="s">
        <v>254</v>
      </c>
      <c r="G94" s="22"/>
      <c r="H94" s="22">
        <v>1</v>
      </c>
      <c r="I94" s="22">
        <v>1</v>
      </c>
      <c r="J94" s="74">
        <f t="shared" si="29"/>
        <v>2</v>
      </c>
      <c r="K94" s="31"/>
      <c r="L94" s="22">
        <v>21</v>
      </c>
      <c r="M94" s="23">
        <f t="shared" si="30"/>
        <v>0</v>
      </c>
      <c r="N94" s="32" t="s">
        <v>296</v>
      </c>
      <c r="O94" s="32" t="s">
        <v>296</v>
      </c>
      <c r="P94" s="32">
        <f t="shared" si="31"/>
        <v>0</v>
      </c>
      <c r="Q94" s="32">
        <f t="shared" si="32"/>
        <v>0</v>
      </c>
    </row>
    <row r="95" spans="1:17" ht="23.25" x14ac:dyDescent="0.25">
      <c r="A95" s="104"/>
      <c r="B95" s="105"/>
      <c r="C95" s="106"/>
      <c r="D95" s="73"/>
      <c r="E95" s="22" t="s">
        <v>251</v>
      </c>
      <c r="F95" s="2" t="s">
        <v>255</v>
      </c>
      <c r="G95" s="22"/>
      <c r="H95" s="22">
        <v>1</v>
      </c>
      <c r="I95" s="22">
        <v>1</v>
      </c>
      <c r="J95" s="74">
        <f t="shared" ref="J95:J100" si="33">SUM(G95:I95)</f>
        <v>2</v>
      </c>
      <c r="K95" s="31"/>
      <c r="L95" s="22">
        <v>21</v>
      </c>
      <c r="M95" s="23">
        <f>K95+(K95*L95%)</f>
        <v>0</v>
      </c>
      <c r="N95" s="32" t="s">
        <v>296</v>
      </c>
      <c r="O95" s="32" t="s">
        <v>296</v>
      </c>
      <c r="P95" s="32">
        <f t="shared" si="31"/>
        <v>0</v>
      </c>
      <c r="Q95" s="32">
        <f t="shared" si="32"/>
        <v>0</v>
      </c>
    </row>
    <row r="96" spans="1:17" ht="22.5" x14ac:dyDescent="0.25">
      <c r="A96" s="1" t="s">
        <v>256</v>
      </c>
      <c r="B96" s="2" t="s">
        <v>257</v>
      </c>
      <c r="C96" s="26" t="s">
        <v>258</v>
      </c>
      <c r="D96" s="22"/>
      <c r="E96" s="22"/>
      <c r="F96" s="26" t="s">
        <v>23</v>
      </c>
      <c r="G96" s="22"/>
      <c r="H96" s="22">
        <v>1</v>
      </c>
      <c r="I96" s="22">
        <v>1</v>
      </c>
      <c r="J96" s="75">
        <f t="shared" si="33"/>
        <v>2</v>
      </c>
      <c r="K96" s="31"/>
      <c r="L96" s="22">
        <v>21</v>
      </c>
      <c r="M96" s="23">
        <f t="shared" ref="M96:M99" si="34">K96+(K96*L96%)</f>
        <v>0</v>
      </c>
      <c r="N96" s="32" t="s">
        <v>296</v>
      </c>
      <c r="O96" s="32" t="s">
        <v>296</v>
      </c>
      <c r="P96" s="32">
        <f t="shared" si="31"/>
        <v>0</v>
      </c>
      <c r="Q96" s="32">
        <f t="shared" si="32"/>
        <v>0</v>
      </c>
    </row>
    <row r="97" spans="1:17" ht="23.25" x14ac:dyDescent="0.25">
      <c r="A97" s="104" t="s">
        <v>259</v>
      </c>
      <c r="B97" s="108" t="s">
        <v>260</v>
      </c>
      <c r="C97" s="109" t="s">
        <v>261</v>
      </c>
      <c r="D97" s="33"/>
      <c r="E97" s="1"/>
      <c r="F97" s="33" t="s">
        <v>262</v>
      </c>
      <c r="G97" s="22"/>
      <c r="H97" s="22">
        <v>4</v>
      </c>
      <c r="I97" s="22">
        <v>2</v>
      </c>
      <c r="J97" s="75">
        <f t="shared" si="33"/>
        <v>6</v>
      </c>
      <c r="K97" s="31"/>
      <c r="L97" s="22">
        <v>21</v>
      </c>
      <c r="M97" s="23">
        <f t="shared" si="34"/>
        <v>0</v>
      </c>
      <c r="N97" s="32" t="s">
        <v>296</v>
      </c>
      <c r="O97" s="32" t="s">
        <v>296</v>
      </c>
      <c r="P97" s="32">
        <f t="shared" si="31"/>
        <v>0</v>
      </c>
      <c r="Q97" s="32">
        <f t="shared" si="32"/>
        <v>0</v>
      </c>
    </row>
    <row r="98" spans="1:17" ht="23.25" x14ac:dyDescent="0.25">
      <c r="A98" s="104"/>
      <c r="B98" s="108"/>
      <c r="C98" s="109"/>
      <c r="D98" s="33"/>
      <c r="E98" s="1"/>
      <c r="F98" s="33" t="s">
        <v>72</v>
      </c>
      <c r="G98" s="22"/>
      <c r="H98" s="22">
        <v>3</v>
      </c>
      <c r="I98" s="22">
        <v>1</v>
      </c>
      <c r="J98" s="75">
        <f t="shared" si="33"/>
        <v>4</v>
      </c>
      <c r="K98" s="31"/>
      <c r="L98" s="22">
        <v>21</v>
      </c>
      <c r="M98" s="23">
        <f t="shared" si="34"/>
        <v>0</v>
      </c>
      <c r="N98" s="32" t="s">
        <v>296</v>
      </c>
      <c r="O98" s="32" t="s">
        <v>296</v>
      </c>
      <c r="P98" s="32">
        <f t="shared" si="31"/>
        <v>0</v>
      </c>
      <c r="Q98" s="32">
        <f t="shared" si="32"/>
        <v>0</v>
      </c>
    </row>
    <row r="99" spans="1:17" ht="23.25" x14ac:dyDescent="0.25">
      <c r="A99" s="104"/>
      <c r="B99" s="108"/>
      <c r="C99" s="109"/>
      <c r="D99" s="33"/>
      <c r="E99" s="1"/>
      <c r="F99" s="33" t="s">
        <v>263</v>
      </c>
      <c r="G99" s="22"/>
      <c r="H99" s="22">
        <v>2</v>
      </c>
      <c r="I99" s="22">
        <v>1</v>
      </c>
      <c r="J99" s="75">
        <f t="shared" si="33"/>
        <v>3</v>
      </c>
      <c r="K99" s="31"/>
      <c r="L99" s="22">
        <v>21</v>
      </c>
      <c r="M99" s="23">
        <f t="shared" si="34"/>
        <v>0</v>
      </c>
      <c r="N99" s="32" t="s">
        <v>296</v>
      </c>
      <c r="O99" s="32" t="s">
        <v>296</v>
      </c>
      <c r="P99" s="32">
        <f t="shared" si="31"/>
        <v>0</v>
      </c>
      <c r="Q99" s="32">
        <f t="shared" si="32"/>
        <v>0</v>
      </c>
    </row>
    <row r="100" spans="1:17" ht="23.25" x14ac:dyDescent="0.25">
      <c r="A100" s="1" t="s">
        <v>319</v>
      </c>
      <c r="B100" s="2" t="s">
        <v>264</v>
      </c>
      <c r="C100" s="26" t="s">
        <v>265</v>
      </c>
      <c r="D100" s="22" t="s">
        <v>266</v>
      </c>
      <c r="E100" s="22" t="s">
        <v>267</v>
      </c>
      <c r="F100" s="2" t="s">
        <v>268</v>
      </c>
      <c r="G100" s="22"/>
      <c r="H100" s="22">
        <v>1</v>
      </c>
      <c r="I100" s="22">
        <v>1</v>
      </c>
      <c r="J100" s="74">
        <f t="shared" si="33"/>
        <v>2</v>
      </c>
      <c r="K100" s="31"/>
      <c r="L100" s="22">
        <v>21</v>
      </c>
      <c r="M100" s="23">
        <f>K100+(K100*L100%)</f>
        <v>0</v>
      </c>
      <c r="N100" s="32" t="s">
        <v>296</v>
      </c>
      <c r="O100" s="32" t="s">
        <v>296</v>
      </c>
      <c r="P100" s="32">
        <f t="shared" si="31"/>
        <v>0</v>
      </c>
      <c r="Q100" s="32">
        <f t="shared" si="32"/>
        <v>0</v>
      </c>
    </row>
    <row r="101" spans="1:17" x14ac:dyDescent="0.25">
      <c r="A101" s="16" t="s">
        <v>307</v>
      </c>
      <c r="B101" s="112" t="s">
        <v>269</v>
      </c>
      <c r="C101" s="112"/>
      <c r="D101" s="112"/>
      <c r="E101" s="112"/>
      <c r="F101" s="112"/>
      <c r="G101" s="19">
        <f>SUBTOTAL(9,G102:G106)</f>
        <v>10</v>
      </c>
      <c r="H101" s="19">
        <f>SUBTOTAL(9,H102:H106)</f>
        <v>15</v>
      </c>
      <c r="I101" s="19">
        <f>SUBTOTAL(9,I102:I106)</f>
        <v>15</v>
      </c>
      <c r="J101" s="35">
        <f>SUBTOTAL(9,J102:J106)</f>
        <v>40</v>
      </c>
      <c r="K101" s="23"/>
      <c r="L101" s="22"/>
      <c r="M101" s="23"/>
      <c r="N101" s="32"/>
      <c r="O101" s="32"/>
      <c r="P101" s="24">
        <f>SUBTOTAL(9,P102:P106)</f>
        <v>0</v>
      </c>
      <c r="Q101" s="25">
        <f>SUBTOTAL(9,Q102:Q106)</f>
        <v>0</v>
      </c>
    </row>
    <row r="102" spans="1:17" ht="45" x14ac:dyDescent="0.25">
      <c r="A102" s="1" t="s">
        <v>270</v>
      </c>
      <c r="B102" s="2" t="s">
        <v>271</v>
      </c>
      <c r="C102" s="26" t="s">
        <v>272</v>
      </c>
      <c r="D102" s="22" t="s">
        <v>273</v>
      </c>
      <c r="E102" s="22" t="s">
        <v>274</v>
      </c>
      <c r="F102" s="4" t="s">
        <v>275</v>
      </c>
      <c r="G102" s="22">
        <v>2</v>
      </c>
      <c r="H102" s="22">
        <v>2</v>
      </c>
      <c r="I102" s="22">
        <v>2</v>
      </c>
      <c r="J102" s="69">
        <f t="shared" ref="J102" si="35">SUM(G102:I102)</f>
        <v>6</v>
      </c>
      <c r="K102" s="56"/>
      <c r="L102" s="22">
        <v>21</v>
      </c>
      <c r="M102" s="23">
        <f t="shared" ref="M102:M106" si="36">K102+(K102*L102%)</f>
        <v>0</v>
      </c>
      <c r="N102" s="32" t="s">
        <v>296</v>
      </c>
      <c r="O102" s="32" t="s">
        <v>296</v>
      </c>
      <c r="P102" s="32">
        <f>K102*J102</f>
        <v>0</v>
      </c>
      <c r="Q102" s="32">
        <f>M102*J102</f>
        <v>0</v>
      </c>
    </row>
    <row r="103" spans="1:17" ht="56.25" x14ac:dyDescent="0.25">
      <c r="A103" s="1" t="s">
        <v>276</v>
      </c>
      <c r="B103" s="2" t="s">
        <v>277</v>
      </c>
      <c r="C103" s="26" t="s">
        <v>278</v>
      </c>
      <c r="D103" s="22" t="s">
        <v>163</v>
      </c>
      <c r="E103" s="22" t="s">
        <v>279</v>
      </c>
      <c r="F103" s="4" t="s">
        <v>280</v>
      </c>
      <c r="G103" s="22">
        <v>2</v>
      </c>
      <c r="H103" s="22">
        <v>2</v>
      </c>
      <c r="I103" s="22">
        <v>2</v>
      </c>
      <c r="J103" s="69">
        <f t="shared" ref="J103:J106" si="37">SUM(G103:I103)</f>
        <v>6</v>
      </c>
      <c r="K103" s="56"/>
      <c r="L103" s="22">
        <v>21</v>
      </c>
      <c r="M103" s="23">
        <f t="shared" si="36"/>
        <v>0</v>
      </c>
      <c r="N103" s="32" t="s">
        <v>296</v>
      </c>
      <c r="O103" s="32" t="s">
        <v>296</v>
      </c>
      <c r="P103" s="32">
        <f>K103*J103</f>
        <v>0</v>
      </c>
      <c r="Q103" s="32">
        <f>M103*J103</f>
        <v>0</v>
      </c>
    </row>
    <row r="104" spans="1:17" ht="23.25" x14ac:dyDescent="0.25">
      <c r="A104" s="1" t="s">
        <v>281</v>
      </c>
      <c r="B104" s="2" t="s">
        <v>269</v>
      </c>
      <c r="C104" s="64"/>
      <c r="D104" s="22" t="s">
        <v>282</v>
      </c>
      <c r="E104" s="22" t="s">
        <v>283</v>
      </c>
      <c r="F104" s="2" t="s">
        <v>284</v>
      </c>
      <c r="G104" s="22">
        <v>2</v>
      </c>
      <c r="H104" s="22">
        <v>3</v>
      </c>
      <c r="I104" s="22">
        <v>3</v>
      </c>
      <c r="J104" s="69">
        <f t="shared" si="37"/>
        <v>8</v>
      </c>
      <c r="K104" s="56"/>
      <c r="L104" s="22">
        <v>21</v>
      </c>
      <c r="M104" s="23">
        <f t="shared" si="36"/>
        <v>0</v>
      </c>
      <c r="N104" s="32" t="s">
        <v>296</v>
      </c>
      <c r="O104" s="32" t="s">
        <v>296</v>
      </c>
      <c r="P104" s="32">
        <f>K104*J104</f>
        <v>0</v>
      </c>
      <c r="Q104" s="32">
        <f>M104*J104</f>
        <v>0</v>
      </c>
    </row>
    <row r="105" spans="1:17" ht="23.25" x14ac:dyDescent="0.25">
      <c r="A105" s="1" t="s">
        <v>285</v>
      </c>
      <c r="B105" s="2" t="s">
        <v>269</v>
      </c>
      <c r="C105" s="64"/>
      <c r="D105" s="22" t="s">
        <v>286</v>
      </c>
      <c r="E105" s="22" t="s">
        <v>283</v>
      </c>
      <c r="F105" s="2" t="s">
        <v>284</v>
      </c>
      <c r="G105" s="22">
        <v>2</v>
      </c>
      <c r="H105" s="22">
        <v>4</v>
      </c>
      <c r="I105" s="22">
        <v>4</v>
      </c>
      <c r="J105" s="69">
        <f t="shared" si="37"/>
        <v>10</v>
      </c>
      <c r="K105" s="56"/>
      <c r="L105" s="22">
        <v>21</v>
      </c>
      <c r="M105" s="23">
        <f t="shared" si="36"/>
        <v>0</v>
      </c>
      <c r="N105" s="32" t="s">
        <v>296</v>
      </c>
      <c r="O105" s="32" t="s">
        <v>296</v>
      </c>
      <c r="P105" s="32">
        <f>K105*J105</f>
        <v>0</v>
      </c>
      <c r="Q105" s="32">
        <f>M105*J105</f>
        <v>0</v>
      </c>
    </row>
    <row r="106" spans="1:17" ht="32.25" customHeight="1" x14ac:dyDescent="0.25">
      <c r="A106" s="1" t="s">
        <v>287</v>
      </c>
      <c r="B106" s="2" t="s">
        <v>269</v>
      </c>
      <c r="C106" s="26"/>
      <c r="D106" s="22" t="s">
        <v>288</v>
      </c>
      <c r="E106" s="22" t="s">
        <v>289</v>
      </c>
      <c r="F106" s="2" t="s">
        <v>284</v>
      </c>
      <c r="G106" s="22">
        <v>2</v>
      </c>
      <c r="H106" s="22">
        <v>4</v>
      </c>
      <c r="I106" s="22">
        <v>4</v>
      </c>
      <c r="J106" s="69">
        <f t="shared" si="37"/>
        <v>10</v>
      </c>
      <c r="K106" s="56"/>
      <c r="L106" s="22">
        <v>21</v>
      </c>
      <c r="M106" s="23">
        <f t="shared" si="36"/>
        <v>0</v>
      </c>
      <c r="N106" s="32" t="s">
        <v>296</v>
      </c>
      <c r="O106" s="32" t="s">
        <v>296</v>
      </c>
      <c r="P106" s="32">
        <f>K106*J106</f>
        <v>0</v>
      </c>
      <c r="Q106" s="32">
        <f>M106*J106</f>
        <v>0</v>
      </c>
    </row>
    <row r="107" spans="1:17" x14ac:dyDescent="0.25">
      <c r="A107" s="76" t="s">
        <v>308</v>
      </c>
      <c r="B107" s="112" t="s">
        <v>290</v>
      </c>
      <c r="C107" s="112"/>
      <c r="D107" s="112"/>
      <c r="E107" s="112"/>
      <c r="F107" s="112"/>
      <c r="G107" s="19">
        <f>SUBTOTAL(9, G108:G109)</f>
        <v>2</v>
      </c>
      <c r="H107" s="19">
        <f>SUBTOTAL(9, H108:H109)</f>
        <v>3</v>
      </c>
      <c r="I107" s="19">
        <f>SUBTOTAL(9, I108:I109)</f>
        <v>3</v>
      </c>
      <c r="J107" s="35">
        <f>SUBTOTAL(9, J108:J109)</f>
        <v>8</v>
      </c>
      <c r="K107" s="6"/>
      <c r="L107" s="22"/>
      <c r="M107" s="23"/>
      <c r="N107" s="32"/>
      <c r="O107" s="32"/>
      <c r="P107" s="24">
        <f>SUBTOTAL(9, P108:P109)</f>
        <v>0</v>
      </c>
      <c r="Q107" s="25">
        <f>SUBTOTAL(9,Q108:Q109)</f>
        <v>0</v>
      </c>
    </row>
    <row r="108" spans="1:17" ht="57" x14ac:dyDescent="0.25">
      <c r="A108" s="1" t="s">
        <v>291</v>
      </c>
      <c r="B108" s="33" t="s">
        <v>292</v>
      </c>
      <c r="C108" s="50" t="s">
        <v>293</v>
      </c>
      <c r="D108" s="33"/>
      <c r="E108" s="77" t="s">
        <v>294</v>
      </c>
      <c r="F108" s="33" t="s">
        <v>295</v>
      </c>
      <c r="G108" s="22"/>
      <c r="H108" s="22">
        <v>1</v>
      </c>
      <c r="I108" s="22">
        <v>1</v>
      </c>
      <c r="J108" s="5">
        <f>SUM(G108:I108)</f>
        <v>2</v>
      </c>
      <c r="K108" s="31"/>
      <c r="L108" s="22">
        <v>21</v>
      </c>
      <c r="M108" s="23">
        <f t="shared" ref="M108:M109" si="38">K108+(K108*L108%)</f>
        <v>0</v>
      </c>
      <c r="N108" s="32" t="s">
        <v>296</v>
      </c>
      <c r="O108" s="32" t="s">
        <v>296</v>
      </c>
      <c r="P108" s="32">
        <f>K108*J108</f>
        <v>0</v>
      </c>
      <c r="Q108" s="32">
        <f>M108*J108</f>
        <v>0</v>
      </c>
    </row>
    <row r="109" spans="1:17" ht="31.5" customHeight="1" x14ac:dyDescent="0.25">
      <c r="A109" s="83" t="s">
        <v>309</v>
      </c>
      <c r="B109" s="82" t="s">
        <v>310</v>
      </c>
      <c r="C109" s="84" t="s">
        <v>311</v>
      </c>
      <c r="D109" s="84" t="s">
        <v>314</v>
      </c>
      <c r="E109" s="85" t="s">
        <v>313</v>
      </c>
      <c r="F109" s="84" t="s">
        <v>312</v>
      </c>
      <c r="G109" s="85">
        <v>2</v>
      </c>
      <c r="H109" s="86">
        <v>2</v>
      </c>
      <c r="I109" s="86">
        <v>2</v>
      </c>
      <c r="J109" s="87">
        <f>SUM(G109:I109)</f>
        <v>6</v>
      </c>
      <c r="K109" s="94"/>
      <c r="L109" s="86">
        <v>21</v>
      </c>
      <c r="M109" s="88">
        <f t="shared" si="38"/>
        <v>0</v>
      </c>
      <c r="N109" s="89" t="s">
        <v>296</v>
      </c>
      <c r="O109" s="89" t="s">
        <v>296</v>
      </c>
      <c r="P109" s="91">
        <f>K109*J109</f>
        <v>0</v>
      </c>
      <c r="Q109" s="90">
        <f>M109*J109</f>
        <v>0</v>
      </c>
    </row>
    <row r="110" spans="1:17" x14ac:dyDescent="0.25">
      <c r="O110" s="92" t="s">
        <v>316</v>
      </c>
      <c r="P110" s="93"/>
      <c r="Q110" s="93"/>
    </row>
  </sheetData>
  <mergeCells count="102">
    <mergeCell ref="B101:F101"/>
    <mergeCell ref="B107:F107"/>
    <mergeCell ref="D4:D5"/>
    <mergeCell ref="D6:D7"/>
    <mergeCell ref="D8:D9"/>
    <mergeCell ref="D10:D12"/>
    <mergeCell ref="D13:D14"/>
    <mergeCell ref="D15:D16"/>
    <mergeCell ref="D17:D19"/>
    <mergeCell ref="D20:D21"/>
    <mergeCell ref="B91:F91"/>
    <mergeCell ref="B68:F68"/>
    <mergeCell ref="B70:F70"/>
    <mergeCell ref="B76:F76"/>
    <mergeCell ref="C40:C43"/>
    <mergeCell ref="E40:E43"/>
    <mergeCell ref="B44:F44"/>
    <mergeCell ref="B47:F47"/>
    <mergeCell ref="B57:F57"/>
    <mergeCell ref="A92:A95"/>
    <mergeCell ref="B92:B95"/>
    <mergeCell ref="C92:C95"/>
    <mergeCell ref="A97:A99"/>
    <mergeCell ref="B97:B99"/>
    <mergeCell ref="C97:C99"/>
    <mergeCell ref="B88:F88"/>
    <mergeCell ref="A89:A90"/>
    <mergeCell ref="B89:B90"/>
    <mergeCell ref="C89:C90"/>
    <mergeCell ref="D89:D90"/>
    <mergeCell ref="E89:E90"/>
    <mergeCell ref="A78:A79"/>
    <mergeCell ref="B78:B79"/>
    <mergeCell ref="C78:C79"/>
    <mergeCell ref="E78:E79"/>
    <mergeCell ref="A64:A65"/>
    <mergeCell ref="B64:B65"/>
    <mergeCell ref="C64:C65"/>
    <mergeCell ref="D64:D65"/>
    <mergeCell ref="E64:E65"/>
    <mergeCell ref="B67:F67"/>
    <mergeCell ref="A60:A61"/>
    <mergeCell ref="B60:B61"/>
    <mergeCell ref="C60:C61"/>
    <mergeCell ref="D60:D61"/>
    <mergeCell ref="E60:E61"/>
    <mergeCell ref="A62:A63"/>
    <mergeCell ref="B62:B63"/>
    <mergeCell ref="C62:C63"/>
    <mergeCell ref="D62:D63"/>
    <mergeCell ref="E62:E63"/>
    <mergeCell ref="A58:A59"/>
    <mergeCell ref="B58:B59"/>
    <mergeCell ref="C58:C59"/>
    <mergeCell ref="D58:D59"/>
    <mergeCell ref="E58:E59"/>
    <mergeCell ref="C30:C33"/>
    <mergeCell ref="E30:E33"/>
    <mergeCell ref="C34:C37"/>
    <mergeCell ref="E34:E37"/>
    <mergeCell ref="C38:C39"/>
    <mergeCell ref="E38:E39"/>
    <mergeCell ref="A22:A24"/>
    <mergeCell ref="B22:B24"/>
    <mergeCell ref="C22:C24"/>
    <mergeCell ref="E22:E24"/>
    <mergeCell ref="B25:F25"/>
    <mergeCell ref="C26:C29"/>
    <mergeCell ref="E26:E29"/>
    <mergeCell ref="D22:D24"/>
    <mergeCell ref="A17:A19"/>
    <mergeCell ref="B17:B19"/>
    <mergeCell ref="C17:C19"/>
    <mergeCell ref="E17:E19"/>
    <mergeCell ref="A20:A21"/>
    <mergeCell ref="B20:B21"/>
    <mergeCell ref="C20:C21"/>
    <mergeCell ref="E20:E21"/>
    <mergeCell ref="A15:A16"/>
    <mergeCell ref="B15:B16"/>
    <mergeCell ref="C15:C16"/>
    <mergeCell ref="E15:E16"/>
    <mergeCell ref="A8:A9"/>
    <mergeCell ref="B8:B9"/>
    <mergeCell ref="C8:C9"/>
    <mergeCell ref="E8:E9"/>
    <mergeCell ref="A10:A12"/>
    <mergeCell ref="B10:B12"/>
    <mergeCell ref="C10:C12"/>
    <mergeCell ref="E10:E12"/>
    <mergeCell ref="A4:A5"/>
    <mergeCell ref="B4:B5"/>
    <mergeCell ref="C4:C5"/>
    <mergeCell ref="E4:E5"/>
    <mergeCell ref="A6:A7"/>
    <mergeCell ref="B6:B7"/>
    <mergeCell ref="C6:C7"/>
    <mergeCell ref="E6:E7"/>
    <mergeCell ref="A13:A14"/>
    <mergeCell ref="B13:B14"/>
    <mergeCell ref="C13:C14"/>
    <mergeCell ref="E13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NVSPL68</dc:creator>
  <cp:lastModifiedBy>NVSPL58</cp:lastModifiedBy>
  <dcterms:created xsi:type="dcterms:W3CDTF">2025-07-24T04:25:11Z</dcterms:created>
  <dcterms:modified xsi:type="dcterms:W3CDTF">2025-08-06T06:40:32Z</dcterms:modified>
</cp:coreProperties>
</file>