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kardiopleginis tirpalas  3710 NN\"/>
    </mc:Choice>
  </mc:AlternateContent>
  <xr:revisionPtr revIDLastSave="0" documentId="13_ncr:1_{A505CF9C-FAE1-4B5E-BD4B-9461584CA3E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2" i="1" l="1"/>
  <c r="F34" i="1"/>
  <c r="G41" i="1" s="1"/>
  <c r="G21" i="1"/>
  <c r="F41" i="1" l="1"/>
  <c r="F42" i="1" s="1"/>
  <c r="F43" i="1" s="1"/>
</calcChain>
</file>

<file path=xl/sharedStrings.xml><?xml version="1.0" encoding="utf-8"?>
<sst xmlns="http://schemas.openxmlformats.org/spreadsheetml/2006/main" count="79" uniqueCount="75">
  <si>
    <t>PIRKIMO SĄLYGŲ PRIEDAS "PASIŪLYMO FORMA"</t>
  </si>
  <si>
    <t>KARDIOPLEGINIS TIRPALAS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</si>
  <si>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</si>
  <si>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</si>
  <si>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</si>
  <si>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</si>
  <si>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</si>
  <si>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</si>
  <si>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</si>
  <si>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</si>
  <si>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</si>
  <si>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</si>
  <si>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</si>
  <si>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</si>
  <si>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</si>
  <si>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</si>
  <si>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</si>
  <si>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</si>
  <si>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</si>
  <si>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</si>
  <si>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</si>
  <si>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</si>
  <si>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</si>
  <si>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</si>
  <si>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</si>
  <si>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</si>
  <si>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</si>
  <si>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</si>
  <si>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</si>
  <si>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</si>
  <si>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</si>
  <si>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</si>
  <si>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</si>
  <si>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 produkto parametrai. Atitikimo patvirtinimas (psl. pasiūlyme, puslapyje pabraukiant kiekvienos pozicijos kiekvieną atitikimą, nurodant pozicijos numerį pagal prašomas specifikacijas)</t>
  </si>
  <si>
    <t>1.1.</t>
  </si>
  <si>
    <t>Kardiopleginis tirpalas (tirpalas donoro organų hipoterminiam laikymui)</t>
  </si>
  <si>
    <t>vnt.</t>
  </si>
  <si>
    <t>1.1.1.</t>
  </si>
  <si>
    <t>1000ml tirpalo cheminė sudėtis: 0,8766g sodium chloridum; 0,671g potasium chloridum; 0,8132g magnesii chloridum hexahydratum; 27,9289g histidinum; 5,4651g manitolum.</t>
  </si>
  <si>
    <t>1.1.2.</t>
  </si>
  <si>
    <t xml:space="preserve">Produkto fizikinės savybės: pH 7.02-7.20 prie +25˚C; pH 7.4–7.45 prie +4˚C;  osmoziškumas = 310 mOsm/kg. </t>
  </si>
  <si>
    <t>1.1.3.</t>
  </si>
  <si>
    <t>Tūris 1000ml.</t>
  </si>
  <si>
    <t>1.1.4.</t>
  </si>
  <si>
    <t>Siūlomas tirpalas turi turėti III klasės medicinos prietaiso arba vaistinio preparato statusą, turi būti kliniškai išbandytas ir įrodytas bent dvejose klinikinėse studijose.</t>
  </si>
  <si>
    <t>1.1.5.</t>
  </si>
  <si>
    <t>Pateikti tarptautinių kokybės standartų CE (arba jiems lygiaverčių) sertifikatų kopijas.</t>
  </si>
  <si>
    <t>1.1.6.</t>
  </si>
  <si>
    <t>Pateikti klinikines studijas.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</si>
  <si>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</si>
  <si>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</si>
  <si>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</si>
  <si>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</si>
  <si>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</si>
  <si>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</si>
  <si>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</si>
  <si>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</si>
  <si>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</si>
  <si>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</si>
  <si>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</si>
  <si>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</si>
  <si>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</si>
  <si>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</si>
  <si>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</si>
  <si>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</si>
  <si>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</si>
  <si>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</si>
  <si>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</si>
  <si>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</si>
  <si>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</si>
  <si>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</si>
  <si>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</si>
  <si>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</si>
  <si>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3710 2025-08-06 10:26:41</t>
  </si>
  <si>
    <t>Gamintojas, pavadinimas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</si>
</sst>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3"/>
  <sheetViews>
    <sheetView tabSelected="1" topLeftCell="A13" workbookViewId="0">
      <selection activeCell="H47" sqref="H4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74</v>
      </c>
      <c r="H33" s="72" t="s">
        <v>33</v>
      </c>
      <c r="I33" s="12"/>
      <c r="J33" s="12"/>
      <c r="K33" s="12"/>
      <c r="L33" s="12"/>
      <c r="M33" s="12"/>
      <c r="N33" s="12"/>
    </row>
    <row r="34" spans="1:14" x14ac:dyDescent="0.25">
      <c r="A34" s="18" t="s">
        <v>34</v>
      </c>
      <c r="B34" s="71" t="s">
        <v>35</v>
      </c>
      <c r="C34" s="71">
        <v>120</v>
      </c>
      <c r="D34" s="71" t="s">
        <v>36</v>
      </c>
      <c r="E34" s="19"/>
      <c r="F34" s="18" t="str">
        <f>IF(ISBLANK(E34),"", PRODUCT(C34,E34))</f>
        <v/>
      </c>
      <c r="G34" s="20"/>
      <c r="H34" s="71"/>
      <c r="I34" s="12"/>
      <c r="J34" s="12"/>
      <c r="K34" s="12"/>
      <c r="L34" s="12"/>
      <c r="M34" s="12"/>
      <c r="N34" s="12"/>
    </row>
    <row r="35" spans="1:14" ht="30" x14ac:dyDescent="0.25">
      <c r="A35" s="18" t="s">
        <v>37</v>
      </c>
      <c r="B35" s="71" t="s">
        <v>38</v>
      </c>
      <c r="C35" s="71"/>
      <c r="D35" s="71"/>
      <c r="E35" s="18"/>
      <c r="F35" s="18"/>
      <c r="G35" s="18"/>
      <c r="H35" s="73"/>
      <c r="I35" s="12"/>
      <c r="J35" s="12"/>
      <c r="K35" s="12"/>
      <c r="L35" s="12"/>
      <c r="M35" s="12"/>
      <c r="N35" s="12"/>
    </row>
    <row r="36" spans="1:14" ht="30" x14ac:dyDescent="0.25">
      <c r="A36" s="18" t="s">
        <v>39</v>
      </c>
      <c r="B36" s="71" t="s">
        <v>40</v>
      </c>
      <c r="C36" s="71"/>
      <c r="D36" s="71"/>
      <c r="E36" s="18"/>
      <c r="F36" s="18"/>
      <c r="G36" s="18"/>
      <c r="H36" s="20"/>
    </row>
    <row r="37" spans="1:14" x14ac:dyDescent="0.25">
      <c r="A37" s="18" t="s">
        <v>41</v>
      </c>
      <c r="B37" s="71" t="s">
        <v>42</v>
      </c>
      <c r="C37" s="71"/>
      <c r="D37" s="71"/>
      <c r="E37" s="18"/>
      <c r="F37" s="18"/>
      <c r="G37" s="18"/>
      <c r="H37" s="20"/>
    </row>
    <row r="38" spans="1:14" ht="30" x14ac:dyDescent="0.25">
      <c r="A38" s="18" t="s">
        <v>43</v>
      </c>
      <c r="B38" s="71" t="s">
        <v>44</v>
      </c>
      <c r="C38" s="71"/>
      <c r="D38" s="71"/>
      <c r="E38" s="18"/>
      <c r="F38" s="18"/>
      <c r="G38" s="18"/>
      <c r="H38" s="20"/>
    </row>
    <row r="39" spans="1:14" x14ac:dyDescent="0.25">
      <c r="A39" s="18" t="s">
        <v>45</v>
      </c>
      <c r="B39" s="71" t="s">
        <v>46</v>
      </c>
      <c r="C39" s="71"/>
      <c r="D39" s="71"/>
      <c r="E39" s="18"/>
      <c r="F39" s="18"/>
      <c r="G39" s="18"/>
      <c r="H39" s="20"/>
    </row>
    <row r="40" spans="1:14" x14ac:dyDescent="0.25">
      <c r="A40" s="18" t="s">
        <v>47</v>
      </c>
      <c r="B40" s="71" t="s">
        <v>48</v>
      </c>
      <c r="C40" s="71"/>
      <c r="D40" s="71"/>
      <c r="E40" s="18"/>
      <c r="F40" s="18"/>
      <c r="G40" s="18"/>
      <c r="H40" s="20"/>
    </row>
    <row r="41" spans="1:14" x14ac:dyDescent="0.25">
      <c r="E41" s="17" t="s">
        <v>49</v>
      </c>
      <c r="F41" s="17" t="str">
        <f>IF((COUNT(C34:C40)&lt;&gt;COUNT(F34:F40)),"", ROUND(SUM(F34:F40),2))</f>
        <v/>
      </c>
      <c r="G41" s="15" t="str">
        <f>IF((COUNT(C34:C40)&lt;&gt;COUNT(F34:F40)),"Neužpildytos visų objektų kainos", "")</f>
        <v>Neužpildytos visų objektų kainos</v>
      </c>
    </row>
    <row r="42" spans="1:14" x14ac:dyDescent="0.25">
      <c r="C42" s="17" t="s">
        <v>50</v>
      </c>
      <c r="D42" s="20"/>
      <c r="E42" s="17" t="s">
        <v>51</v>
      </c>
      <c r="F42" s="17" t="str">
        <f>IF(OR(F41="",D42=""),"", ROUND(PRODUCT(D42,F41)/100,2))</f>
        <v/>
      </c>
      <c r="G42" s="15" t="str">
        <f>IF(D42="", "Nurodykite taikomą PVM dydį", "")</f>
        <v>Nurodykite taikomą PVM dydį</v>
      </c>
    </row>
    <row r="43" spans="1:14" x14ac:dyDescent="0.25">
      <c r="E43" s="17" t="s">
        <v>52</v>
      </c>
      <c r="F43" s="17">
        <f>IF(ISBLANK(F42), "", ROUND(SUM(F41:F42),2))</f>
        <v>0</v>
      </c>
    </row>
  </sheetData>
  <sheetProtection algorithmName="SHA-512" hashValue="3iOXgzirfOYYP3UfSm/lnQYujr/WSYeVQ7EKgWTHZfpjHDEKXXgGDvxesGq+PfbTzcOfdu2Z7kl+ubjLyDfImg==" saltValue="XyPAiy70ZcC7mQQxtCiVw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54</v>
      </c>
      <c r="B5" s="45"/>
      <c r="C5" s="43" t="s">
        <v>55</v>
      </c>
      <c r="D5" s="44"/>
      <c r="E5" s="45"/>
      <c r="F5" s="43" t="s">
        <v>56</v>
      </c>
      <c r="G5" s="44"/>
      <c r="H5" s="45"/>
      <c r="I5" s="43" t="s">
        <v>57</v>
      </c>
      <c r="J5" s="45"/>
      <c r="K5" s="9" t="s">
        <v>58</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59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55</v>
      </c>
      <c r="D19" s="44"/>
      <c r="E19" s="45"/>
      <c r="F19" s="43" t="s">
        <v>60</v>
      </c>
      <c r="G19" s="44"/>
      <c r="H19" s="45"/>
      <c r="I19" s="64" t="s">
        <v>57</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61</v>
      </c>
      <c r="B33" s="31"/>
      <c r="C33" s="31"/>
      <c r="D33" s="31"/>
      <c r="E33" s="31"/>
      <c r="F33" s="31"/>
      <c r="G33" s="31"/>
      <c r="H33" s="31"/>
      <c r="I33" s="31"/>
      <c r="J33" s="31"/>
    </row>
    <row r="34" spans="1:10" ht="15.95" customHeight="1" thickBot="1" x14ac:dyDescent="0.3"/>
    <row r="35" spans="1:10" ht="15.95" customHeight="1" x14ac:dyDescent="0.25">
      <c r="A35" s="8" t="s">
        <v>27</v>
      </c>
      <c r="B35" s="60" t="s">
        <v>62</v>
      </c>
      <c r="C35" s="44"/>
      <c r="D35" s="44"/>
      <c r="E35" s="44"/>
      <c r="F35" s="44"/>
      <c r="G35" s="45"/>
      <c r="H35" s="61" t="s">
        <v>63</v>
      </c>
      <c r="I35" s="44"/>
      <c r="J35" s="62"/>
    </row>
    <row r="36" spans="1:10" ht="48" customHeight="1" x14ac:dyDescent="0.25">
      <c r="A36" s="23" t="s">
        <v>64</v>
      </c>
      <c r="B36" s="52" t="s">
        <v>65</v>
      </c>
      <c r="C36" s="47"/>
      <c r="D36" s="47"/>
      <c r="E36" s="47"/>
      <c r="F36" s="47"/>
      <c r="G36" s="30"/>
      <c r="H36" s="55"/>
      <c r="I36" s="47"/>
      <c r="J36" s="49"/>
    </row>
    <row r="37" spans="1:10" ht="48" customHeight="1" x14ac:dyDescent="0.25">
      <c r="A37" s="23" t="s">
        <v>66</v>
      </c>
      <c r="B37" s="52" t="s">
        <v>67</v>
      </c>
      <c r="C37" s="47"/>
      <c r="D37" s="47"/>
      <c r="E37" s="47"/>
      <c r="F37" s="47"/>
      <c r="G37" s="30"/>
      <c r="H37" s="55"/>
      <c r="I37" s="47"/>
      <c r="J37" s="49"/>
    </row>
    <row r="38" spans="1:10" ht="48" customHeight="1" x14ac:dyDescent="0.25">
      <c r="A38" s="23" t="s">
        <v>68</v>
      </c>
      <c r="B38" s="52" t="s">
        <v>69</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70</v>
      </c>
      <c r="B48" s="31"/>
      <c r="C48" s="31"/>
      <c r="D48" s="31"/>
      <c r="E48" s="31"/>
      <c r="F48" s="31"/>
      <c r="G48" s="31"/>
      <c r="H48" s="31"/>
      <c r="I48" s="31"/>
      <c r="J48" s="31"/>
    </row>
    <row r="51" spans="1:10" x14ac:dyDescent="0.25">
      <c r="A51" s="51" t="s">
        <v>71</v>
      </c>
      <c r="B51" s="31"/>
      <c r="C51" s="31"/>
      <c r="D51" s="31"/>
      <c r="E51" s="57"/>
      <c r="F51" s="31"/>
      <c r="G51" s="31"/>
      <c r="H51" s="31"/>
      <c r="I51" s="31"/>
      <c r="J51" s="31"/>
    </row>
    <row r="53" spans="1:10" x14ac:dyDescent="0.25">
      <c r="A53" s="51" t="s">
        <v>72</v>
      </c>
      <c r="B53" s="31"/>
      <c r="C53" s="31"/>
      <c r="D53" s="31"/>
      <c r="E53" s="57"/>
      <c r="F53" s="31"/>
      <c r="G53" s="31"/>
      <c r="H53" s="31"/>
      <c r="I53" s="31"/>
      <c r="J53" s="31"/>
    </row>
    <row r="100" spans="1:1" ht="15.75" x14ac:dyDescent="0.25">
      <c r="A100" t="s">
        <v>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2025-08-06T11:09:24Z</dcterms:modified>
</cp:coreProperties>
</file>