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tkurti duomenys\A_PIRKIMAI_05-22\MV skelbiami P\Darbai\Neįgaliųjų keltuvo, panduso, wc įrengimas Šiauliai\Raštai\Atsakymų suvestinė\"/>
    </mc:Choice>
  </mc:AlternateContent>
  <xr:revisionPtr revIDLastSave="0" documentId="13_ncr:1_{B78B09F6-7913-4643-99C5-6DE921AC9CCA}" xr6:coauthVersionLast="47" xr6:coauthVersionMax="47" xr10:uidLastSave="{00000000-0000-0000-0000-000000000000}"/>
  <bookViews>
    <workbookView xWindow="5760" yWindow="2964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l="1"/>
  <c r="B13" i="1" s="1"/>
  <c r="B17" i="1" s="1"/>
  <c r="G8" i="1"/>
  <c r="G9" i="1"/>
  <c r="G10" i="1"/>
  <c r="G11" i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G239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21" i="1"/>
  <c r="G219" i="1"/>
  <c r="G220" i="1"/>
  <c r="G223" i="1"/>
  <c r="G218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00" i="1"/>
  <c r="G191" i="1"/>
  <c r="G192" i="1"/>
  <c r="G193" i="1"/>
  <c r="G194" i="1"/>
  <c r="G195" i="1"/>
  <c r="G196" i="1"/>
  <c r="G197" i="1"/>
  <c r="G198" i="1"/>
  <c r="G190" i="1"/>
  <c r="G176" i="1"/>
  <c r="G177" i="1"/>
  <c r="G178" i="1"/>
  <c r="G179" i="1"/>
  <c r="G180" i="1"/>
  <c r="G181" i="1"/>
  <c r="G182" i="1"/>
  <c r="G183" i="1"/>
  <c r="G184" i="1"/>
  <c r="G185" i="1"/>
  <c r="G157" i="1"/>
  <c r="G158" i="1"/>
  <c r="G159" i="1"/>
  <c r="G160" i="1"/>
  <c r="G161" i="1"/>
  <c r="G162" i="1"/>
  <c r="G163" i="1"/>
  <c r="G165" i="1"/>
  <c r="G167" i="1"/>
  <c r="G168" i="1"/>
  <c r="G169" i="1"/>
  <c r="G170" i="1"/>
  <c r="G171" i="1"/>
  <c r="G172" i="1"/>
  <c r="G173" i="1"/>
  <c r="G174" i="1"/>
  <c r="G175" i="1"/>
  <c r="G156" i="1"/>
  <c r="G152" i="1"/>
  <c r="G148" i="1"/>
  <c r="G149" i="1"/>
  <c r="G150" i="1"/>
  <c r="G151" i="1"/>
  <c r="G147" i="1"/>
  <c r="G126" i="1"/>
  <c r="G127" i="1"/>
  <c r="G128" i="1"/>
  <c r="G12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20" i="1"/>
  <c r="G121" i="1"/>
  <c r="G122" i="1"/>
  <c r="G123" i="1"/>
  <c r="G124" i="1"/>
  <c r="G125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03" i="1"/>
  <c r="G76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75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56" i="1"/>
  <c r="G40" i="1"/>
  <c r="G41" i="1"/>
  <c r="G42" i="1"/>
  <c r="G44" i="1"/>
  <c r="G45" i="1"/>
  <c r="G47" i="1"/>
  <c r="G48" i="1"/>
  <c r="G49" i="1"/>
  <c r="G50" i="1"/>
  <c r="G52" i="1"/>
  <c r="G39" i="1"/>
  <c r="G53" i="1" s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7" i="1"/>
  <c r="G13" i="1"/>
  <c r="G14" i="1" s="1"/>
  <c r="G12" i="1"/>
  <c r="G153" i="1" l="1"/>
  <c r="G236" i="1"/>
  <c r="G186" i="1"/>
  <c r="G145" i="1"/>
  <c r="G72" i="1"/>
  <c r="G36" i="1"/>
  <c r="G98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G237" i="1" l="1"/>
  <c r="G99" i="1"/>
  <c r="B74" i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G238" i="1" l="1"/>
  <c r="G240" i="1" s="1"/>
  <c r="B102" i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7" i="1" l="1"/>
  <c r="B148" i="1" s="1"/>
  <c r="B149" i="1" s="1"/>
  <c r="B150" i="1" s="1"/>
  <c r="B151" i="1" s="1"/>
  <c r="B152" i="1" s="1"/>
  <c r="B155" i="1" l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8" i="1" l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9" i="1" s="1"/>
</calcChain>
</file>

<file path=xl/sharedStrings.xml><?xml version="1.0" encoding="utf-8"?>
<sst xmlns="http://schemas.openxmlformats.org/spreadsheetml/2006/main" count="440" uniqueCount="216">
  <si>
    <t>Eil.Nr.</t>
  </si>
  <si>
    <t>Darbų pavadinimas</t>
  </si>
  <si>
    <t>Mato vnt.</t>
  </si>
  <si>
    <t>m</t>
  </si>
  <si>
    <t>m3</t>
  </si>
  <si>
    <t>m2</t>
  </si>
  <si>
    <t>Statybinių šiukšlių išvežimas 10 km atstumu automobiliais-savivarčiais, pakraunant rankiniu būdu</t>
  </si>
  <si>
    <t>t</t>
  </si>
  <si>
    <t>vnt</t>
  </si>
  <si>
    <t>kompl</t>
  </si>
  <si>
    <t>Paruoštų dažymui sienų surenkamų konstrukcijų labai geras dažymas vandens emulsiniais dažais</t>
  </si>
  <si>
    <t>Preliminarus kiekis</t>
  </si>
  <si>
    <t>Vilniaus universiteto pastato, esančio Stoties g. 11, Šiauliuose, pritaikymas neįgaliesiems įrengiant: metalinį lauko pandusą, neįgaliųjų keltuvą ir antro aukšto neįgaliųjų WC.</t>
  </si>
  <si>
    <t>Preliminarus darbų kiekių žiniaraštis</t>
  </si>
  <si>
    <t xml:space="preserve">Metalinis cinkuotas lauko pandusas su nerūdijančio plieno turėklais </t>
  </si>
  <si>
    <t xml:space="preserve">Taktilinių paviršių įrengimas panduso apačioje ir viršuje </t>
  </si>
  <si>
    <t>Cinkuoti vamzdžiai 18x1,2</t>
  </si>
  <si>
    <t>Vamzdynų, kurių skersmuo iki 32mm, izoliavimas folija padengtais kevalais</t>
  </si>
  <si>
    <t>Rutuliniai ventiliai trumpa rankenėle diam. 1/2`, PP I/V sriegis</t>
  </si>
  <si>
    <t>Rutuliniai ventiliai MSV-5 DN 15 su drenažo funkcija</t>
  </si>
  <si>
    <t>Skylių pramušimas, kurių diametras iki 25 mm, kai sienų storis iki 25 cm</t>
  </si>
  <si>
    <t>Skylių užtaisymas tinkuotose pertvarose arba sienose, užtaisant iš abiejų pusių, paklojus vamzdžius</t>
  </si>
  <si>
    <t>Plieninių atraminių konstrukcijų po vamzdynais montavimas</t>
  </si>
  <si>
    <t>Laidų, kabelių ženklinimas žyminėmis plokštelėmis</t>
  </si>
  <si>
    <t>Centrinio šildymo iki 32 mm skersmens vamzdynų išardymas, neišsaugojant medžiagų</t>
  </si>
  <si>
    <t>Vandentiekio ir šildymo sistemų vamzdynų hidraulinis bandymas</t>
  </si>
  <si>
    <t>Vamzdžių kirtimosi su sienų ir lubų konstrukcijomis vietų užtaisymas ugniai atspariomis medžiagomis</t>
  </si>
  <si>
    <t>Pakabinamų lubų iš plokščių 'akmigran' išardymas</t>
  </si>
  <si>
    <t>100 m2</t>
  </si>
  <si>
    <t>Suma EUR be PVM
(E ir F stulpelių sandauga)</t>
  </si>
  <si>
    <t>Ardymo darbai</t>
  </si>
  <si>
    <t>Keraminių plytelių dangos ir grindjuosčių išardymas</t>
  </si>
  <si>
    <t>Betoninių monolitinių konstrukcijų išardymas</t>
  </si>
  <si>
    <t>II gr. grunto kasimas rank. būdu iki 2m pločio ir iki 2m gylio nesutvirtintose tranšėjose ir iki 1.5m gylio duobių kasimas</t>
  </si>
  <si>
    <t>100 m3</t>
  </si>
  <si>
    <t>Mūrinės konstrukcijos</t>
  </si>
  <si>
    <t>Gelžbetoninių sąramų montavimas, atremiant sijų galus laisvai</t>
  </si>
  <si>
    <t>vnt.</t>
  </si>
  <si>
    <t>Gelžbetoninės konstrukcijos</t>
  </si>
  <si>
    <t>Gelžbetoninės pamatų plokštės, įrengiant klojinius iš skydų, paduodant betoną siurbliu</t>
  </si>
  <si>
    <t>Monolitinių pamatų hidroizoliacijos įrengimas prilydant rit.dangą be gruntavimo</t>
  </si>
  <si>
    <t>Išlyginamojo sluoksnio įrengimas iš dolomitinės skaldos</t>
  </si>
  <si>
    <t>Plieninės konstrukcijos</t>
  </si>
  <si>
    <t>Medžiagos</t>
  </si>
  <si>
    <t>Automatiniai jungikliai 20 A 3P S203-C 20</t>
  </si>
  <si>
    <t>Variniai kabeliai VVG 5x4.0</t>
  </si>
  <si>
    <t>Darbai</t>
  </si>
  <si>
    <t>Iki 100a galios automatinių jungiklių montavimas spintose</t>
  </si>
  <si>
    <t>Vagų iškirtimas tinkuotose sienose paslėptai elektros instaliacijai vagotuvu</t>
  </si>
  <si>
    <t>Vagų užtaisymas sienų paviršiuose (tinkavimas), nutiesus apšvietimo tinklo laidus</t>
  </si>
  <si>
    <t>40mm skersmens skylių gręžimas perforatoriumi betono konstrukcijose, kai gręžimo gylis 200mm</t>
  </si>
  <si>
    <t>Kabelio izoliacijos varžos matavimas</t>
  </si>
  <si>
    <t>Įžemiklio varžos matavimas srovės sklidimui (matavimas)</t>
  </si>
  <si>
    <t>Grandinės 'fazė-nulis' tariamosios varžos matavimas</t>
  </si>
  <si>
    <t>Lifto integravimas į esamą priešgaisrinę sistemą, derinimas, paleidimas (medžiagos ir darbai)</t>
  </si>
  <si>
    <t>Lifto šachtos vėdinimo angos įrengimas</t>
  </si>
  <si>
    <t>Medinių lentinių grindų išardymas</t>
  </si>
  <si>
    <t>Ardymai, griovimai</t>
  </si>
  <si>
    <t>Vertikalus keltuvas</t>
  </si>
  <si>
    <t>Plonasienių profilių metalinio karkaso įrengimas (šiltinant sienas)</t>
  </si>
  <si>
    <t>100 m</t>
  </si>
  <si>
    <t>Sienų vidinių paviršių aptaisymas gipskartonio plokštėmis, tvirtinant prie įrengto metalinio karkaso</t>
  </si>
  <si>
    <t>Sienų nutinkuotų "Vetonit" arba aptaisytų gipso kartono plokštėmis pirmas glaistymas "KR" glaistu</t>
  </si>
  <si>
    <t>Sienų nutinkuotų "Vetonit" arba aptaisytų gipso kartono plokštėmis sekantis glaistymas "KR" glaistu</t>
  </si>
  <si>
    <t>Sienų vidinių paviršių pagrindo gruntavimas voleliu giliai įsigeriančiais gruntais</t>
  </si>
  <si>
    <t>Laminuotų grindų dangų įrengimas</t>
  </si>
  <si>
    <t>Silikatinių 340x120x198mm blokų pertvarų mūrijimas</t>
  </si>
  <si>
    <t>Mūrinių vidaus sienų labai geras tinkas</t>
  </si>
  <si>
    <t>Tinkuotų arba betono sienų labai geras glaistymas ir šlifavimas du kartus</t>
  </si>
  <si>
    <t>Gerasis tinkuotų sienų dažymas vandens emulsiniais dažais</t>
  </si>
  <si>
    <t>Aliuminio durys (M2 bloko)</t>
  </si>
  <si>
    <t>Naujos sienos</t>
  </si>
  <si>
    <t>VIDAUS VANDENTIEKIS V1 T3</t>
  </si>
  <si>
    <t>Vamzdis FV-plast PPR-RCT UNI DN20; PN16</t>
  </si>
  <si>
    <t>Plastikinių vamzdžių jungimas 20mm diametro movomis, alkūnėmis, perėjimais sulydant sandūras</t>
  </si>
  <si>
    <t>Tūrinio šildytuvo 10l talpos montavimas</t>
  </si>
  <si>
    <t>Vamzdžių kirtimosi su betono perdangomis konstrukcijomis vietų užtaisymas ugniai atspariais žiedais</t>
  </si>
  <si>
    <t>VIDAUS BUITINIŲ NUOTEKŲ TINKLAI F1</t>
  </si>
  <si>
    <t>Trapo, kurio skersmuo 50mm, montavimas</t>
  </si>
  <si>
    <t>kompl.</t>
  </si>
  <si>
    <t>Vagų pramušimas betoninėse grindyse ir sienose, kai vagų skerspjūvio plotas iki 20 cm2, pramušant rankiniu būdu</t>
  </si>
  <si>
    <t>Buitinių nuotekų vamzdynų hidraulinis bandymas</t>
  </si>
  <si>
    <t>Klozeto su prijungtų nuplovimo bakeliu montavimas, tvirtinant prie grindų, kai kanalizacija plastikinių vamzdžių</t>
  </si>
  <si>
    <t>Tvirtinamo prie sienos praustuvo su maišytuvu montavimas</t>
  </si>
  <si>
    <t>"Jika" praustuvai "Mio" 64x55cm (balti)</t>
  </si>
  <si>
    <t>Maišytuvai praustuvams "Slovarm" (be dugno vožtuvo)</t>
  </si>
  <si>
    <t>Pakabų maišytuvo lanksčiai žarnai pritvirtinimas prie sienos</t>
  </si>
  <si>
    <t>Įvairių rūšių ir tipų vandens maišytuvų montavimas</t>
  </si>
  <si>
    <t>Termostatiniai maišytuvai dušams Ecostat Universal</t>
  </si>
  <si>
    <t>Ranktūrių neįgaliesiems tvirtinamas 4 varžtais</t>
  </si>
  <si>
    <t>Praustuvų arba kriauklių nuėmimas</t>
  </si>
  <si>
    <t>Vandens tūrinio šildytuvo demontavimas</t>
  </si>
  <si>
    <t>Tūrinio šildytuvo montavimas</t>
  </si>
  <si>
    <t>SANTECHNINĖ ĮRANGA</t>
  </si>
  <si>
    <t>Vamzdžių kirtimosi su sienos konstrukcijomis vietų užtaisymas ugniai atspariomis medžiagomis</t>
  </si>
  <si>
    <t>Ventiliacijos sistemos derinimas, kai sistemoje iki 5 oro tiekimo taškų</t>
  </si>
  <si>
    <t>Difuzorių montavimas</t>
  </si>
  <si>
    <t>Vamzdžių kirtimosi su sienos konstrukcijomis vietų užtaisymas ugniai atspariomis putomis</t>
  </si>
  <si>
    <t>Elektrinis šildytuvas</t>
  </si>
  <si>
    <t>Mūrinių pertvarų išardymas rankiniu būdu, be plytų atrinkimo</t>
  </si>
  <si>
    <t>Plastikinės balkono ir vidaus durys (M2 bloko) (Ardymas)</t>
  </si>
  <si>
    <t>Seno linoleumo nuėmimas</t>
  </si>
  <si>
    <t>25 mm storio cementinių ir betoninių dangų išardymas</t>
  </si>
  <si>
    <t>Sienų aptaisymo glazūruotomis plytelėmis išardymas, be plytelių išsaugojimo</t>
  </si>
  <si>
    <t>Sienų vidinių paviršių pagrindo gruntavimas teptuku sukibimą gerinančiais gruntais</t>
  </si>
  <si>
    <t>Lubų aptaisymas akustinėmis plokštėmis</t>
  </si>
  <si>
    <t>Grindų teptinės hidroizoliacijos įrengimas, naudojant mineralinius mišinius tepant du kartus</t>
  </si>
  <si>
    <t>Grindų vidinių paviršių pagrindo gruntavimas teptuku sukibimą gerinančiais gruntais</t>
  </si>
  <si>
    <t>Sienų vidaus paviršių aptaisymas veidrodžiais</t>
  </si>
  <si>
    <t>Priešgaisrinės ir apsauginės signalizacijos centralės išorinio valdymo pultelio montavimas</t>
  </si>
  <si>
    <t>Pagalbos kvietimo sistema</t>
  </si>
  <si>
    <t>Medinių vidinių durų blokų iki 2,0 m2 montavimas mūrinėse sienose, kai staktos tradicinės</t>
  </si>
  <si>
    <t>Medinių vidinių durų blokų daugiau 2,0 iki 3,0 m2 montavimas mūrinėse sienose, kai staktos tradicinės</t>
  </si>
  <si>
    <t>San. mazgo tvarkymas, įrengimas</t>
  </si>
  <si>
    <t xml:space="preserve">Automatinis jungiklis su nuotėkio rele  2P-
C16A/30mA </t>
  </si>
  <si>
    <t>Automatiniai jungikliai 10 A 1P S201-C 10</t>
  </si>
  <si>
    <t>Variniai instaliaciniai kabeliai NYM-J 3x2.5</t>
  </si>
  <si>
    <t>Variniai instaliaciniai kabeliai NYM (300/500) 3x1.5</t>
  </si>
  <si>
    <t>Elektros instaliacijos vamzdžiai TRL iš PVC (lygūs, su movomis) 25/22.6mm</t>
  </si>
  <si>
    <t>LED šviestuvas 13.5W</t>
  </si>
  <si>
    <t>Kištukinis lizdas</t>
  </si>
  <si>
    <t>Judesio daviklis JS-2160 IP54</t>
  </si>
  <si>
    <t>Paskirstymo dėžutės</t>
  </si>
  <si>
    <t>Jėga, apšvietimas</t>
  </si>
  <si>
    <t>Jungiklio montavimas prie mūro pagrindo, kai instaliacija atviroji</t>
  </si>
  <si>
    <t>Interjerinių sieninių šviesos diodų arba halogeninių 1 lempos šviestuvų montavimas</t>
  </si>
  <si>
    <t>Rozečių ar kitų prietaisų montavimas prie į sumontuotas dėžutes</t>
  </si>
  <si>
    <t>Priešgaisrinės ir apsauginės signalizacijos jutiklio montavimas, tvirtinant medsraigčiais</t>
  </si>
  <si>
    <t>Lizdų paskirstymo dėžutėms ir jungikliams gręžimas mūro sienose</t>
  </si>
  <si>
    <t>Skyrius Iškvietimas</t>
  </si>
  <si>
    <t>Automatiniai jungikliai 6 A 1P S201-C 6</t>
  </si>
  <si>
    <t>EUR be PVM</t>
  </si>
  <si>
    <t>Vamzdynų 110 mm skersmens praplovimas be dezinfekcijos</t>
  </si>
  <si>
    <t>Vamzdynų 50 mm skersmens praplovimas be dezinfekcijos</t>
  </si>
  <si>
    <t>Ortakiai iš 0,5 mm skardos, kurių d iki 160 mm</t>
  </si>
  <si>
    <t>Kanalinio 108 m3/val našumo ventiliatoriaus montavimas apvaliuose ortakiuose 3 m aukštyje</t>
  </si>
  <si>
    <t>Vamzdynų 18 mm skersmens praplovimas be dezinfekcijos</t>
  </si>
  <si>
    <t>A dalis: Metalinis lauko pandusas</t>
  </si>
  <si>
    <t>B dalis: Neįgaliųjų keltuvas</t>
  </si>
  <si>
    <t>Paprastas 250 mm storio sienų mūras, kai plytos silikatinės</t>
  </si>
  <si>
    <t>Elektros instaliacijos vamzdžiai TRL iš PVC (lygūs, su movomis) 32/29.4 mm</t>
  </si>
  <si>
    <t>100 vnt.</t>
  </si>
  <si>
    <t>Gipskartonio plokščių sienų siūlių glaistymas vienu sluoksniu, armuojant siūles (100 m2 gipskartonio plokščių)</t>
  </si>
  <si>
    <t>C dalis: Antro aukšto neįgaliųjų WC</t>
  </si>
  <si>
    <t>Vandentiekio, šildymo ir suspausto oro vamzdynų iš plastikinių 20 mm diametro vamzdžių tiesimas (be jungimo sąnaudų), tvirtinant prie konstrukcijų</t>
  </si>
  <si>
    <t>Vamzdynų, kurių skersmuo iki 32 mm, izoliavimas folija padengtais kevalais</t>
  </si>
  <si>
    <t>Galmet tūriniai vandens šildytuvai SG, 10 l, virš praustuvo, 1.5 kW</t>
  </si>
  <si>
    <t>Vamzdynų 20 mm skersmens praplovimas su dezinfekcijos</t>
  </si>
  <si>
    <t>Aklių pagaminimas ir privirinimas, kai vamzdžių skersmuo iki 50 mm</t>
  </si>
  <si>
    <t xml:space="preserve">vnt. </t>
  </si>
  <si>
    <t>Cementinio skiedinio grindų dangų 30 mm storio įrengimas paduodant medžiagas rankiniu būdu</t>
  </si>
  <si>
    <t>Neizoliuotų antgalių prijungimas prie iki 20 mm2 skersmens kabelių vienvielių gyslų, presuojant</t>
  </si>
  <si>
    <t>10 vnt.</t>
  </si>
  <si>
    <t>Grindų paviršių aptaisymas keraminėmis plytelėmis 150x150 mm, kai siūlių plotis iki 8 mm</t>
  </si>
  <si>
    <t>Sienų vidinių paviršių aptaisymas keraminėmis plytelėmis 150x150 mm, kai siūlių plotis iki 5 mm</t>
  </si>
  <si>
    <t>Elektros instaliacijos vamzdžiai TRL iš PVC (lygūs, su movomis) 25/22.6 mm</t>
  </si>
  <si>
    <t>40 mm skersmens skylių gręžimas perforatoriumi betono konstrukcijose, kai gręžimo gylis 200 mm</t>
  </si>
  <si>
    <t>Iki 0,4 kV įtampos elektros instaliacijos pereinamųjų varžų matavimas (taškas)</t>
  </si>
  <si>
    <t>Esamo panduso ir turėklų demontavimas</t>
  </si>
  <si>
    <t>Asfalto ir kitų dangų atstatymas aplink pandusą</t>
  </si>
  <si>
    <t>Cokolio ir fasado atstatymas prie demontuoto panduso</t>
  </si>
  <si>
    <t>Metalinių turėklų atstatymas nuardyto panduso vietoje</t>
  </si>
  <si>
    <t xml:space="preserve">Šildymo vamzdynų tiesimas iš pl. vamzdžių, kurių skersmuo 15-25 mm </t>
  </si>
  <si>
    <t>Kabelių tiesimas įrengtomis konstrukcijomis arba loviais, tvirtinant visu ilgiu</t>
  </si>
  <si>
    <t>Pirmų laidų, kabelių, kurių skerspūvis iki 20 mm2, įtraukimas į sumontuotus vamzdžius</t>
  </si>
  <si>
    <t>Armstrong tipo pakabinamų lubų ardymas</t>
  </si>
  <si>
    <t>Parketo lentelių grindų dangų įrengimas, tvirtinant ant paruošto medinio pagrindo, kai lentelių kiekis 1m2 iki 60 vnt.</t>
  </si>
  <si>
    <t>Pirmų laidų, kabelių, kurių skersmuo iki 20mm2, įtraukimas į sumontuotus vamzdžius</t>
  </si>
  <si>
    <t>Silikatinių 340x120x198 mm blokų pertvarų mūrijimas</t>
  </si>
  <si>
    <t>Mūrinių vidaus sienų tinkavimas labai geras tinku</t>
  </si>
  <si>
    <t>Akustinių pakabinamų lubų įrengimas, kai metalo konstrukcija "Armstrong'', o plokštės  ''Colotex''</t>
  </si>
  <si>
    <t>Akustinių pakabinamų lubų įrengimas, kai metalo konstrukcija "Armstrong'', o plokštės ''Colotex''</t>
  </si>
  <si>
    <t xml:space="preserve">  </t>
  </si>
  <si>
    <t xml:space="preserve"> </t>
  </si>
  <si>
    <t>Pirmų laidų, kabelių, kurių skersmuo iki 20mm2 įtraukimas į sumontuotus vamzdžius</t>
  </si>
  <si>
    <t>Cinkuoti vandentiekio - dujotiekio vamzdžiai 15x2.65</t>
  </si>
  <si>
    <t>Vamzdynų diametras iki 32 mm izoliavimas garui nelaidžiais polietileno ar porėtos gumos kevalais</t>
  </si>
  <si>
    <t xml:space="preserve">Movinių ventilių, čiaupų, vožtuvų, kurių diametras iki 50mm, prijungimas </t>
  </si>
  <si>
    <t>Rutuliniai ventiliai trumpa rankenėle diametras 1/2`, PP I/V sriegis</t>
  </si>
  <si>
    <t>Vamzdžių, kurių D iki 25 mm, prijungimas prie veikiančios vidaus šildymo ir vandentiekio sistemos</t>
  </si>
  <si>
    <t>Plieninių sąramų, sijų iki 50kg masės montavimas rankiniu būdu</t>
  </si>
  <si>
    <t>Karkasinių sienų šiltinimas universalios mineralinės vatos plokštėmis 100 mm storio sluoksniu</t>
  </si>
  <si>
    <t>FV-plastikinės alkūnės 90` d 20 mm (plast.vir.vamzdyn. PPR)</t>
  </si>
  <si>
    <t xml:space="preserve">Movinių ventilių, čiaupų, vožtuvų, kurių D iki 50 mm, prijungimas </t>
  </si>
  <si>
    <t>Vamzdžiai, kurių D iki 25 mm, prijungimas prie veikiančių vidaus šildymo ir vandentiekio sistemos</t>
  </si>
  <si>
    <t xml:space="preserve">Vidaus nuotekų plastikinių skirstomųjų vamzdynų ir stovų, kurių diametras 110 mm, montavimas (m vamzdyno) </t>
  </si>
  <si>
    <t xml:space="preserve">PVC vamzdžiai su movomis 110x3.2x1000, su gumine tarpinine </t>
  </si>
  <si>
    <t xml:space="preserve">Vidaus nuotekų plastikinių skirstomųjų vamzdynų ir stovų, kurių diametras 50 mm, montavimas (m vamzdyno) </t>
  </si>
  <si>
    <t xml:space="preserve">PVC vamzdžiai su movomis 50x3.0x1000, su gumine tarpine </t>
  </si>
  <si>
    <t>Vidaus nuotekų plastikinių vamzdynų jungiamųjų (fasoninių) dalių diametras 110 mm montavimas (Alsuoklis)</t>
  </si>
  <si>
    <t>Blucher trapas 145x145mm su grotomis ir sifonu, horizontalus d 50mm (nerūdijantis plienas)</t>
  </si>
  <si>
    <r>
      <t>Akustinių pakabinamų lubų įrengimas, kai metalo konstrukcija "Armstrong'', o plokštės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''Colotex''</t>
    </r>
  </si>
  <si>
    <r>
      <rPr>
        <b/>
        <sz val="12"/>
        <color rgb="FFFF0000"/>
        <rFont val="Arial"/>
        <family val="2"/>
      </rPr>
      <t>Nenumatyti darbai</t>
    </r>
    <r>
      <rPr>
        <sz val="12"/>
        <color rgb="FFFF0000"/>
        <rFont val="Arial"/>
        <family val="2"/>
      </rPr>
      <t xml:space="preserve">
Tiekėjas šioje pozicijoje (F227 skiltyje) turi įrašyti nenumatytiems darbams siūlomą nuolaidą procentais (sveiką skaičių, pvz.: 10).</t>
    </r>
  </si>
  <si>
    <r>
      <rPr>
        <sz val="11"/>
        <color theme="1"/>
        <rFont val="Arial"/>
        <family val="2"/>
      </rPr>
      <t>(Darbų įkainių, padaugintų iš preliminarių kiekių, ir nenumatytų darbų su nuolaida, suma)</t>
    </r>
    <r>
      <rPr>
        <b/>
        <sz val="12"/>
        <color theme="1"/>
        <rFont val="Arial"/>
        <family val="2"/>
      </rPr>
      <t xml:space="preserve"> Bendra palyginamoji kaina EUR be PVM:</t>
    </r>
  </si>
  <si>
    <t>VISO B dalis:</t>
  </si>
  <si>
    <r>
      <t xml:space="preserve">Kaina 1 vnt. EUR be PVM
</t>
    </r>
    <r>
      <rPr>
        <b/>
        <sz val="12"/>
        <color rgb="FFFF0000"/>
        <rFont val="Arial"/>
        <family val="2"/>
      </rPr>
      <t>Pildo tiekėjas</t>
    </r>
  </si>
  <si>
    <t>ELEKTROTECHNIKA (C dalies)</t>
  </si>
  <si>
    <t xml:space="preserve">SA (C dalies) </t>
  </si>
  <si>
    <t xml:space="preserve">ŠVOK (C dalies) </t>
  </si>
  <si>
    <t xml:space="preserve">VN (C dalies) </t>
  </si>
  <si>
    <t>VISO SA (C dalies) :</t>
  </si>
  <si>
    <t xml:space="preserve">Viso ŠVOK (C dalies) </t>
  </si>
  <si>
    <t>Viso VN (C dalies):</t>
  </si>
  <si>
    <t>VISO SA (B dalies) :</t>
  </si>
  <si>
    <t>SA (B dalies):</t>
  </si>
  <si>
    <t>Viso ELEKTRONECHNIKA (B dalies):</t>
  </si>
  <si>
    <t>ELEKTROTECHNIKA (B dalies):</t>
  </si>
  <si>
    <t>Viso SK (B dalies):</t>
  </si>
  <si>
    <t>SK (B dalies):</t>
  </si>
  <si>
    <t>Viso ŠVOK (B dalies):</t>
  </si>
  <si>
    <t>ŠVOK (B dalies)</t>
  </si>
  <si>
    <t>VISO (C DALIES):</t>
  </si>
  <si>
    <t>IŠ VISO (A dalis + B dalis + C dalis):</t>
  </si>
  <si>
    <t>Techninės specifikacijos priedas Nr.1 / Sutarties priedas Nr. 1</t>
  </si>
  <si>
    <t>Viso A dalies:</t>
  </si>
  <si>
    <t>Viso  ELEKTROTECHNIKA (C dalies):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</si>
</sst>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trike/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4" fontId="5" fillId="7" borderId="7" xfId="0" applyNumberFormat="1" applyFont="1" applyFill="1" applyBorder="1" applyAlignment="1">
      <alignment horizontal="center" vertical="center" wrapText="1"/>
    </xf>
    <xf numFmtId="4" fontId="4" fillId="9" borderId="3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10" fillId="7" borderId="1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" fontId="10" fillId="5" borderId="7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7" fillId="7" borderId="1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righ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0" fillId="7" borderId="2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7"/>
  <sheetViews>
    <sheetView tabSelected="1" topLeftCell="A130" zoomScale="75" zoomScaleNormal="75" workbookViewId="0">
      <selection activeCell="C202" sqref="C202"/>
    </sheetView>
  </sheetViews>
  <sheetFormatPr defaultColWidth="8.6640625" defaultRowHeight="14.4" x14ac:dyDescent="0.3"/>
  <cols>
    <col min="2" max="2" width="8.6640625" style="4"/>
    <col min="3" max="3" width="86.33203125" style="4" customWidth="1"/>
    <col min="4" max="4" width="11.33203125" style="6" customWidth="1"/>
    <col min="5" max="5" width="15.6640625" style="6" customWidth="1"/>
    <col min="6" max="6" width="13.33203125" style="4" customWidth="1"/>
    <col min="7" max="7" width="19.44140625" style="4" customWidth="1"/>
    <col min="9" max="9" width="45.33203125" customWidth="1"/>
    <col min="10" max="10" width="42.44140625" customWidth="1"/>
    <col min="11" max="11" width="53.6640625" customWidth="1"/>
    <col min="12" max="12" width="41.88671875" customWidth="1"/>
    <col min="13" max="13" width="34.88671875" customWidth="1"/>
  </cols>
  <sheetData>
    <row r="1" spans="2:15" x14ac:dyDescent="0.3">
      <c r="B1" s="11"/>
      <c r="C1" s="11"/>
      <c r="D1" s="12"/>
      <c r="E1" s="53" t="s">
        <v>213</v>
      </c>
      <c r="F1" s="53"/>
      <c r="G1" s="53"/>
    </row>
    <row r="2" spans="2:15" ht="28.8" customHeight="1" x14ac:dyDescent="0.3">
      <c r="B2" s="11"/>
      <c r="C2" s="79" t="s">
        <v>12</v>
      </c>
      <c r="D2" s="79"/>
      <c r="E2" s="79"/>
      <c r="F2" s="79"/>
      <c r="G2" s="13"/>
    </row>
    <row r="3" spans="2:15" x14ac:dyDescent="0.3">
      <c r="B3" s="11"/>
      <c r="C3" s="11"/>
      <c r="D3" s="12"/>
      <c r="E3" s="12"/>
      <c r="F3" s="11"/>
      <c r="G3" s="13"/>
    </row>
    <row r="4" spans="2:15" ht="16.95" customHeight="1" x14ac:dyDescent="0.3">
      <c r="B4" s="11"/>
      <c r="C4" s="14" t="s">
        <v>13</v>
      </c>
      <c r="D4" s="12"/>
      <c r="E4" s="12"/>
      <c r="F4" s="11"/>
      <c r="G4" s="11"/>
    </row>
    <row r="5" spans="2:15" ht="16.95" customHeight="1" x14ac:dyDescent="0.3">
      <c r="B5" s="11"/>
      <c r="C5" s="11"/>
      <c r="D5" s="12"/>
      <c r="E5" s="12"/>
      <c r="F5" s="11"/>
      <c r="G5" s="11"/>
    </row>
    <row r="6" spans="2:15" ht="78" customHeight="1" x14ac:dyDescent="0.3">
      <c r="B6" s="49" t="s">
        <v>0</v>
      </c>
      <c r="C6" s="50" t="s">
        <v>1</v>
      </c>
      <c r="D6" s="51" t="s">
        <v>2</v>
      </c>
      <c r="E6" s="50" t="s">
        <v>11</v>
      </c>
      <c r="F6" s="50" t="s">
        <v>195</v>
      </c>
      <c r="G6" s="52" t="s">
        <v>29</v>
      </c>
    </row>
    <row r="7" spans="2:15" ht="18" customHeight="1" x14ac:dyDescent="0.3">
      <c r="B7" s="61" t="s">
        <v>137</v>
      </c>
      <c r="C7" s="62"/>
      <c r="D7" s="62"/>
      <c r="E7" s="62"/>
      <c r="F7" s="62"/>
      <c r="G7" s="63"/>
      <c r="I7" s="7"/>
      <c r="J7" s="7"/>
      <c r="K7" s="7"/>
    </row>
    <row r="8" spans="2:15" x14ac:dyDescent="0.3">
      <c r="B8" s="15">
        <v>1</v>
      </c>
      <c r="C8" s="16" t="s">
        <v>158</v>
      </c>
      <c r="D8" s="17" t="s">
        <v>79</v>
      </c>
      <c r="E8" s="18">
        <v>1</v>
      </c>
      <c r="F8" s="19"/>
      <c r="G8" s="20">
        <f t="shared" ref="G8:G11" si="0">E8*F8</f>
        <v>0</v>
      </c>
      <c r="N8" s="2"/>
      <c r="O8" s="2"/>
    </row>
    <row r="9" spans="2:15" x14ac:dyDescent="0.3">
      <c r="B9" s="15">
        <f>B8+1</f>
        <v>2</v>
      </c>
      <c r="C9" s="21" t="s">
        <v>159</v>
      </c>
      <c r="D9" s="17" t="s">
        <v>5</v>
      </c>
      <c r="E9" s="18">
        <v>22.5</v>
      </c>
      <c r="F9" s="19"/>
      <c r="G9" s="20">
        <f t="shared" si="0"/>
        <v>0</v>
      </c>
      <c r="N9" s="2"/>
      <c r="O9" s="2"/>
    </row>
    <row r="10" spans="2:15" x14ac:dyDescent="0.3">
      <c r="B10" s="15">
        <f>B9+1</f>
        <v>3</v>
      </c>
      <c r="C10" s="21" t="s">
        <v>160</v>
      </c>
      <c r="D10" s="17" t="s">
        <v>79</v>
      </c>
      <c r="E10" s="18">
        <v>1</v>
      </c>
      <c r="F10" s="19"/>
      <c r="G10" s="20">
        <f t="shared" si="0"/>
        <v>0</v>
      </c>
      <c r="N10" s="2"/>
      <c r="O10" s="2"/>
    </row>
    <row r="11" spans="2:15" x14ac:dyDescent="0.3">
      <c r="B11" s="15">
        <f>B10+1</f>
        <v>4</v>
      </c>
      <c r="C11" s="21" t="s">
        <v>161</v>
      </c>
      <c r="D11" s="17" t="s">
        <v>79</v>
      </c>
      <c r="E11" s="18">
        <v>1</v>
      </c>
      <c r="F11" s="19"/>
      <c r="G11" s="20">
        <f t="shared" si="0"/>
        <v>0</v>
      </c>
      <c r="N11" s="2"/>
      <c r="O11" s="2"/>
    </row>
    <row r="12" spans="2:15" x14ac:dyDescent="0.3">
      <c r="B12" s="15">
        <f t="shared" ref="B12:B79" si="1">B11+1</f>
        <v>5</v>
      </c>
      <c r="C12" s="22" t="s">
        <v>14</v>
      </c>
      <c r="D12" s="17" t="s">
        <v>79</v>
      </c>
      <c r="E12" s="18">
        <v>1</v>
      </c>
      <c r="F12" s="19"/>
      <c r="G12" s="20">
        <f>E12*F12</f>
        <v>0</v>
      </c>
      <c r="N12" s="2"/>
      <c r="O12" s="2"/>
    </row>
    <row r="13" spans="2:15" ht="15" thickBot="1" x14ac:dyDescent="0.35">
      <c r="B13" s="15">
        <f>B12+1</f>
        <v>6</v>
      </c>
      <c r="C13" s="22" t="s">
        <v>15</v>
      </c>
      <c r="D13" s="17" t="s">
        <v>5</v>
      </c>
      <c r="E13" s="18">
        <v>2</v>
      </c>
      <c r="F13" s="19"/>
      <c r="G13" s="38">
        <f>E13*F13</f>
        <v>0</v>
      </c>
      <c r="N13" s="2"/>
      <c r="O13" s="2"/>
    </row>
    <row r="14" spans="2:15" ht="20.399999999999999" customHeight="1" thickBot="1" x14ac:dyDescent="0.35">
      <c r="B14" s="77" t="s">
        <v>214</v>
      </c>
      <c r="C14" s="78"/>
      <c r="D14" s="78"/>
      <c r="E14" s="78"/>
      <c r="F14" s="78"/>
      <c r="G14" s="44">
        <f>SUM(G8, G13)</f>
        <v>0</v>
      </c>
      <c r="N14" s="2"/>
      <c r="O14" s="2"/>
    </row>
    <row r="15" spans="2:15" ht="18" customHeight="1" x14ac:dyDescent="0.3">
      <c r="B15" s="81" t="s">
        <v>138</v>
      </c>
      <c r="C15" s="82"/>
      <c r="D15" s="82"/>
      <c r="E15" s="82"/>
      <c r="F15" s="82"/>
      <c r="G15" s="83"/>
    </row>
    <row r="16" spans="2:15" ht="21.6" customHeight="1" x14ac:dyDescent="0.3">
      <c r="B16" s="74" t="s">
        <v>210</v>
      </c>
      <c r="C16" s="75"/>
      <c r="D16" s="75"/>
      <c r="E16" s="75"/>
      <c r="F16" s="75"/>
      <c r="G16" s="84"/>
      <c r="N16" s="2"/>
      <c r="O16" s="2"/>
    </row>
    <row r="17" spans="2:15" x14ac:dyDescent="0.3">
      <c r="B17" s="15">
        <f>B13+1</f>
        <v>7</v>
      </c>
      <c r="C17" s="23" t="s">
        <v>162</v>
      </c>
      <c r="D17" s="24" t="s">
        <v>3</v>
      </c>
      <c r="E17" s="25">
        <v>31</v>
      </c>
      <c r="F17" s="19"/>
      <c r="G17" s="20">
        <f>E17*F17</f>
        <v>0</v>
      </c>
      <c r="I17" s="7"/>
      <c r="N17" s="2"/>
      <c r="O17" s="2"/>
    </row>
    <row r="18" spans="2:15" x14ac:dyDescent="0.3">
      <c r="B18" s="15">
        <f t="shared" si="1"/>
        <v>8</v>
      </c>
      <c r="C18" s="23" t="s">
        <v>16</v>
      </c>
      <c r="D18" s="24" t="s">
        <v>3</v>
      </c>
      <c r="E18" s="25">
        <v>30</v>
      </c>
      <c r="F18" s="19"/>
      <c r="G18" s="20">
        <f t="shared" ref="G18:G35" si="2">E18*F18</f>
        <v>0</v>
      </c>
      <c r="N18" s="2"/>
      <c r="O18" s="2"/>
    </row>
    <row r="19" spans="2:15" x14ac:dyDescent="0.3">
      <c r="B19" s="15">
        <f t="shared" si="1"/>
        <v>9</v>
      </c>
      <c r="C19" s="23" t="s">
        <v>175</v>
      </c>
      <c r="D19" s="24" t="s">
        <v>3</v>
      </c>
      <c r="E19" s="25">
        <v>1</v>
      </c>
      <c r="F19" s="19"/>
      <c r="G19" s="20">
        <f t="shared" si="2"/>
        <v>0</v>
      </c>
      <c r="N19" s="2"/>
      <c r="O19" s="2"/>
    </row>
    <row r="20" spans="2:15" ht="16.2" customHeight="1" x14ac:dyDescent="0.3">
      <c r="B20" s="15">
        <f t="shared" si="1"/>
        <v>10</v>
      </c>
      <c r="C20" s="23" t="s">
        <v>17</v>
      </c>
      <c r="D20" s="24" t="s">
        <v>60</v>
      </c>
      <c r="E20" s="25">
        <v>0.2</v>
      </c>
      <c r="F20" s="19"/>
      <c r="G20" s="20">
        <f t="shared" si="2"/>
        <v>0</v>
      </c>
      <c r="N20" s="2"/>
      <c r="O20" s="2"/>
    </row>
    <row r="21" spans="2:15" ht="27.6" x14ac:dyDescent="0.3">
      <c r="B21" s="15">
        <f t="shared" si="1"/>
        <v>11</v>
      </c>
      <c r="C21" s="23" t="s">
        <v>176</v>
      </c>
      <c r="D21" s="24" t="s">
        <v>60</v>
      </c>
      <c r="E21" s="25">
        <v>0.11</v>
      </c>
      <c r="F21" s="19"/>
      <c r="G21" s="20">
        <f t="shared" si="2"/>
        <v>0</v>
      </c>
      <c r="N21" s="2"/>
      <c r="O21" s="2"/>
    </row>
    <row r="22" spans="2:15" x14ac:dyDescent="0.3">
      <c r="B22" s="15">
        <f t="shared" si="1"/>
        <v>12</v>
      </c>
      <c r="C22" s="23" t="s">
        <v>177</v>
      </c>
      <c r="D22" s="24" t="s">
        <v>37</v>
      </c>
      <c r="E22" s="25">
        <v>2</v>
      </c>
      <c r="F22" s="19"/>
      <c r="G22" s="20">
        <f t="shared" si="2"/>
        <v>0</v>
      </c>
      <c r="N22" s="2"/>
      <c r="O22" s="2"/>
    </row>
    <row r="23" spans="2:15" x14ac:dyDescent="0.3">
      <c r="B23" s="15">
        <f t="shared" si="1"/>
        <v>13</v>
      </c>
      <c r="C23" s="23" t="s">
        <v>178</v>
      </c>
      <c r="D23" s="24" t="s">
        <v>37</v>
      </c>
      <c r="E23" s="25">
        <v>1</v>
      </c>
      <c r="F23" s="19"/>
      <c r="G23" s="20">
        <f t="shared" si="2"/>
        <v>0</v>
      </c>
      <c r="N23" s="2"/>
      <c r="O23" s="2"/>
    </row>
    <row r="24" spans="2:15" x14ac:dyDescent="0.3">
      <c r="B24" s="15">
        <f t="shared" si="1"/>
        <v>14</v>
      </c>
      <c r="C24" s="23" t="s">
        <v>19</v>
      </c>
      <c r="D24" s="24" t="s">
        <v>37</v>
      </c>
      <c r="E24" s="25">
        <v>1</v>
      </c>
      <c r="F24" s="19"/>
      <c r="G24" s="20">
        <f t="shared" si="2"/>
        <v>0</v>
      </c>
      <c r="N24" s="2"/>
      <c r="O24" s="2"/>
    </row>
    <row r="25" spans="2:15" x14ac:dyDescent="0.3">
      <c r="B25" s="15">
        <f t="shared" si="1"/>
        <v>15</v>
      </c>
      <c r="C25" s="23" t="s">
        <v>20</v>
      </c>
      <c r="D25" s="24" t="s">
        <v>141</v>
      </c>
      <c r="E25" s="25">
        <v>0.03</v>
      </c>
      <c r="F25" s="19"/>
      <c r="G25" s="20">
        <f t="shared" si="2"/>
        <v>0</v>
      </c>
      <c r="N25" s="2"/>
      <c r="O25" s="2"/>
    </row>
    <row r="26" spans="2:15" ht="27.6" x14ac:dyDescent="0.3">
      <c r="B26" s="15">
        <f t="shared" si="1"/>
        <v>16</v>
      </c>
      <c r="C26" s="23" t="s">
        <v>21</v>
      </c>
      <c r="D26" s="24" t="s">
        <v>37</v>
      </c>
      <c r="E26" s="25">
        <v>3</v>
      </c>
      <c r="F26" s="19"/>
      <c r="G26" s="20">
        <f t="shared" si="2"/>
        <v>0</v>
      </c>
      <c r="N26" s="2"/>
      <c r="O26" s="2"/>
    </row>
    <row r="27" spans="2:15" ht="27.6" x14ac:dyDescent="0.3">
      <c r="B27" s="15">
        <f t="shared" si="1"/>
        <v>17</v>
      </c>
      <c r="C27" s="23" t="s">
        <v>179</v>
      </c>
      <c r="D27" s="24" t="s">
        <v>37</v>
      </c>
      <c r="E27" s="25">
        <v>2</v>
      </c>
      <c r="F27" s="19"/>
      <c r="G27" s="20">
        <f t="shared" si="2"/>
        <v>0</v>
      </c>
      <c r="N27" s="2"/>
      <c r="O27" s="2"/>
    </row>
    <row r="28" spans="2:15" x14ac:dyDescent="0.3">
      <c r="B28" s="15">
        <f t="shared" si="1"/>
        <v>18</v>
      </c>
      <c r="C28" s="23" t="s">
        <v>22</v>
      </c>
      <c r="D28" s="24" t="s">
        <v>7</v>
      </c>
      <c r="E28" s="25">
        <v>0.03</v>
      </c>
      <c r="F28" s="19"/>
      <c r="G28" s="20">
        <f t="shared" si="2"/>
        <v>0</v>
      </c>
      <c r="N28" s="2"/>
      <c r="O28" s="2"/>
    </row>
    <row r="29" spans="2:15" x14ac:dyDescent="0.3">
      <c r="B29" s="15">
        <f t="shared" si="1"/>
        <v>19</v>
      </c>
      <c r="C29" s="23" t="s">
        <v>23</v>
      </c>
      <c r="D29" s="24" t="s">
        <v>141</v>
      </c>
      <c r="E29" s="25">
        <v>1</v>
      </c>
      <c r="F29" s="19"/>
      <c r="G29" s="20">
        <f t="shared" si="2"/>
        <v>0</v>
      </c>
      <c r="N29" s="2"/>
      <c r="O29" s="2"/>
    </row>
    <row r="30" spans="2:15" x14ac:dyDescent="0.3">
      <c r="B30" s="15">
        <f t="shared" si="1"/>
        <v>20</v>
      </c>
      <c r="C30" s="23" t="s">
        <v>24</v>
      </c>
      <c r="D30" s="24" t="s">
        <v>3</v>
      </c>
      <c r="E30" s="25">
        <v>12</v>
      </c>
      <c r="F30" s="19"/>
      <c r="G30" s="20">
        <f t="shared" si="2"/>
        <v>0</v>
      </c>
      <c r="N30" s="2"/>
      <c r="O30" s="2"/>
    </row>
    <row r="31" spans="2:15" x14ac:dyDescent="0.3">
      <c r="B31" s="15">
        <f t="shared" si="1"/>
        <v>21</v>
      </c>
      <c r="C31" s="23" t="s">
        <v>136</v>
      </c>
      <c r="D31" s="24" t="s">
        <v>60</v>
      </c>
      <c r="E31" s="25">
        <v>0.31</v>
      </c>
      <c r="F31" s="19"/>
      <c r="G31" s="20">
        <f t="shared" si="2"/>
        <v>0</v>
      </c>
      <c r="N31" s="2"/>
      <c r="O31" s="2"/>
    </row>
    <row r="32" spans="2:15" x14ac:dyDescent="0.3">
      <c r="B32" s="15">
        <f t="shared" si="1"/>
        <v>22</v>
      </c>
      <c r="C32" s="23" t="s">
        <v>25</v>
      </c>
      <c r="D32" s="24" t="s">
        <v>60</v>
      </c>
      <c r="E32" s="25">
        <v>0.31</v>
      </c>
      <c r="F32" s="19"/>
      <c r="G32" s="20">
        <f t="shared" si="2"/>
        <v>0</v>
      </c>
      <c r="N32" s="2"/>
      <c r="O32" s="2"/>
    </row>
    <row r="33" spans="2:15" ht="27.6" x14ac:dyDescent="0.3">
      <c r="B33" s="15">
        <f t="shared" si="1"/>
        <v>23</v>
      </c>
      <c r="C33" s="23" t="s">
        <v>26</v>
      </c>
      <c r="D33" s="24" t="s">
        <v>79</v>
      </c>
      <c r="E33" s="25">
        <v>1</v>
      </c>
      <c r="F33" s="19"/>
      <c r="G33" s="20">
        <f t="shared" si="2"/>
        <v>0</v>
      </c>
      <c r="N33" s="2"/>
      <c r="O33" s="2"/>
    </row>
    <row r="34" spans="2:15" x14ac:dyDescent="0.3">
      <c r="B34" s="15">
        <f t="shared" si="1"/>
        <v>24</v>
      </c>
      <c r="C34" s="23" t="s">
        <v>165</v>
      </c>
      <c r="D34" s="24" t="s">
        <v>28</v>
      </c>
      <c r="E34" s="24">
        <v>0.21</v>
      </c>
      <c r="F34" s="26"/>
      <c r="G34" s="20">
        <f t="shared" si="2"/>
        <v>0</v>
      </c>
      <c r="K34" s="9"/>
      <c r="L34" s="9"/>
      <c r="N34" s="2"/>
      <c r="O34" s="2"/>
    </row>
    <row r="35" spans="2:15" ht="28.2" thickBot="1" x14ac:dyDescent="0.35">
      <c r="B35" s="15">
        <f t="shared" si="1"/>
        <v>25</v>
      </c>
      <c r="C35" s="23" t="s">
        <v>171</v>
      </c>
      <c r="D35" s="24" t="s">
        <v>5</v>
      </c>
      <c r="E35" s="24">
        <v>21</v>
      </c>
      <c r="F35" s="26"/>
      <c r="G35" s="38">
        <f t="shared" si="2"/>
        <v>0</v>
      </c>
      <c r="K35" s="8"/>
      <c r="L35" s="9"/>
      <c r="N35" s="2"/>
      <c r="O35" s="2"/>
    </row>
    <row r="36" spans="2:15" ht="22.8" customHeight="1" thickBot="1" x14ac:dyDescent="0.35">
      <c r="B36" s="69" t="s">
        <v>209</v>
      </c>
      <c r="C36" s="76"/>
      <c r="D36" s="76"/>
      <c r="E36" s="76"/>
      <c r="F36" s="76"/>
      <c r="G36" s="46">
        <f>SUM(G17:G35)</f>
        <v>0</v>
      </c>
      <c r="K36" s="8"/>
      <c r="L36" s="9"/>
      <c r="N36" s="2"/>
      <c r="O36" s="2"/>
    </row>
    <row r="37" spans="2:15" ht="18.600000000000001" customHeight="1" x14ac:dyDescent="0.3">
      <c r="B37" s="74" t="s">
        <v>208</v>
      </c>
      <c r="C37" s="75"/>
      <c r="D37" s="75"/>
      <c r="E37" s="75"/>
      <c r="F37" s="75"/>
      <c r="G37" s="73"/>
      <c r="N37" s="2"/>
      <c r="O37" s="2"/>
    </row>
    <row r="38" spans="2:15" x14ac:dyDescent="0.3">
      <c r="B38" s="15">
        <f>B35+1</f>
        <v>26</v>
      </c>
      <c r="C38" s="66" t="s">
        <v>30</v>
      </c>
      <c r="D38" s="67"/>
      <c r="E38" s="67"/>
      <c r="F38" s="67"/>
      <c r="G38" s="68"/>
      <c r="I38" s="7"/>
      <c r="N38" s="2"/>
      <c r="O38" s="2"/>
    </row>
    <row r="39" spans="2:15" x14ac:dyDescent="0.3">
      <c r="B39" s="15">
        <f t="shared" si="1"/>
        <v>27</v>
      </c>
      <c r="C39" s="23" t="s">
        <v>31</v>
      </c>
      <c r="D39" s="24" t="s">
        <v>28</v>
      </c>
      <c r="E39" s="25">
        <v>8.5000000000000006E-2</v>
      </c>
      <c r="F39" s="19"/>
      <c r="G39" s="20">
        <f t="shared" ref="G39:G52" si="3">E39*F39</f>
        <v>0</v>
      </c>
      <c r="N39" s="2"/>
      <c r="O39" s="2"/>
    </row>
    <row r="40" spans="2:15" x14ac:dyDescent="0.3">
      <c r="B40" s="15">
        <f t="shared" si="1"/>
        <v>28</v>
      </c>
      <c r="C40" s="23" t="s">
        <v>32</v>
      </c>
      <c r="D40" s="24" t="s">
        <v>4</v>
      </c>
      <c r="E40" s="25">
        <v>2.6</v>
      </c>
      <c r="F40" s="19"/>
      <c r="G40" s="20">
        <f t="shared" si="3"/>
        <v>0</v>
      </c>
      <c r="N40" s="2"/>
      <c r="O40" s="2"/>
    </row>
    <row r="41" spans="2:15" ht="27.6" x14ac:dyDescent="0.3">
      <c r="B41" s="15">
        <f t="shared" si="1"/>
        <v>29</v>
      </c>
      <c r="C41" s="23" t="s">
        <v>33</v>
      </c>
      <c r="D41" s="24" t="s">
        <v>34</v>
      </c>
      <c r="E41" s="25">
        <v>6.5000000000000002E-2</v>
      </c>
      <c r="F41" s="19"/>
      <c r="G41" s="20">
        <f t="shared" si="3"/>
        <v>0</v>
      </c>
      <c r="N41" s="2"/>
      <c r="O41" s="2"/>
    </row>
    <row r="42" spans="2:15" ht="31.8" customHeight="1" x14ac:dyDescent="0.3">
      <c r="B42" s="15">
        <f t="shared" si="1"/>
        <v>30</v>
      </c>
      <c r="C42" s="23" t="s">
        <v>6</v>
      </c>
      <c r="D42" s="24" t="s">
        <v>7</v>
      </c>
      <c r="E42" s="25">
        <v>18.2</v>
      </c>
      <c r="F42" s="19"/>
      <c r="G42" s="20">
        <f t="shared" si="3"/>
        <v>0</v>
      </c>
      <c r="J42" s="8"/>
      <c r="K42" s="9"/>
      <c r="L42" s="9"/>
      <c r="N42" s="2"/>
      <c r="O42" s="2"/>
    </row>
    <row r="43" spans="2:15" x14ac:dyDescent="0.3">
      <c r="B43" s="15">
        <f t="shared" si="1"/>
        <v>31</v>
      </c>
      <c r="C43" s="66" t="s">
        <v>35</v>
      </c>
      <c r="D43" s="67"/>
      <c r="E43" s="67"/>
      <c r="F43" s="67"/>
      <c r="G43" s="68"/>
      <c r="N43" s="2"/>
      <c r="O43" s="2"/>
    </row>
    <row r="44" spans="2:15" x14ac:dyDescent="0.3">
      <c r="B44" s="15">
        <f t="shared" si="1"/>
        <v>32</v>
      </c>
      <c r="C44" s="23" t="s">
        <v>139</v>
      </c>
      <c r="D44" s="24" t="s">
        <v>4</v>
      </c>
      <c r="E44" s="25">
        <v>15.3</v>
      </c>
      <c r="F44" s="19"/>
      <c r="G44" s="20">
        <f t="shared" si="3"/>
        <v>0</v>
      </c>
      <c r="N44" s="2"/>
      <c r="O44" s="2"/>
    </row>
    <row r="45" spans="2:15" x14ac:dyDescent="0.3">
      <c r="B45" s="15">
        <f t="shared" si="1"/>
        <v>33</v>
      </c>
      <c r="C45" s="23" t="s">
        <v>36</v>
      </c>
      <c r="D45" s="24" t="s">
        <v>37</v>
      </c>
      <c r="E45" s="25">
        <v>5</v>
      </c>
      <c r="F45" s="19"/>
      <c r="G45" s="20">
        <f t="shared" si="3"/>
        <v>0</v>
      </c>
      <c r="N45" s="2"/>
      <c r="O45" s="2"/>
    </row>
    <row r="46" spans="2:15" x14ac:dyDescent="0.3">
      <c r="B46" s="15">
        <f t="shared" si="1"/>
        <v>34</v>
      </c>
      <c r="C46" s="66" t="s">
        <v>38</v>
      </c>
      <c r="D46" s="67"/>
      <c r="E46" s="67"/>
      <c r="F46" s="67"/>
      <c r="G46" s="68"/>
      <c r="N46" s="2"/>
      <c r="O46" s="2"/>
    </row>
    <row r="47" spans="2:15" x14ac:dyDescent="0.3">
      <c r="B47" s="15">
        <f t="shared" si="1"/>
        <v>35</v>
      </c>
      <c r="C47" s="23" t="s">
        <v>39</v>
      </c>
      <c r="D47" s="24" t="s">
        <v>4</v>
      </c>
      <c r="E47" s="25">
        <v>1.23</v>
      </c>
      <c r="F47" s="19"/>
      <c r="G47" s="20">
        <f t="shared" si="3"/>
        <v>0</v>
      </c>
      <c r="I47" s="7"/>
      <c r="J47" s="7"/>
      <c r="K47" s="9"/>
      <c r="N47" s="2"/>
      <c r="O47" s="2"/>
    </row>
    <row r="48" spans="2:15" x14ac:dyDescent="0.3">
      <c r="B48" s="15">
        <f t="shared" si="1"/>
        <v>36</v>
      </c>
      <c r="C48" s="23" t="s">
        <v>40</v>
      </c>
      <c r="D48" s="24" t="s">
        <v>5</v>
      </c>
      <c r="E48" s="25">
        <v>10</v>
      </c>
      <c r="F48" s="19"/>
      <c r="G48" s="20">
        <f t="shared" si="3"/>
        <v>0</v>
      </c>
      <c r="N48" s="2"/>
      <c r="O48" s="2"/>
    </row>
    <row r="49" spans="2:15" x14ac:dyDescent="0.3">
      <c r="B49" s="15">
        <f t="shared" si="1"/>
        <v>37</v>
      </c>
      <c r="C49" s="23" t="s">
        <v>41</v>
      </c>
      <c r="D49" s="24" t="s">
        <v>4</v>
      </c>
      <c r="E49" s="25">
        <v>2.6</v>
      </c>
      <c r="F49" s="19"/>
      <c r="G49" s="20">
        <f t="shared" si="3"/>
        <v>0</v>
      </c>
      <c r="N49" s="2"/>
      <c r="O49" s="2"/>
    </row>
    <row r="50" spans="2:15" x14ac:dyDescent="0.3">
      <c r="B50" s="15">
        <f t="shared" si="1"/>
        <v>38</v>
      </c>
      <c r="C50" s="23" t="s">
        <v>55</v>
      </c>
      <c r="D50" s="24" t="s">
        <v>37</v>
      </c>
      <c r="E50" s="25">
        <v>1</v>
      </c>
      <c r="F50" s="19"/>
      <c r="G50" s="20">
        <f t="shared" si="3"/>
        <v>0</v>
      </c>
      <c r="N50" s="2"/>
      <c r="O50" s="2"/>
    </row>
    <row r="51" spans="2:15" x14ac:dyDescent="0.3">
      <c r="B51" s="15">
        <f t="shared" si="1"/>
        <v>39</v>
      </c>
      <c r="C51" s="66" t="s">
        <v>42</v>
      </c>
      <c r="D51" s="67"/>
      <c r="E51" s="67"/>
      <c r="F51" s="67"/>
      <c r="G51" s="68"/>
      <c r="N51" s="2"/>
      <c r="O51" s="2"/>
    </row>
    <row r="52" spans="2:15" ht="15" thickBot="1" x14ac:dyDescent="0.35">
      <c r="B52" s="15">
        <f>B51+1</f>
        <v>40</v>
      </c>
      <c r="C52" s="23" t="s">
        <v>180</v>
      </c>
      <c r="D52" s="24" t="s">
        <v>7</v>
      </c>
      <c r="E52" s="25">
        <v>3.3500000000000002E-2</v>
      </c>
      <c r="F52" s="19"/>
      <c r="G52" s="38">
        <f t="shared" si="3"/>
        <v>0</v>
      </c>
      <c r="J52" s="7"/>
      <c r="K52" s="9"/>
      <c r="N52" s="2"/>
      <c r="O52" s="2"/>
    </row>
    <row r="53" spans="2:15" ht="28.2" customHeight="1" thickBot="1" x14ac:dyDescent="0.35">
      <c r="B53" s="69" t="s">
        <v>207</v>
      </c>
      <c r="C53" s="76"/>
      <c r="D53" s="76"/>
      <c r="E53" s="76"/>
      <c r="F53" s="76"/>
      <c r="G53" s="46">
        <f>SUM(G39:G52)</f>
        <v>0</v>
      </c>
      <c r="J53" s="7"/>
      <c r="K53" s="9"/>
      <c r="N53" s="2"/>
      <c r="O53" s="2"/>
    </row>
    <row r="54" spans="2:15" ht="24" customHeight="1" x14ac:dyDescent="0.3">
      <c r="B54" s="74" t="s">
        <v>206</v>
      </c>
      <c r="C54" s="75"/>
      <c r="D54" s="42"/>
      <c r="E54" s="42"/>
      <c r="F54" s="42"/>
      <c r="G54" s="43"/>
      <c r="N54" s="2"/>
      <c r="O54" s="2"/>
    </row>
    <row r="55" spans="2:15" x14ac:dyDescent="0.3">
      <c r="B55" s="15">
        <f>B52+1</f>
        <v>41</v>
      </c>
      <c r="C55" s="66" t="s">
        <v>43</v>
      </c>
      <c r="D55" s="67"/>
      <c r="E55" s="67"/>
      <c r="F55" s="67"/>
      <c r="G55" s="68"/>
      <c r="N55" s="2"/>
      <c r="O55" s="2"/>
    </row>
    <row r="56" spans="2:15" x14ac:dyDescent="0.3">
      <c r="B56" s="15">
        <f t="shared" si="1"/>
        <v>42</v>
      </c>
      <c r="C56" s="23" t="s">
        <v>44</v>
      </c>
      <c r="D56" s="24" t="s">
        <v>37</v>
      </c>
      <c r="E56" s="25">
        <v>1</v>
      </c>
      <c r="F56" s="27"/>
      <c r="G56" s="20">
        <f t="shared" ref="G56:G71" si="4">E56*F56</f>
        <v>0</v>
      </c>
      <c r="N56" s="2"/>
      <c r="O56" s="2"/>
    </row>
    <row r="57" spans="2:15" x14ac:dyDescent="0.3">
      <c r="B57" s="15">
        <f t="shared" si="1"/>
        <v>43</v>
      </c>
      <c r="C57" s="23" t="s">
        <v>45</v>
      </c>
      <c r="D57" s="24" t="s">
        <v>3</v>
      </c>
      <c r="E57" s="25">
        <v>40</v>
      </c>
      <c r="F57" s="27"/>
      <c r="G57" s="20">
        <f t="shared" si="4"/>
        <v>0</v>
      </c>
      <c r="N57" s="2"/>
      <c r="O57" s="2"/>
    </row>
    <row r="58" spans="2:15" x14ac:dyDescent="0.3">
      <c r="B58" s="15">
        <f t="shared" si="1"/>
        <v>44</v>
      </c>
      <c r="C58" s="23" t="s">
        <v>140</v>
      </c>
      <c r="D58" s="24" t="s">
        <v>3</v>
      </c>
      <c r="E58" s="25">
        <v>40</v>
      </c>
      <c r="F58" s="27"/>
      <c r="G58" s="20">
        <f t="shared" si="4"/>
        <v>0</v>
      </c>
      <c r="N58" s="2"/>
      <c r="O58" s="2"/>
    </row>
    <row r="59" spans="2:15" x14ac:dyDescent="0.3">
      <c r="B59" s="15">
        <f t="shared" si="1"/>
        <v>45</v>
      </c>
      <c r="C59" s="66" t="s">
        <v>46</v>
      </c>
      <c r="D59" s="67"/>
      <c r="E59" s="67"/>
      <c r="F59" s="67"/>
      <c r="G59" s="68"/>
      <c r="N59" s="2"/>
      <c r="O59" s="2"/>
    </row>
    <row r="60" spans="2:15" x14ac:dyDescent="0.3">
      <c r="B60" s="15">
        <f t="shared" si="1"/>
        <v>46</v>
      </c>
      <c r="C60" s="23" t="s">
        <v>47</v>
      </c>
      <c r="D60" s="24" t="s">
        <v>37</v>
      </c>
      <c r="E60" s="25">
        <v>1</v>
      </c>
      <c r="F60" s="27"/>
      <c r="G60" s="20">
        <f t="shared" si="4"/>
        <v>0</v>
      </c>
      <c r="N60" s="2"/>
      <c r="O60" s="2"/>
    </row>
    <row r="61" spans="2:15" x14ac:dyDescent="0.3">
      <c r="B61" s="15">
        <f t="shared" si="1"/>
        <v>47</v>
      </c>
      <c r="C61" s="23" t="s">
        <v>163</v>
      </c>
      <c r="D61" s="24" t="s">
        <v>60</v>
      </c>
      <c r="E61" s="25">
        <v>0.4</v>
      </c>
      <c r="F61" s="27"/>
      <c r="G61" s="20">
        <f t="shared" si="4"/>
        <v>0</v>
      </c>
      <c r="I61" s="7"/>
      <c r="K61" s="9"/>
      <c r="N61" s="2"/>
      <c r="O61" s="2"/>
    </row>
    <row r="62" spans="2:15" x14ac:dyDescent="0.3">
      <c r="B62" s="15">
        <f t="shared" si="1"/>
        <v>48</v>
      </c>
      <c r="C62" s="23" t="s">
        <v>164</v>
      </c>
      <c r="D62" s="24" t="s">
        <v>60</v>
      </c>
      <c r="E62" s="25">
        <v>0.4</v>
      </c>
      <c r="F62" s="27"/>
      <c r="G62" s="20">
        <f t="shared" si="4"/>
        <v>0</v>
      </c>
      <c r="I62" s="7"/>
      <c r="K62" s="9"/>
      <c r="N62" s="2"/>
      <c r="O62" s="2"/>
    </row>
    <row r="63" spans="2:15" x14ac:dyDescent="0.3">
      <c r="B63" s="15">
        <f t="shared" si="1"/>
        <v>49</v>
      </c>
      <c r="C63" s="23" t="s">
        <v>48</v>
      </c>
      <c r="D63" s="24" t="s">
        <v>60</v>
      </c>
      <c r="E63" s="25">
        <v>0.4</v>
      </c>
      <c r="F63" s="27"/>
      <c r="G63" s="20">
        <f t="shared" si="4"/>
        <v>0</v>
      </c>
      <c r="N63" s="2"/>
      <c r="O63" s="2"/>
    </row>
    <row r="64" spans="2:15" x14ac:dyDescent="0.3">
      <c r="B64" s="15">
        <f t="shared" si="1"/>
        <v>50</v>
      </c>
      <c r="C64" s="23" t="s">
        <v>49</v>
      </c>
      <c r="D64" s="24" t="s">
        <v>60</v>
      </c>
      <c r="E64" s="25">
        <v>0.4</v>
      </c>
      <c r="F64" s="27"/>
      <c r="G64" s="20">
        <f t="shared" si="4"/>
        <v>0</v>
      </c>
      <c r="N64" s="2"/>
      <c r="O64" s="2"/>
    </row>
    <row r="65" spans="2:15" ht="27.6" x14ac:dyDescent="0.3">
      <c r="B65" s="15">
        <f t="shared" si="1"/>
        <v>51</v>
      </c>
      <c r="C65" s="23" t="s">
        <v>50</v>
      </c>
      <c r="D65" s="24" t="s">
        <v>141</v>
      </c>
      <c r="E65" s="25">
        <v>0.03</v>
      </c>
      <c r="F65" s="27"/>
      <c r="G65" s="20">
        <f t="shared" si="4"/>
        <v>0</v>
      </c>
      <c r="N65" s="2"/>
      <c r="O65" s="2"/>
    </row>
    <row r="66" spans="2:15" x14ac:dyDescent="0.3">
      <c r="B66" s="15">
        <f t="shared" si="1"/>
        <v>52</v>
      </c>
      <c r="C66" s="23" t="s">
        <v>51</v>
      </c>
      <c r="D66" s="24" t="s">
        <v>37</v>
      </c>
      <c r="E66" s="25">
        <v>1</v>
      </c>
      <c r="F66" s="27"/>
      <c r="G66" s="20">
        <f t="shared" si="4"/>
        <v>0</v>
      </c>
      <c r="N66" s="2"/>
      <c r="O66" s="2"/>
    </row>
    <row r="67" spans="2:15" x14ac:dyDescent="0.3">
      <c r="B67" s="15">
        <f t="shared" si="1"/>
        <v>53</v>
      </c>
      <c r="C67" s="23" t="s">
        <v>52</v>
      </c>
      <c r="D67" s="24" t="s">
        <v>37</v>
      </c>
      <c r="E67" s="25">
        <v>1</v>
      </c>
      <c r="F67" s="27"/>
      <c r="G67" s="20">
        <f t="shared" si="4"/>
        <v>0</v>
      </c>
      <c r="N67" s="2"/>
      <c r="O67" s="2"/>
    </row>
    <row r="68" spans="2:15" x14ac:dyDescent="0.3">
      <c r="B68" s="15">
        <f t="shared" si="1"/>
        <v>54</v>
      </c>
      <c r="C68" s="23" t="s">
        <v>53</v>
      </c>
      <c r="D68" s="24" t="s">
        <v>37</v>
      </c>
      <c r="E68" s="25">
        <v>1</v>
      </c>
      <c r="F68" s="27"/>
      <c r="G68" s="20">
        <f t="shared" si="4"/>
        <v>0</v>
      </c>
      <c r="N68" s="2"/>
      <c r="O68" s="2"/>
    </row>
    <row r="69" spans="2:15" ht="31.8" customHeight="1" x14ac:dyDescent="0.3">
      <c r="B69" s="15">
        <f t="shared" si="1"/>
        <v>55</v>
      </c>
      <c r="C69" s="28" t="s">
        <v>54</v>
      </c>
      <c r="D69" s="15" t="s">
        <v>9</v>
      </c>
      <c r="E69" s="19">
        <v>1</v>
      </c>
      <c r="F69" s="27"/>
      <c r="G69" s="20">
        <f t="shared" si="4"/>
        <v>0</v>
      </c>
      <c r="N69" s="2"/>
      <c r="O69" s="2"/>
    </row>
    <row r="70" spans="2:15" x14ac:dyDescent="0.3">
      <c r="B70" s="15">
        <f t="shared" si="1"/>
        <v>56</v>
      </c>
      <c r="C70" s="23" t="s">
        <v>165</v>
      </c>
      <c r="D70" s="24" t="s">
        <v>28</v>
      </c>
      <c r="E70" s="29">
        <v>0.24</v>
      </c>
      <c r="F70" s="30"/>
      <c r="G70" s="40">
        <f t="shared" si="4"/>
        <v>0</v>
      </c>
      <c r="J70" s="7"/>
      <c r="K70" s="9"/>
      <c r="L70" s="8"/>
      <c r="N70" s="2"/>
      <c r="O70" s="2"/>
    </row>
    <row r="71" spans="2:15" ht="33" customHeight="1" thickBot="1" x14ac:dyDescent="0.35">
      <c r="B71" s="15">
        <f t="shared" si="1"/>
        <v>57</v>
      </c>
      <c r="C71" s="23" t="s">
        <v>171</v>
      </c>
      <c r="D71" s="24" t="s">
        <v>5</v>
      </c>
      <c r="E71" s="29">
        <v>24</v>
      </c>
      <c r="F71" s="30"/>
      <c r="G71" s="45">
        <f t="shared" si="4"/>
        <v>0</v>
      </c>
      <c r="K71" s="8"/>
      <c r="N71" s="2"/>
      <c r="O71" s="2"/>
    </row>
    <row r="72" spans="2:15" ht="25.8" customHeight="1" thickBot="1" x14ac:dyDescent="0.35">
      <c r="B72" s="69" t="s">
        <v>205</v>
      </c>
      <c r="C72" s="70"/>
      <c r="D72" s="70"/>
      <c r="E72" s="70"/>
      <c r="F72" s="70"/>
      <c r="G72" s="46">
        <f>SUM(G56:G71)</f>
        <v>0</v>
      </c>
      <c r="K72" s="8"/>
      <c r="N72" s="2"/>
      <c r="O72" s="2"/>
    </row>
    <row r="73" spans="2:15" ht="23.4" customHeight="1" x14ac:dyDescent="0.3">
      <c r="B73" s="71" t="s">
        <v>204</v>
      </c>
      <c r="C73" s="72"/>
      <c r="D73" s="72"/>
      <c r="E73" s="72"/>
      <c r="F73" s="72"/>
      <c r="G73" s="73"/>
      <c r="N73" s="2"/>
      <c r="O73" s="2"/>
    </row>
    <row r="74" spans="2:15" x14ac:dyDescent="0.3">
      <c r="B74" s="15">
        <f>B71+1</f>
        <v>58</v>
      </c>
      <c r="C74" s="66" t="s">
        <v>57</v>
      </c>
      <c r="D74" s="67"/>
      <c r="E74" s="67"/>
      <c r="F74" s="67"/>
      <c r="G74" s="68"/>
      <c r="N74" s="2"/>
      <c r="O74" s="2"/>
    </row>
    <row r="75" spans="2:15" x14ac:dyDescent="0.3">
      <c r="B75" s="15">
        <f t="shared" si="1"/>
        <v>59</v>
      </c>
      <c r="C75" s="23" t="s">
        <v>56</v>
      </c>
      <c r="D75" s="24" t="s">
        <v>28</v>
      </c>
      <c r="E75" s="31">
        <v>0.18</v>
      </c>
      <c r="F75" s="19"/>
      <c r="G75" s="20">
        <f t="shared" ref="G75:G97" si="5">E75*F75</f>
        <v>0</v>
      </c>
      <c r="N75" s="2"/>
      <c r="O75" s="2"/>
    </row>
    <row r="76" spans="2:15" ht="21" customHeight="1" x14ac:dyDescent="0.3">
      <c r="B76" s="15">
        <f t="shared" si="1"/>
        <v>60</v>
      </c>
      <c r="C76" s="23" t="s">
        <v>165</v>
      </c>
      <c r="D76" s="24" t="s">
        <v>28</v>
      </c>
      <c r="E76" s="29">
        <v>0.3</v>
      </c>
      <c r="F76" s="19"/>
      <c r="G76" s="20">
        <f t="shared" si="5"/>
        <v>0</v>
      </c>
      <c r="I76" s="7"/>
      <c r="J76" s="7"/>
      <c r="K76" s="8"/>
      <c r="N76" s="2"/>
      <c r="O76" s="2"/>
    </row>
    <row r="77" spans="2:15" x14ac:dyDescent="0.3">
      <c r="B77" s="15">
        <f t="shared" si="1"/>
        <v>61</v>
      </c>
      <c r="C77" s="66" t="s">
        <v>58</v>
      </c>
      <c r="D77" s="67"/>
      <c r="E77" s="67"/>
      <c r="F77" s="67"/>
      <c r="G77" s="68"/>
      <c r="N77" s="2"/>
      <c r="O77" s="2"/>
    </row>
    <row r="78" spans="2:15" x14ac:dyDescent="0.3">
      <c r="B78" s="15">
        <f t="shared" si="1"/>
        <v>62</v>
      </c>
      <c r="C78" s="23" t="s">
        <v>58</v>
      </c>
      <c r="D78" s="24" t="s">
        <v>37</v>
      </c>
      <c r="E78" s="25">
        <v>1</v>
      </c>
      <c r="F78" s="19"/>
      <c r="G78" s="20">
        <f t="shared" si="5"/>
        <v>0</v>
      </c>
      <c r="I78" s="7"/>
      <c r="N78" s="2"/>
      <c r="O78" s="2"/>
    </row>
    <row r="79" spans="2:15" x14ac:dyDescent="0.3">
      <c r="B79" s="15">
        <f t="shared" si="1"/>
        <v>63</v>
      </c>
      <c r="C79" s="23" t="s">
        <v>59</v>
      </c>
      <c r="D79" s="24" t="s">
        <v>60</v>
      </c>
      <c r="E79" s="25">
        <v>1.458</v>
      </c>
      <c r="F79" s="19"/>
      <c r="G79" s="20">
        <f t="shared" si="5"/>
        <v>0</v>
      </c>
      <c r="N79" s="2"/>
      <c r="O79" s="2"/>
    </row>
    <row r="80" spans="2:15" ht="31.2" customHeight="1" x14ac:dyDescent="0.3">
      <c r="B80" s="15">
        <f t="shared" ref="B80:B143" si="6">B79+1</f>
        <v>64</v>
      </c>
      <c r="C80" s="23" t="s">
        <v>181</v>
      </c>
      <c r="D80" s="24" t="s">
        <v>28</v>
      </c>
      <c r="E80" s="25">
        <v>0.41899999999999998</v>
      </c>
      <c r="F80" s="19"/>
      <c r="G80" s="20">
        <f t="shared" si="5"/>
        <v>0</v>
      </c>
      <c r="N80" s="2"/>
      <c r="O80" s="2"/>
    </row>
    <row r="81" spans="2:15" ht="27.6" x14ac:dyDescent="0.3">
      <c r="B81" s="15">
        <f t="shared" si="6"/>
        <v>65</v>
      </c>
      <c r="C81" s="23" t="s">
        <v>61</v>
      </c>
      <c r="D81" s="24" t="s">
        <v>5</v>
      </c>
      <c r="E81" s="25">
        <v>54</v>
      </c>
      <c r="F81" s="19"/>
      <c r="G81" s="20">
        <f t="shared" si="5"/>
        <v>0</v>
      </c>
      <c r="N81" s="2"/>
      <c r="O81" s="2"/>
    </row>
    <row r="82" spans="2:15" ht="29.4" customHeight="1" x14ac:dyDescent="0.3">
      <c r="B82" s="15">
        <f t="shared" si="6"/>
        <v>66</v>
      </c>
      <c r="C82" s="23" t="s">
        <v>142</v>
      </c>
      <c r="D82" s="24" t="s">
        <v>28</v>
      </c>
      <c r="E82" s="25">
        <v>0.54</v>
      </c>
      <c r="F82" s="19"/>
      <c r="G82" s="20">
        <f t="shared" si="5"/>
        <v>0</v>
      </c>
      <c r="N82" s="2"/>
      <c r="O82" s="2"/>
    </row>
    <row r="83" spans="2:15" ht="27.6" x14ac:dyDescent="0.3">
      <c r="B83" s="15">
        <f t="shared" si="6"/>
        <v>67</v>
      </c>
      <c r="C83" s="23" t="s">
        <v>62</v>
      </c>
      <c r="D83" s="24" t="s">
        <v>28</v>
      </c>
      <c r="E83" s="25">
        <v>0.54</v>
      </c>
      <c r="F83" s="19"/>
      <c r="G83" s="20">
        <f t="shared" si="5"/>
        <v>0</v>
      </c>
      <c r="N83" s="2"/>
      <c r="O83" s="2"/>
    </row>
    <row r="84" spans="2:15" ht="27.6" x14ac:dyDescent="0.3">
      <c r="B84" s="15">
        <f t="shared" si="6"/>
        <v>68</v>
      </c>
      <c r="C84" s="23" t="s">
        <v>63</v>
      </c>
      <c r="D84" s="24" t="s">
        <v>28</v>
      </c>
      <c r="E84" s="25">
        <v>0.54</v>
      </c>
      <c r="F84" s="19"/>
      <c r="G84" s="20">
        <f t="shared" si="5"/>
        <v>0</v>
      </c>
      <c r="N84" s="2"/>
      <c r="O84" s="2"/>
    </row>
    <row r="85" spans="2:15" x14ac:dyDescent="0.3">
      <c r="B85" s="15">
        <f t="shared" si="6"/>
        <v>69</v>
      </c>
      <c r="C85" s="23" t="s">
        <v>64</v>
      </c>
      <c r="D85" s="24" t="s">
        <v>28</v>
      </c>
      <c r="E85" s="25">
        <v>0.54</v>
      </c>
      <c r="F85" s="19"/>
      <c r="G85" s="20">
        <f t="shared" si="5"/>
        <v>0</v>
      </c>
      <c r="N85" s="2"/>
      <c r="O85" s="2"/>
    </row>
    <row r="86" spans="2:15" ht="27.6" x14ac:dyDescent="0.3">
      <c r="B86" s="15">
        <f t="shared" si="6"/>
        <v>70</v>
      </c>
      <c r="C86" s="23" t="s">
        <v>10</v>
      </c>
      <c r="D86" s="24" t="s">
        <v>28</v>
      </c>
      <c r="E86" s="25">
        <v>0.54</v>
      </c>
      <c r="F86" s="19"/>
      <c r="G86" s="20">
        <f t="shared" si="5"/>
        <v>0</v>
      </c>
      <c r="N86" s="2"/>
      <c r="O86" s="2"/>
    </row>
    <row r="87" spans="2:15" ht="27.6" x14ac:dyDescent="0.3">
      <c r="B87" s="15">
        <f t="shared" si="6"/>
        <v>71</v>
      </c>
      <c r="C87" s="23" t="s">
        <v>166</v>
      </c>
      <c r="D87" s="24" t="s">
        <v>5</v>
      </c>
      <c r="E87" s="25">
        <v>6</v>
      </c>
      <c r="F87" s="19"/>
      <c r="G87" s="20">
        <f t="shared" si="5"/>
        <v>0</v>
      </c>
      <c r="N87" s="2"/>
      <c r="O87" s="2"/>
    </row>
    <row r="88" spans="2:15" x14ac:dyDescent="0.3">
      <c r="B88" s="15">
        <f t="shared" si="6"/>
        <v>72</v>
      </c>
      <c r="C88" s="23" t="s">
        <v>65</v>
      </c>
      <c r="D88" s="24" t="s">
        <v>5</v>
      </c>
      <c r="E88" s="25">
        <v>6</v>
      </c>
      <c r="F88" s="19"/>
      <c r="G88" s="20">
        <f t="shared" si="5"/>
        <v>0</v>
      </c>
      <c r="N88" s="2"/>
      <c r="O88" s="2"/>
    </row>
    <row r="89" spans="2:15" x14ac:dyDescent="0.3">
      <c r="B89" s="15">
        <f t="shared" si="6"/>
        <v>73</v>
      </c>
      <c r="C89" s="66" t="s">
        <v>71</v>
      </c>
      <c r="D89" s="67"/>
      <c r="E89" s="67"/>
      <c r="F89" s="67"/>
      <c r="G89" s="68"/>
      <c r="N89" s="2"/>
      <c r="O89" s="2"/>
    </row>
    <row r="90" spans="2:15" x14ac:dyDescent="0.3">
      <c r="B90" s="15">
        <f t="shared" si="6"/>
        <v>74</v>
      </c>
      <c r="C90" s="23" t="s">
        <v>66</v>
      </c>
      <c r="D90" s="24" t="s">
        <v>5</v>
      </c>
      <c r="E90" s="25">
        <v>8.33</v>
      </c>
      <c r="F90" s="19"/>
      <c r="G90" s="20">
        <f t="shared" si="5"/>
        <v>0</v>
      </c>
      <c r="N90" s="2"/>
      <c r="O90" s="2"/>
    </row>
    <row r="91" spans="2:15" x14ac:dyDescent="0.3">
      <c r="B91" s="15">
        <f t="shared" si="6"/>
        <v>75</v>
      </c>
      <c r="C91" s="23" t="s">
        <v>67</v>
      </c>
      <c r="D91" s="24" t="s">
        <v>28</v>
      </c>
      <c r="E91" s="25">
        <v>0.15</v>
      </c>
      <c r="F91" s="19"/>
      <c r="G91" s="20">
        <f t="shared" si="5"/>
        <v>0</v>
      </c>
      <c r="N91" s="2"/>
      <c r="O91" s="2"/>
    </row>
    <row r="92" spans="2:15" x14ac:dyDescent="0.3">
      <c r="B92" s="15">
        <f t="shared" si="6"/>
        <v>76</v>
      </c>
      <c r="C92" s="23" t="s">
        <v>64</v>
      </c>
      <c r="D92" s="24" t="s">
        <v>28</v>
      </c>
      <c r="E92" s="25">
        <v>0.15</v>
      </c>
      <c r="F92" s="19"/>
      <c r="G92" s="20">
        <f t="shared" si="5"/>
        <v>0</v>
      </c>
      <c r="N92" s="2"/>
      <c r="O92" s="2"/>
    </row>
    <row r="93" spans="2:15" x14ac:dyDescent="0.3">
      <c r="B93" s="15">
        <f t="shared" si="6"/>
        <v>77</v>
      </c>
      <c r="C93" s="23" t="s">
        <v>68</v>
      </c>
      <c r="D93" s="24" t="s">
        <v>28</v>
      </c>
      <c r="E93" s="25">
        <v>0.15</v>
      </c>
      <c r="F93" s="19"/>
      <c r="G93" s="20">
        <f t="shared" si="5"/>
        <v>0</v>
      </c>
      <c r="N93" s="2"/>
      <c r="O93" s="2"/>
    </row>
    <row r="94" spans="2:15" x14ac:dyDescent="0.3">
      <c r="B94" s="15">
        <f t="shared" si="6"/>
        <v>78</v>
      </c>
      <c r="C94" s="23" t="s">
        <v>64</v>
      </c>
      <c r="D94" s="24" t="s">
        <v>28</v>
      </c>
      <c r="E94" s="25">
        <v>0.15</v>
      </c>
      <c r="F94" s="19"/>
      <c r="G94" s="20">
        <f t="shared" si="5"/>
        <v>0</v>
      </c>
      <c r="N94" s="2"/>
      <c r="O94" s="2"/>
    </row>
    <row r="95" spans="2:15" x14ac:dyDescent="0.3">
      <c r="B95" s="15">
        <f t="shared" si="6"/>
        <v>79</v>
      </c>
      <c r="C95" s="23" t="s">
        <v>69</v>
      </c>
      <c r="D95" s="24" t="s">
        <v>28</v>
      </c>
      <c r="E95" s="25">
        <v>0.15</v>
      </c>
      <c r="F95" s="19"/>
      <c r="G95" s="20">
        <f t="shared" si="5"/>
        <v>0</v>
      </c>
      <c r="N95" s="2"/>
      <c r="O95" s="2"/>
    </row>
    <row r="96" spans="2:15" x14ac:dyDescent="0.3">
      <c r="B96" s="15">
        <f t="shared" si="6"/>
        <v>80</v>
      </c>
      <c r="C96" s="23" t="s">
        <v>70</v>
      </c>
      <c r="D96" s="24" t="s">
        <v>5</v>
      </c>
      <c r="E96" s="25">
        <v>2.52</v>
      </c>
      <c r="F96" s="19"/>
      <c r="G96" s="20">
        <f t="shared" si="5"/>
        <v>0</v>
      </c>
      <c r="N96" s="2"/>
      <c r="O96" s="2"/>
    </row>
    <row r="97" spans="2:15" ht="29.4" customHeight="1" x14ac:dyDescent="0.3">
      <c r="B97" s="15">
        <f t="shared" si="6"/>
        <v>81</v>
      </c>
      <c r="C97" s="23" t="s">
        <v>191</v>
      </c>
      <c r="D97" s="24" t="s">
        <v>5</v>
      </c>
      <c r="E97" s="24">
        <v>25</v>
      </c>
      <c r="F97" s="19"/>
      <c r="G97" s="20">
        <f t="shared" si="5"/>
        <v>0</v>
      </c>
      <c r="K97" s="8" t="s">
        <v>172</v>
      </c>
      <c r="L97" s="8" t="s">
        <v>173</v>
      </c>
      <c r="M97" s="9" t="s">
        <v>173</v>
      </c>
      <c r="N97" s="2"/>
      <c r="O97" s="2"/>
    </row>
    <row r="98" spans="2:15" ht="30" customHeight="1" x14ac:dyDescent="0.3">
      <c r="B98" s="69" t="s">
        <v>203</v>
      </c>
      <c r="C98" s="70"/>
      <c r="D98" s="70"/>
      <c r="E98" s="70"/>
      <c r="F98" s="80"/>
      <c r="G98" s="47">
        <f>SUM(G75:G97)</f>
        <v>0</v>
      </c>
      <c r="K98" s="8"/>
      <c r="L98" s="8"/>
      <c r="M98" s="9"/>
      <c r="N98" s="2"/>
      <c r="O98" s="2"/>
    </row>
    <row r="99" spans="2:15" ht="29.4" customHeight="1" x14ac:dyDescent="0.3">
      <c r="B99" s="69" t="s">
        <v>194</v>
      </c>
      <c r="C99" s="70"/>
      <c r="D99" s="70"/>
      <c r="E99" s="70"/>
      <c r="F99" s="80"/>
      <c r="G99" s="41">
        <f>G36+G53+G72+G98</f>
        <v>0</v>
      </c>
      <c r="K99" s="8"/>
      <c r="L99" s="8"/>
      <c r="M99" s="9"/>
      <c r="N99" s="2"/>
      <c r="O99" s="2"/>
    </row>
    <row r="100" spans="2:15" ht="24.6" customHeight="1" x14ac:dyDescent="0.3">
      <c r="B100" s="87" t="s">
        <v>143</v>
      </c>
      <c r="C100" s="88"/>
      <c r="D100" s="88"/>
      <c r="E100" s="88"/>
      <c r="F100" s="88"/>
      <c r="G100" s="89"/>
      <c r="N100" s="2"/>
      <c r="O100" s="2"/>
    </row>
    <row r="101" spans="2:15" ht="22.2" customHeight="1" x14ac:dyDescent="0.3">
      <c r="B101" s="74" t="s">
        <v>199</v>
      </c>
      <c r="C101" s="75"/>
      <c r="D101" s="75"/>
      <c r="E101" s="75"/>
      <c r="F101" s="75"/>
      <c r="G101" s="84"/>
      <c r="N101" s="2"/>
      <c r="O101" s="2"/>
    </row>
    <row r="102" spans="2:15" ht="19.8" customHeight="1" x14ac:dyDescent="0.3">
      <c r="B102" s="15">
        <f>B97+1</f>
        <v>82</v>
      </c>
      <c r="C102" s="58" t="s">
        <v>72</v>
      </c>
      <c r="D102" s="59"/>
      <c r="E102" s="59"/>
      <c r="F102" s="59"/>
      <c r="G102" s="60"/>
      <c r="N102" s="2"/>
      <c r="O102" s="2"/>
    </row>
    <row r="103" spans="2:15" ht="27.6" x14ac:dyDescent="0.3">
      <c r="B103" s="15">
        <f t="shared" si="6"/>
        <v>83</v>
      </c>
      <c r="C103" s="23" t="s">
        <v>144</v>
      </c>
      <c r="D103" s="24" t="s">
        <v>3</v>
      </c>
      <c r="E103" s="24">
        <v>25</v>
      </c>
      <c r="F103" s="19"/>
      <c r="G103" s="20">
        <f t="shared" ref="G103:G152" si="7">E103*F103</f>
        <v>0</v>
      </c>
      <c r="N103" s="2"/>
      <c r="O103" s="2"/>
    </row>
    <row r="104" spans="2:15" x14ac:dyDescent="0.3">
      <c r="B104" s="15">
        <f t="shared" si="6"/>
        <v>84</v>
      </c>
      <c r="C104" s="23" t="s">
        <v>73</v>
      </c>
      <c r="D104" s="24" t="s">
        <v>3</v>
      </c>
      <c r="E104" s="24">
        <v>25</v>
      </c>
      <c r="F104" s="19"/>
      <c r="G104" s="20">
        <f t="shared" si="7"/>
        <v>0</v>
      </c>
      <c r="N104" s="2"/>
      <c r="O104" s="2"/>
    </row>
    <row r="105" spans="2:15" ht="27.6" x14ac:dyDescent="0.3">
      <c r="B105" s="15">
        <f t="shared" si="6"/>
        <v>85</v>
      </c>
      <c r="C105" s="23" t="s">
        <v>176</v>
      </c>
      <c r="D105" s="24" t="s">
        <v>60</v>
      </c>
      <c r="E105" s="24">
        <v>0.18</v>
      </c>
      <c r="F105" s="19"/>
      <c r="G105" s="20">
        <f t="shared" si="7"/>
        <v>0</v>
      </c>
      <c r="N105" s="2"/>
      <c r="O105" s="2"/>
    </row>
    <row r="106" spans="2:15" x14ac:dyDescent="0.3">
      <c r="B106" s="15">
        <f t="shared" si="6"/>
        <v>86</v>
      </c>
      <c r="C106" s="23" t="s">
        <v>145</v>
      </c>
      <c r="D106" s="24" t="s">
        <v>60</v>
      </c>
      <c r="E106" s="24">
        <v>7.0000000000000007E-2</v>
      </c>
      <c r="F106" s="19"/>
      <c r="G106" s="20">
        <f t="shared" si="7"/>
        <v>0</v>
      </c>
      <c r="N106" s="2"/>
      <c r="O106" s="2"/>
    </row>
    <row r="107" spans="2:15" ht="27.6" x14ac:dyDescent="0.3">
      <c r="B107" s="15">
        <f t="shared" si="6"/>
        <v>87</v>
      </c>
      <c r="C107" s="23" t="s">
        <v>74</v>
      </c>
      <c r="D107" s="24" t="s">
        <v>37</v>
      </c>
      <c r="E107" s="24">
        <v>12</v>
      </c>
      <c r="F107" s="19"/>
      <c r="G107" s="20">
        <f t="shared" si="7"/>
        <v>0</v>
      </c>
      <c r="N107" s="2"/>
      <c r="O107" s="2"/>
    </row>
    <row r="108" spans="2:15" ht="49.2" customHeight="1" x14ac:dyDescent="0.3">
      <c r="B108" s="15">
        <f t="shared" si="6"/>
        <v>88</v>
      </c>
      <c r="C108" s="23" t="s">
        <v>182</v>
      </c>
      <c r="D108" s="24" t="s">
        <v>37</v>
      </c>
      <c r="E108" s="24">
        <v>12</v>
      </c>
      <c r="F108" s="19"/>
      <c r="G108" s="20">
        <f t="shared" si="7"/>
        <v>0</v>
      </c>
      <c r="I108" s="7" t="s">
        <v>172</v>
      </c>
      <c r="J108" s="7" t="s">
        <v>173</v>
      </c>
      <c r="K108" s="8" t="s">
        <v>173</v>
      </c>
      <c r="L108" t="s">
        <v>173</v>
      </c>
      <c r="M108" t="s">
        <v>173</v>
      </c>
      <c r="N108" s="2"/>
      <c r="O108" s="2"/>
    </row>
    <row r="109" spans="2:15" x14ac:dyDescent="0.3">
      <c r="B109" s="15">
        <f t="shared" si="6"/>
        <v>89</v>
      </c>
      <c r="C109" s="23" t="s">
        <v>183</v>
      </c>
      <c r="D109" s="24" t="s">
        <v>37</v>
      </c>
      <c r="E109" s="24">
        <v>9</v>
      </c>
      <c r="F109" s="19"/>
      <c r="G109" s="20">
        <f t="shared" si="7"/>
        <v>0</v>
      </c>
      <c r="N109" s="2"/>
      <c r="O109" s="2"/>
    </row>
    <row r="110" spans="2:15" x14ac:dyDescent="0.3">
      <c r="B110" s="15">
        <f t="shared" si="6"/>
        <v>90</v>
      </c>
      <c r="C110" s="23" t="s">
        <v>18</v>
      </c>
      <c r="D110" s="24" t="s">
        <v>37</v>
      </c>
      <c r="E110" s="24">
        <v>9</v>
      </c>
      <c r="F110" s="19"/>
      <c r="G110" s="20">
        <f t="shared" si="7"/>
        <v>0</v>
      </c>
      <c r="N110" s="2"/>
      <c r="O110" s="2"/>
    </row>
    <row r="111" spans="2:15" x14ac:dyDescent="0.3">
      <c r="B111" s="15">
        <f t="shared" si="6"/>
        <v>91</v>
      </c>
      <c r="C111" s="23" t="s">
        <v>75</v>
      </c>
      <c r="D111" s="24" t="s">
        <v>37</v>
      </c>
      <c r="E111" s="24">
        <v>2</v>
      </c>
      <c r="F111" s="19"/>
      <c r="G111" s="20">
        <f t="shared" si="7"/>
        <v>0</v>
      </c>
      <c r="N111" s="2"/>
      <c r="O111" s="2"/>
    </row>
    <row r="112" spans="2:15" x14ac:dyDescent="0.3">
      <c r="B112" s="15">
        <f t="shared" si="6"/>
        <v>92</v>
      </c>
      <c r="C112" s="23" t="s">
        <v>146</v>
      </c>
      <c r="D112" s="24" t="s">
        <v>37</v>
      </c>
      <c r="E112" s="24">
        <v>2</v>
      </c>
      <c r="F112" s="19"/>
      <c r="G112" s="20">
        <f t="shared" si="7"/>
        <v>0</v>
      </c>
      <c r="N112" s="2"/>
      <c r="O112" s="2"/>
    </row>
    <row r="113" spans="2:15" ht="31.8" customHeight="1" x14ac:dyDescent="0.3">
      <c r="B113" s="15">
        <f t="shared" si="6"/>
        <v>93</v>
      </c>
      <c r="C113" s="23" t="s">
        <v>184</v>
      </c>
      <c r="D113" s="24" t="s">
        <v>37</v>
      </c>
      <c r="E113" s="24">
        <v>2</v>
      </c>
      <c r="F113" s="19"/>
      <c r="G113" s="20">
        <f t="shared" si="7"/>
        <v>0</v>
      </c>
      <c r="N113" s="2"/>
      <c r="O113" s="2"/>
    </row>
    <row r="114" spans="2:15" x14ac:dyDescent="0.3">
      <c r="B114" s="15">
        <f t="shared" si="6"/>
        <v>94</v>
      </c>
      <c r="C114" s="23" t="s">
        <v>25</v>
      </c>
      <c r="D114" s="24" t="s">
        <v>60</v>
      </c>
      <c r="E114" s="24">
        <v>0.25</v>
      </c>
      <c r="F114" s="19"/>
      <c r="G114" s="20">
        <f t="shared" si="7"/>
        <v>0</v>
      </c>
      <c r="N114" s="2"/>
      <c r="O114" s="2"/>
    </row>
    <row r="115" spans="2:15" x14ac:dyDescent="0.3">
      <c r="B115" s="15">
        <f t="shared" si="6"/>
        <v>95</v>
      </c>
      <c r="C115" s="23" t="s">
        <v>147</v>
      </c>
      <c r="D115" s="24" t="s">
        <v>60</v>
      </c>
      <c r="E115" s="24">
        <v>0.25</v>
      </c>
      <c r="F115" s="19"/>
      <c r="G115" s="20">
        <f t="shared" si="7"/>
        <v>0</v>
      </c>
      <c r="N115" s="2"/>
      <c r="O115" s="2"/>
    </row>
    <row r="116" spans="2:15" ht="27.6" x14ac:dyDescent="0.3">
      <c r="B116" s="15">
        <f t="shared" si="6"/>
        <v>96</v>
      </c>
      <c r="C116" s="23" t="s">
        <v>76</v>
      </c>
      <c r="D116" s="24" t="s">
        <v>37</v>
      </c>
      <c r="E116" s="24">
        <v>2</v>
      </c>
      <c r="F116" s="19"/>
      <c r="G116" s="20">
        <f t="shared" si="7"/>
        <v>0</v>
      </c>
      <c r="N116" s="2"/>
      <c r="O116" s="2"/>
    </row>
    <row r="117" spans="2:15" x14ac:dyDescent="0.3">
      <c r="B117" s="15">
        <f t="shared" si="6"/>
        <v>97</v>
      </c>
      <c r="C117" s="23" t="s">
        <v>148</v>
      </c>
      <c r="D117" s="24" t="s">
        <v>37</v>
      </c>
      <c r="E117" s="24">
        <v>1</v>
      </c>
      <c r="F117" s="19"/>
      <c r="G117" s="20">
        <f t="shared" si="7"/>
        <v>0</v>
      </c>
      <c r="N117" s="2"/>
      <c r="O117" s="2"/>
    </row>
    <row r="118" spans="2:15" x14ac:dyDescent="0.3">
      <c r="B118" s="15">
        <f t="shared" si="6"/>
        <v>98</v>
      </c>
      <c r="C118" s="66" t="s">
        <v>77</v>
      </c>
      <c r="D118" s="67"/>
      <c r="E118" s="67"/>
      <c r="F118" s="67"/>
      <c r="G118" s="68"/>
      <c r="N118" s="2"/>
      <c r="O118" s="2"/>
    </row>
    <row r="119" spans="2:15" ht="27.6" x14ac:dyDescent="0.3">
      <c r="B119" s="15">
        <f t="shared" si="6"/>
        <v>99</v>
      </c>
      <c r="C119" s="23" t="s">
        <v>185</v>
      </c>
      <c r="D119" s="29" t="s">
        <v>3</v>
      </c>
      <c r="E119" s="29">
        <v>11</v>
      </c>
      <c r="F119" s="19"/>
      <c r="G119" s="20">
        <f t="shared" si="7"/>
        <v>0</v>
      </c>
      <c r="N119" s="2"/>
      <c r="O119" s="2"/>
    </row>
    <row r="120" spans="2:15" x14ac:dyDescent="0.3">
      <c r="B120" s="15">
        <f t="shared" si="6"/>
        <v>100</v>
      </c>
      <c r="C120" s="23" t="s">
        <v>186</v>
      </c>
      <c r="D120" s="29" t="s">
        <v>37</v>
      </c>
      <c r="E120" s="29">
        <v>11</v>
      </c>
      <c r="F120" s="19"/>
      <c r="G120" s="20">
        <f t="shared" si="7"/>
        <v>0</v>
      </c>
      <c r="I120" s="7"/>
      <c r="K120" s="9"/>
      <c r="N120" s="2"/>
      <c r="O120" s="2"/>
    </row>
    <row r="121" spans="2:15" ht="27.6" x14ac:dyDescent="0.3">
      <c r="B121" s="15">
        <f t="shared" si="6"/>
        <v>101</v>
      </c>
      <c r="C121" s="23" t="s">
        <v>187</v>
      </c>
      <c r="D121" s="29" t="s">
        <v>3</v>
      </c>
      <c r="E121" s="29">
        <v>8</v>
      </c>
      <c r="F121" s="19"/>
      <c r="G121" s="20">
        <f t="shared" si="7"/>
        <v>0</v>
      </c>
      <c r="K121" s="9"/>
      <c r="N121" s="2"/>
      <c r="O121" s="2"/>
    </row>
    <row r="122" spans="2:15" x14ac:dyDescent="0.3">
      <c r="B122" s="15">
        <f t="shared" si="6"/>
        <v>102</v>
      </c>
      <c r="C122" s="23" t="s">
        <v>188</v>
      </c>
      <c r="D122" s="29" t="s">
        <v>37</v>
      </c>
      <c r="E122" s="29">
        <v>8</v>
      </c>
      <c r="F122" s="19"/>
      <c r="G122" s="20">
        <f t="shared" si="7"/>
        <v>0</v>
      </c>
      <c r="I122" s="7"/>
      <c r="K122" s="9"/>
      <c r="N122" s="2"/>
      <c r="O122" s="2"/>
    </row>
    <row r="123" spans="2:15" ht="27.6" x14ac:dyDescent="0.3">
      <c r="B123" s="15">
        <f t="shared" si="6"/>
        <v>103</v>
      </c>
      <c r="C123" s="23" t="s">
        <v>189</v>
      </c>
      <c r="D123" s="29" t="s">
        <v>37</v>
      </c>
      <c r="E123" s="29">
        <v>1</v>
      </c>
      <c r="F123" s="19"/>
      <c r="G123" s="20">
        <f t="shared" si="7"/>
        <v>0</v>
      </c>
      <c r="N123" s="2"/>
      <c r="O123" s="2"/>
    </row>
    <row r="124" spans="2:15" x14ac:dyDescent="0.3">
      <c r="B124" s="15">
        <f t="shared" si="6"/>
        <v>104</v>
      </c>
      <c r="C124" s="23" t="s">
        <v>78</v>
      </c>
      <c r="D124" s="29" t="s">
        <v>79</v>
      </c>
      <c r="E124" s="29">
        <v>1</v>
      </c>
      <c r="F124" s="19"/>
      <c r="G124" s="20">
        <f t="shared" si="7"/>
        <v>0</v>
      </c>
      <c r="N124" s="2"/>
      <c r="O124" s="2"/>
    </row>
    <row r="125" spans="2:15" ht="37.799999999999997" customHeight="1" x14ac:dyDescent="0.3">
      <c r="B125" s="15">
        <f t="shared" si="6"/>
        <v>105</v>
      </c>
      <c r="C125" s="23" t="s">
        <v>190</v>
      </c>
      <c r="D125" s="29" t="s">
        <v>37</v>
      </c>
      <c r="E125" s="29">
        <v>1</v>
      </c>
      <c r="F125" s="19"/>
      <c r="G125" s="20">
        <f t="shared" si="7"/>
        <v>0</v>
      </c>
      <c r="N125" s="2"/>
      <c r="O125" s="2"/>
    </row>
    <row r="126" spans="2:15" ht="27.6" x14ac:dyDescent="0.3">
      <c r="B126" s="15">
        <f t="shared" si="6"/>
        <v>106</v>
      </c>
      <c r="C126" s="23" t="s">
        <v>80</v>
      </c>
      <c r="D126" s="29" t="s">
        <v>60</v>
      </c>
      <c r="E126" s="29">
        <v>0.05</v>
      </c>
      <c r="F126" s="19"/>
      <c r="G126" s="20">
        <f t="shared" si="7"/>
        <v>0</v>
      </c>
      <c r="N126" s="2"/>
      <c r="O126" s="2"/>
    </row>
    <row r="127" spans="2:15" x14ac:dyDescent="0.3">
      <c r="B127" s="15">
        <f t="shared" si="6"/>
        <v>107</v>
      </c>
      <c r="C127" s="23" t="s">
        <v>132</v>
      </c>
      <c r="D127" s="29" t="s">
        <v>60</v>
      </c>
      <c r="E127" s="29">
        <v>0.11</v>
      </c>
      <c r="F127" s="19"/>
      <c r="G127" s="20">
        <f t="shared" si="7"/>
        <v>0</v>
      </c>
      <c r="N127" s="2"/>
      <c r="O127" s="2"/>
    </row>
    <row r="128" spans="2:15" x14ac:dyDescent="0.3">
      <c r="B128" s="15">
        <f t="shared" si="6"/>
        <v>108</v>
      </c>
      <c r="C128" s="23" t="s">
        <v>133</v>
      </c>
      <c r="D128" s="29" t="s">
        <v>60</v>
      </c>
      <c r="E128" s="29">
        <v>0.08</v>
      </c>
      <c r="F128" s="19"/>
      <c r="G128" s="20">
        <f t="shared" si="7"/>
        <v>0</v>
      </c>
      <c r="N128" s="2"/>
      <c r="O128" s="2"/>
    </row>
    <row r="129" spans="2:15" x14ac:dyDescent="0.3">
      <c r="B129" s="15">
        <f t="shared" si="6"/>
        <v>109</v>
      </c>
      <c r="C129" s="23" t="s">
        <v>81</v>
      </c>
      <c r="D129" s="29" t="s">
        <v>60</v>
      </c>
      <c r="E129" s="29">
        <v>0.19</v>
      </c>
      <c r="F129" s="19"/>
      <c r="G129" s="20">
        <f t="shared" si="7"/>
        <v>0</v>
      </c>
      <c r="N129" s="2"/>
      <c r="O129" s="2"/>
    </row>
    <row r="130" spans="2:15" x14ac:dyDescent="0.3">
      <c r="B130" s="15">
        <f t="shared" si="6"/>
        <v>110</v>
      </c>
      <c r="C130" s="66" t="s">
        <v>93</v>
      </c>
      <c r="D130" s="67"/>
      <c r="E130" s="67"/>
      <c r="F130" s="67"/>
      <c r="G130" s="68"/>
      <c r="N130" s="2"/>
      <c r="O130" s="2"/>
    </row>
    <row r="131" spans="2:15" ht="27.6" x14ac:dyDescent="0.3">
      <c r="B131" s="15">
        <f t="shared" si="6"/>
        <v>111</v>
      </c>
      <c r="C131" s="23" t="s">
        <v>82</v>
      </c>
      <c r="D131" s="24" t="s">
        <v>79</v>
      </c>
      <c r="E131" s="24">
        <v>1</v>
      </c>
      <c r="F131" s="19"/>
      <c r="G131" s="20">
        <f t="shared" si="7"/>
        <v>0</v>
      </c>
      <c r="N131" s="2"/>
      <c r="O131" s="2"/>
    </row>
    <row r="132" spans="2:15" x14ac:dyDescent="0.3">
      <c r="B132" s="15">
        <f t="shared" si="6"/>
        <v>112</v>
      </c>
      <c r="C132" s="23" t="s">
        <v>83</v>
      </c>
      <c r="D132" s="24" t="s">
        <v>149</v>
      </c>
      <c r="E132" s="24">
        <v>2</v>
      </c>
      <c r="F132" s="19"/>
      <c r="G132" s="20">
        <f t="shared" si="7"/>
        <v>0</v>
      </c>
      <c r="N132" s="2"/>
      <c r="O132" s="2"/>
    </row>
    <row r="133" spans="2:15" x14ac:dyDescent="0.3">
      <c r="B133" s="15">
        <f t="shared" si="6"/>
        <v>113</v>
      </c>
      <c r="C133" s="23" t="s">
        <v>84</v>
      </c>
      <c r="D133" s="24" t="s">
        <v>37</v>
      </c>
      <c r="E133" s="24">
        <v>2</v>
      </c>
      <c r="F133" s="19"/>
      <c r="G133" s="20">
        <f t="shared" si="7"/>
        <v>0</v>
      </c>
      <c r="N133" s="2"/>
      <c r="O133" s="2"/>
    </row>
    <row r="134" spans="2:15" x14ac:dyDescent="0.3">
      <c r="B134" s="15">
        <f t="shared" si="6"/>
        <v>114</v>
      </c>
      <c r="C134" s="23" t="s">
        <v>85</v>
      </c>
      <c r="D134" s="24" t="s">
        <v>37</v>
      </c>
      <c r="E134" s="24">
        <v>2</v>
      </c>
      <c r="F134" s="19"/>
      <c r="G134" s="20">
        <f t="shared" si="7"/>
        <v>0</v>
      </c>
      <c r="N134" s="2"/>
      <c r="O134" s="2"/>
    </row>
    <row r="135" spans="2:15" x14ac:dyDescent="0.3">
      <c r="B135" s="15">
        <f t="shared" si="6"/>
        <v>115</v>
      </c>
      <c r="C135" s="23" t="s">
        <v>86</v>
      </c>
      <c r="D135" s="24" t="s">
        <v>37</v>
      </c>
      <c r="E135" s="24">
        <v>1</v>
      </c>
      <c r="F135" s="19"/>
      <c r="G135" s="20">
        <f t="shared" si="7"/>
        <v>0</v>
      </c>
      <c r="N135" s="2"/>
      <c r="O135" s="2"/>
    </row>
    <row r="136" spans="2:15" x14ac:dyDescent="0.3">
      <c r="B136" s="15">
        <f t="shared" si="6"/>
        <v>116</v>
      </c>
      <c r="C136" s="23" t="s">
        <v>87</v>
      </c>
      <c r="D136" s="24" t="s">
        <v>37</v>
      </c>
      <c r="E136" s="24">
        <v>1</v>
      </c>
      <c r="F136" s="19"/>
      <c r="G136" s="20">
        <f t="shared" si="7"/>
        <v>0</v>
      </c>
      <c r="N136" s="2"/>
      <c r="O136" s="2"/>
    </row>
    <row r="137" spans="2:15" x14ac:dyDescent="0.3">
      <c r="B137" s="15">
        <f t="shared" si="6"/>
        <v>117</v>
      </c>
      <c r="C137" s="23" t="s">
        <v>88</v>
      </c>
      <c r="D137" s="24" t="s">
        <v>37</v>
      </c>
      <c r="E137" s="24">
        <v>1</v>
      </c>
      <c r="F137" s="19"/>
      <c r="G137" s="20">
        <f t="shared" si="7"/>
        <v>0</v>
      </c>
      <c r="N137" s="2"/>
      <c r="O137" s="2"/>
    </row>
    <row r="138" spans="2:15" x14ac:dyDescent="0.3">
      <c r="B138" s="15">
        <f t="shared" si="6"/>
        <v>118</v>
      </c>
      <c r="C138" s="23" t="s">
        <v>89</v>
      </c>
      <c r="D138" s="24" t="s">
        <v>37</v>
      </c>
      <c r="E138" s="24">
        <v>2</v>
      </c>
      <c r="F138" s="19"/>
      <c r="G138" s="20">
        <f t="shared" si="7"/>
        <v>0</v>
      </c>
      <c r="N138" s="2"/>
      <c r="O138" s="2"/>
    </row>
    <row r="139" spans="2:15" x14ac:dyDescent="0.3">
      <c r="B139" s="15">
        <f t="shared" si="6"/>
        <v>119</v>
      </c>
      <c r="C139" s="23" t="s">
        <v>90</v>
      </c>
      <c r="D139" s="24" t="s">
        <v>37</v>
      </c>
      <c r="E139" s="24">
        <v>1</v>
      </c>
      <c r="F139" s="19"/>
      <c r="G139" s="20">
        <f t="shared" si="7"/>
        <v>0</v>
      </c>
      <c r="N139" s="2"/>
      <c r="O139" s="2"/>
    </row>
    <row r="140" spans="2:15" x14ac:dyDescent="0.3">
      <c r="B140" s="15">
        <f t="shared" si="6"/>
        <v>120</v>
      </c>
      <c r="C140" s="23" t="s">
        <v>91</v>
      </c>
      <c r="D140" s="24" t="s">
        <v>37</v>
      </c>
      <c r="E140" s="24">
        <v>1</v>
      </c>
      <c r="F140" s="19"/>
      <c r="G140" s="20">
        <f t="shared" si="7"/>
        <v>0</v>
      </c>
      <c r="N140" s="2"/>
      <c r="O140" s="2"/>
    </row>
    <row r="141" spans="2:15" x14ac:dyDescent="0.3">
      <c r="B141" s="15">
        <f t="shared" si="6"/>
        <v>121</v>
      </c>
      <c r="C141" s="23" t="s">
        <v>92</v>
      </c>
      <c r="D141" s="24" t="s">
        <v>37</v>
      </c>
      <c r="E141" s="24">
        <v>1</v>
      </c>
      <c r="F141" s="19"/>
      <c r="G141" s="20">
        <f t="shared" si="7"/>
        <v>0</v>
      </c>
      <c r="N141" s="2"/>
      <c r="O141" s="2"/>
    </row>
    <row r="142" spans="2:15" x14ac:dyDescent="0.3">
      <c r="B142" s="15">
        <f t="shared" si="6"/>
        <v>122</v>
      </c>
      <c r="C142" s="23" t="s">
        <v>165</v>
      </c>
      <c r="D142" s="24" t="s">
        <v>28</v>
      </c>
      <c r="E142" s="29">
        <v>0.28999999999999998</v>
      </c>
      <c r="F142" s="19"/>
      <c r="G142" s="20">
        <f t="shared" si="7"/>
        <v>0</v>
      </c>
      <c r="K142" s="9"/>
      <c r="N142" s="2"/>
      <c r="O142" s="2"/>
    </row>
    <row r="143" spans="2:15" ht="27.6" x14ac:dyDescent="0.3">
      <c r="B143" s="15">
        <f t="shared" si="6"/>
        <v>123</v>
      </c>
      <c r="C143" s="23" t="s">
        <v>171</v>
      </c>
      <c r="D143" s="24" t="s">
        <v>5</v>
      </c>
      <c r="E143" s="29">
        <v>29</v>
      </c>
      <c r="F143" s="19"/>
      <c r="G143" s="20">
        <f t="shared" si="7"/>
        <v>0</v>
      </c>
      <c r="K143" s="8"/>
      <c r="N143" s="2"/>
      <c r="O143" s="2"/>
    </row>
    <row r="144" spans="2:15" ht="34.200000000000003" customHeight="1" thickBot="1" x14ac:dyDescent="0.35">
      <c r="B144" s="15">
        <f>B143+1</f>
        <v>124</v>
      </c>
      <c r="C144" s="23" t="s">
        <v>94</v>
      </c>
      <c r="D144" s="24" t="s">
        <v>37</v>
      </c>
      <c r="E144" s="29">
        <v>8</v>
      </c>
      <c r="F144" s="19"/>
      <c r="G144" s="38">
        <f t="shared" si="7"/>
        <v>0</v>
      </c>
      <c r="N144" s="2"/>
      <c r="O144" s="2"/>
    </row>
    <row r="145" spans="2:15" ht="25.8" customHeight="1" thickBot="1" x14ac:dyDescent="0.35">
      <c r="B145" s="85" t="s">
        <v>202</v>
      </c>
      <c r="C145" s="86"/>
      <c r="D145" s="86"/>
      <c r="E145" s="86"/>
      <c r="F145" s="86"/>
      <c r="G145" s="46">
        <f>SUM(G103:G144)</f>
        <v>0</v>
      </c>
      <c r="N145" s="2"/>
      <c r="O145" s="2"/>
    </row>
    <row r="146" spans="2:15" ht="24.6" customHeight="1" x14ac:dyDescent="0.3">
      <c r="B146" s="71" t="s">
        <v>198</v>
      </c>
      <c r="C146" s="72"/>
      <c r="D146" s="72"/>
      <c r="E146" s="72"/>
      <c r="F146" s="72"/>
      <c r="G146" s="73"/>
      <c r="N146" s="2"/>
      <c r="O146" s="2"/>
    </row>
    <row r="147" spans="2:15" ht="28.2" customHeight="1" x14ac:dyDescent="0.3">
      <c r="B147" s="15">
        <f>B144+1</f>
        <v>125</v>
      </c>
      <c r="C147" s="23" t="s">
        <v>135</v>
      </c>
      <c r="D147" s="24" t="s">
        <v>37</v>
      </c>
      <c r="E147" s="25">
        <v>1</v>
      </c>
      <c r="F147" s="19"/>
      <c r="G147" s="20">
        <f t="shared" si="7"/>
        <v>0</v>
      </c>
      <c r="N147" s="2"/>
      <c r="O147" s="2"/>
    </row>
    <row r="148" spans="2:15" x14ac:dyDescent="0.3">
      <c r="B148" s="15">
        <f t="shared" ref="B148:B212" si="8">B147+1</f>
        <v>126</v>
      </c>
      <c r="C148" s="23" t="s">
        <v>134</v>
      </c>
      <c r="D148" s="24" t="s">
        <v>3</v>
      </c>
      <c r="E148" s="25">
        <v>0.1</v>
      </c>
      <c r="F148" s="19"/>
      <c r="G148" s="20">
        <f t="shared" si="7"/>
        <v>0</v>
      </c>
      <c r="N148" s="2"/>
      <c r="O148" s="2"/>
    </row>
    <row r="149" spans="2:15" x14ac:dyDescent="0.3">
      <c r="B149" s="15">
        <f t="shared" si="8"/>
        <v>127</v>
      </c>
      <c r="C149" s="23" t="s">
        <v>95</v>
      </c>
      <c r="D149" s="24" t="s">
        <v>37</v>
      </c>
      <c r="E149" s="25">
        <v>1</v>
      </c>
      <c r="F149" s="19"/>
      <c r="G149" s="20">
        <f t="shared" si="7"/>
        <v>0</v>
      </c>
      <c r="N149" s="2"/>
      <c r="O149" s="2"/>
    </row>
    <row r="150" spans="2:15" x14ac:dyDescent="0.3">
      <c r="B150" s="15">
        <f t="shared" si="8"/>
        <v>128</v>
      </c>
      <c r="C150" s="23" t="s">
        <v>96</v>
      </c>
      <c r="D150" s="24" t="s">
        <v>37</v>
      </c>
      <c r="E150" s="25">
        <v>4</v>
      </c>
      <c r="F150" s="19"/>
      <c r="G150" s="20">
        <f t="shared" si="7"/>
        <v>0</v>
      </c>
      <c r="N150" s="2"/>
      <c r="O150" s="2"/>
    </row>
    <row r="151" spans="2:15" x14ac:dyDescent="0.3">
      <c r="B151" s="15">
        <f t="shared" si="8"/>
        <v>129</v>
      </c>
      <c r="C151" s="23" t="s">
        <v>98</v>
      </c>
      <c r="D151" s="24" t="s">
        <v>37</v>
      </c>
      <c r="E151" s="25">
        <v>2</v>
      </c>
      <c r="F151" s="19"/>
      <c r="G151" s="20">
        <f t="shared" si="7"/>
        <v>0</v>
      </c>
      <c r="N151" s="2"/>
      <c r="O151" s="2"/>
    </row>
    <row r="152" spans="2:15" ht="15" thickBot="1" x14ac:dyDescent="0.35">
      <c r="B152" s="15">
        <f t="shared" si="8"/>
        <v>130</v>
      </c>
      <c r="C152" s="23" t="s">
        <v>97</v>
      </c>
      <c r="D152" s="24" t="s">
        <v>79</v>
      </c>
      <c r="E152" s="25">
        <v>1</v>
      </c>
      <c r="F152" s="19"/>
      <c r="G152" s="38">
        <f t="shared" si="7"/>
        <v>0</v>
      </c>
      <c r="N152" s="2"/>
      <c r="O152" s="2"/>
    </row>
    <row r="153" spans="2:15" ht="21.6" customHeight="1" thickBot="1" x14ac:dyDescent="0.35">
      <c r="B153" s="69" t="s">
        <v>201</v>
      </c>
      <c r="C153" s="70"/>
      <c r="D153" s="70"/>
      <c r="E153" s="70"/>
      <c r="F153" s="70"/>
      <c r="G153" s="46">
        <f>SUM(G147:G152)</f>
        <v>0</v>
      </c>
      <c r="N153" s="2"/>
      <c r="O153" s="2"/>
    </row>
    <row r="154" spans="2:15" ht="19.2" customHeight="1" x14ac:dyDescent="0.3">
      <c r="B154" s="71" t="s">
        <v>197</v>
      </c>
      <c r="C154" s="72"/>
      <c r="D154" s="72"/>
      <c r="E154" s="72"/>
      <c r="F154" s="72"/>
      <c r="G154" s="73"/>
      <c r="I154" s="7"/>
      <c r="N154" s="2"/>
      <c r="O154" s="2"/>
    </row>
    <row r="155" spans="2:15" x14ac:dyDescent="0.3">
      <c r="B155" s="15">
        <f>B152+1</f>
        <v>131</v>
      </c>
      <c r="C155" s="66" t="s">
        <v>57</v>
      </c>
      <c r="D155" s="67"/>
      <c r="E155" s="67"/>
      <c r="F155" s="67"/>
      <c r="G155" s="68"/>
      <c r="N155" s="2"/>
      <c r="O155" s="2"/>
    </row>
    <row r="156" spans="2:15" x14ac:dyDescent="0.3">
      <c r="B156" s="15">
        <f t="shared" si="8"/>
        <v>132</v>
      </c>
      <c r="C156" s="23" t="s">
        <v>100</v>
      </c>
      <c r="D156" s="24" t="s">
        <v>5</v>
      </c>
      <c r="E156" s="25">
        <v>1.89</v>
      </c>
      <c r="F156" s="19"/>
      <c r="G156" s="20">
        <f t="shared" ref="G156:G185" si="9">E156*F156</f>
        <v>0</v>
      </c>
      <c r="N156" s="2"/>
      <c r="O156" s="2"/>
    </row>
    <row r="157" spans="2:15" x14ac:dyDescent="0.3">
      <c r="B157" s="15">
        <f t="shared" si="8"/>
        <v>133</v>
      </c>
      <c r="C157" s="23" t="s">
        <v>99</v>
      </c>
      <c r="D157" s="24" t="s">
        <v>4</v>
      </c>
      <c r="E157" s="31">
        <v>1.56</v>
      </c>
      <c r="F157" s="19"/>
      <c r="G157" s="20">
        <f t="shared" si="9"/>
        <v>0</v>
      </c>
      <c r="N157" s="2"/>
      <c r="O157" s="2"/>
    </row>
    <row r="158" spans="2:15" x14ac:dyDescent="0.3">
      <c r="B158" s="15">
        <f t="shared" si="8"/>
        <v>134</v>
      </c>
      <c r="C158" s="23" t="s">
        <v>101</v>
      </c>
      <c r="D158" s="24" t="s">
        <v>5</v>
      </c>
      <c r="E158" s="31">
        <v>7.8</v>
      </c>
      <c r="F158" s="19"/>
      <c r="G158" s="20">
        <f t="shared" si="9"/>
        <v>0</v>
      </c>
      <c r="N158" s="2"/>
      <c r="O158" s="2"/>
    </row>
    <row r="159" spans="2:15" x14ac:dyDescent="0.3">
      <c r="B159" s="15">
        <f t="shared" si="8"/>
        <v>135</v>
      </c>
      <c r="C159" s="23" t="s">
        <v>102</v>
      </c>
      <c r="D159" s="24" t="s">
        <v>28</v>
      </c>
      <c r="E159" s="31"/>
      <c r="F159" s="19"/>
      <c r="G159" s="20">
        <f t="shared" si="9"/>
        <v>0</v>
      </c>
      <c r="N159" s="2"/>
      <c r="O159" s="2"/>
    </row>
    <row r="160" spans="2:15" x14ac:dyDescent="0.3">
      <c r="B160" s="15">
        <f t="shared" si="8"/>
        <v>136</v>
      </c>
      <c r="C160" s="23" t="s">
        <v>103</v>
      </c>
      <c r="D160" s="24" t="s">
        <v>5</v>
      </c>
      <c r="E160" s="31">
        <v>5</v>
      </c>
      <c r="F160" s="19"/>
      <c r="G160" s="20">
        <f t="shared" si="9"/>
        <v>0</v>
      </c>
      <c r="N160" s="2"/>
      <c r="O160" s="2"/>
    </row>
    <row r="161" spans="2:15" x14ac:dyDescent="0.3">
      <c r="B161" s="15">
        <f t="shared" si="8"/>
        <v>137</v>
      </c>
      <c r="C161" s="23" t="s">
        <v>27</v>
      </c>
      <c r="D161" s="24" t="s">
        <v>28</v>
      </c>
      <c r="E161" s="31">
        <v>0.1</v>
      </c>
      <c r="F161" s="19"/>
      <c r="G161" s="20">
        <f t="shared" si="9"/>
        <v>0</v>
      </c>
      <c r="N161" s="2"/>
      <c r="O161" s="2"/>
    </row>
    <row r="162" spans="2:15" x14ac:dyDescent="0.3">
      <c r="B162" s="15">
        <f t="shared" si="8"/>
        <v>138</v>
      </c>
      <c r="C162" s="23" t="s">
        <v>90</v>
      </c>
      <c r="D162" s="24" t="s">
        <v>37</v>
      </c>
      <c r="E162" s="31">
        <v>1</v>
      </c>
      <c r="F162" s="19"/>
      <c r="G162" s="20">
        <f t="shared" si="9"/>
        <v>0</v>
      </c>
      <c r="N162" s="2"/>
      <c r="O162" s="2"/>
    </row>
    <row r="163" spans="2:15" ht="27.6" x14ac:dyDescent="0.3">
      <c r="B163" s="15">
        <f t="shared" si="8"/>
        <v>139</v>
      </c>
      <c r="C163" s="23" t="s">
        <v>6</v>
      </c>
      <c r="D163" s="24" t="s">
        <v>7</v>
      </c>
      <c r="E163" s="32">
        <v>5</v>
      </c>
      <c r="F163" s="19"/>
      <c r="G163" s="20">
        <f t="shared" si="9"/>
        <v>0</v>
      </c>
      <c r="K163" s="8"/>
      <c r="L163" s="8"/>
      <c r="M163" s="9"/>
      <c r="N163" s="2"/>
      <c r="O163" s="2"/>
    </row>
    <row r="164" spans="2:15" x14ac:dyDescent="0.3">
      <c r="B164" s="15">
        <f t="shared" si="8"/>
        <v>140</v>
      </c>
      <c r="C164" s="66" t="s">
        <v>71</v>
      </c>
      <c r="D164" s="67"/>
      <c r="E164" s="67"/>
      <c r="F164" s="67"/>
      <c r="G164" s="68"/>
      <c r="N164" s="2"/>
      <c r="O164" s="2"/>
    </row>
    <row r="165" spans="2:15" x14ac:dyDescent="0.3">
      <c r="B165" s="15">
        <f t="shared" si="8"/>
        <v>141</v>
      </c>
      <c r="C165" s="23" t="s">
        <v>168</v>
      </c>
      <c r="D165" s="24" t="s">
        <v>5</v>
      </c>
      <c r="E165" s="31">
        <v>16.510000000000002</v>
      </c>
      <c r="F165" s="19"/>
      <c r="G165" s="20">
        <f t="shared" si="9"/>
        <v>0</v>
      </c>
      <c r="N165" s="2"/>
      <c r="O165" s="2"/>
    </row>
    <row r="166" spans="2:15" x14ac:dyDescent="0.3">
      <c r="B166" s="15">
        <f t="shared" si="8"/>
        <v>142</v>
      </c>
      <c r="C166" s="66" t="s">
        <v>113</v>
      </c>
      <c r="D166" s="67"/>
      <c r="E166" s="67"/>
      <c r="F166" s="67"/>
      <c r="G166" s="68"/>
      <c r="N166" s="2"/>
      <c r="O166" s="2"/>
    </row>
    <row r="167" spans="2:15" ht="30.6" customHeight="1" x14ac:dyDescent="0.3">
      <c r="B167" s="15">
        <f t="shared" si="8"/>
        <v>143</v>
      </c>
      <c r="C167" s="23" t="s">
        <v>169</v>
      </c>
      <c r="D167" s="24" t="s">
        <v>28</v>
      </c>
      <c r="E167" s="31">
        <v>0.53200000000000003</v>
      </c>
      <c r="F167" s="19"/>
      <c r="G167" s="20">
        <f t="shared" si="9"/>
        <v>0</v>
      </c>
      <c r="I167" s="9"/>
      <c r="J167" s="9"/>
      <c r="K167" s="8"/>
      <c r="L167" s="9"/>
      <c r="M167" s="9"/>
      <c r="N167" s="2"/>
      <c r="O167" s="2"/>
    </row>
    <row r="168" spans="2:15" x14ac:dyDescent="0.3">
      <c r="B168" s="15">
        <f t="shared" si="8"/>
        <v>144</v>
      </c>
      <c r="C168" s="23" t="s">
        <v>104</v>
      </c>
      <c r="D168" s="24" t="s">
        <v>28</v>
      </c>
      <c r="E168" s="31">
        <v>0.53200000000000003</v>
      </c>
      <c r="F168" s="19"/>
      <c r="G168" s="20">
        <f t="shared" si="9"/>
        <v>0</v>
      </c>
      <c r="N168" s="2"/>
      <c r="O168" s="2"/>
    </row>
    <row r="169" spans="2:15" ht="27.6" x14ac:dyDescent="0.3">
      <c r="B169" s="15">
        <f t="shared" si="8"/>
        <v>145</v>
      </c>
      <c r="C169" s="23" t="s">
        <v>154</v>
      </c>
      <c r="D169" s="24" t="s">
        <v>5</v>
      </c>
      <c r="E169" s="31">
        <v>25.5</v>
      </c>
      <c r="F169" s="19"/>
      <c r="G169" s="20">
        <f t="shared" si="9"/>
        <v>0</v>
      </c>
      <c r="N169" s="2"/>
      <c r="O169" s="2"/>
    </row>
    <row r="170" spans="2:15" x14ac:dyDescent="0.3">
      <c r="B170" s="15">
        <f t="shared" si="8"/>
        <v>146</v>
      </c>
      <c r="C170" s="23" t="s">
        <v>64</v>
      </c>
      <c r="D170" s="24" t="s">
        <v>28</v>
      </c>
      <c r="E170" s="31">
        <v>0.53400000000000003</v>
      </c>
      <c r="F170" s="19"/>
      <c r="G170" s="20">
        <f t="shared" si="9"/>
        <v>0</v>
      </c>
      <c r="N170" s="2"/>
      <c r="O170" s="2"/>
    </row>
    <row r="171" spans="2:15" x14ac:dyDescent="0.3">
      <c r="B171" s="15">
        <f t="shared" si="8"/>
        <v>147</v>
      </c>
      <c r="C171" s="23" t="s">
        <v>68</v>
      </c>
      <c r="D171" s="24" t="s">
        <v>28</v>
      </c>
      <c r="E171" s="31">
        <v>0.25409999999999999</v>
      </c>
      <c r="F171" s="19"/>
      <c r="G171" s="20">
        <f t="shared" si="9"/>
        <v>0</v>
      </c>
      <c r="N171" s="2"/>
      <c r="O171" s="2"/>
    </row>
    <row r="172" spans="2:15" x14ac:dyDescent="0.3">
      <c r="B172" s="15">
        <f t="shared" si="8"/>
        <v>148</v>
      </c>
      <c r="C172" s="23" t="s">
        <v>64</v>
      </c>
      <c r="D172" s="24" t="s">
        <v>28</v>
      </c>
      <c r="E172" s="31">
        <v>0.25409999999999999</v>
      </c>
      <c r="F172" s="19"/>
      <c r="G172" s="20">
        <f t="shared" si="9"/>
        <v>0</v>
      </c>
      <c r="N172" s="2"/>
      <c r="O172" s="2"/>
    </row>
    <row r="173" spans="2:15" x14ac:dyDescent="0.3">
      <c r="B173" s="15">
        <f t="shared" si="8"/>
        <v>149</v>
      </c>
      <c r="C173" s="23" t="s">
        <v>69</v>
      </c>
      <c r="D173" s="24" t="s">
        <v>28</v>
      </c>
      <c r="E173" s="31">
        <v>0.25409999999999999</v>
      </c>
      <c r="F173" s="19"/>
      <c r="G173" s="20">
        <f t="shared" si="9"/>
        <v>0</v>
      </c>
      <c r="N173" s="2"/>
      <c r="O173" s="2"/>
    </row>
    <row r="174" spans="2:15" x14ac:dyDescent="0.3">
      <c r="B174" s="15">
        <f t="shared" si="8"/>
        <v>150</v>
      </c>
      <c r="C174" s="23" t="s">
        <v>105</v>
      </c>
      <c r="D174" s="24" t="s">
        <v>28</v>
      </c>
      <c r="E174" s="31">
        <v>9.8000000000000004E-2</v>
      </c>
      <c r="F174" s="19"/>
      <c r="G174" s="20">
        <f t="shared" si="9"/>
        <v>0</v>
      </c>
      <c r="N174" s="2"/>
      <c r="O174" s="2"/>
    </row>
    <row r="175" spans="2:15" ht="27.6" x14ac:dyDescent="0.3">
      <c r="B175" s="15">
        <f t="shared" si="8"/>
        <v>151</v>
      </c>
      <c r="C175" s="23" t="s">
        <v>170</v>
      </c>
      <c r="D175" s="24" t="s">
        <v>5</v>
      </c>
      <c r="E175" s="31">
        <v>6.07</v>
      </c>
      <c r="F175" s="19"/>
      <c r="G175" s="20">
        <f t="shared" si="9"/>
        <v>0</v>
      </c>
      <c r="K175" s="8"/>
      <c r="L175" s="9"/>
      <c r="N175" s="2"/>
      <c r="O175" s="2"/>
    </row>
    <row r="176" spans="2:15" ht="27.6" x14ac:dyDescent="0.3">
      <c r="B176" s="15">
        <f t="shared" si="8"/>
        <v>152</v>
      </c>
      <c r="C176" s="23" t="s">
        <v>150</v>
      </c>
      <c r="D176" s="24" t="s">
        <v>28</v>
      </c>
      <c r="E176" s="31">
        <v>6.0699999999999997E-2</v>
      </c>
      <c r="F176" s="19"/>
      <c r="G176" s="20">
        <f t="shared" si="9"/>
        <v>0</v>
      </c>
      <c r="N176" s="2"/>
      <c r="O176" s="2"/>
    </row>
    <row r="177" spans="2:15" ht="33" customHeight="1" x14ac:dyDescent="0.3">
      <c r="B177" s="15">
        <f t="shared" si="8"/>
        <v>153</v>
      </c>
      <c r="C177" s="23" t="s">
        <v>106</v>
      </c>
      <c r="D177" s="24" t="s">
        <v>5</v>
      </c>
      <c r="E177" s="29">
        <v>15.7</v>
      </c>
      <c r="F177" s="19"/>
      <c r="G177" s="20">
        <f t="shared" si="9"/>
        <v>0</v>
      </c>
      <c r="N177" s="2"/>
      <c r="O177" s="2"/>
    </row>
    <row r="178" spans="2:15" ht="16.8" customHeight="1" x14ac:dyDescent="0.3">
      <c r="B178" s="15">
        <f t="shared" si="8"/>
        <v>154</v>
      </c>
      <c r="C178" s="23" t="s">
        <v>107</v>
      </c>
      <c r="D178" s="24" t="s">
        <v>28</v>
      </c>
      <c r="E178" s="31">
        <v>6.0699999999999997E-2</v>
      </c>
      <c r="F178" s="19"/>
      <c r="G178" s="20">
        <f t="shared" si="9"/>
        <v>0</v>
      </c>
      <c r="N178" s="2"/>
      <c r="O178" s="2"/>
    </row>
    <row r="179" spans="2:15" x14ac:dyDescent="0.3">
      <c r="B179" s="15">
        <f t="shared" si="8"/>
        <v>155</v>
      </c>
      <c r="C179" s="23" t="s">
        <v>153</v>
      </c>
      <c r="D179" s="24" t="s">
        <v>5</v>
      </c>
      <c r="E179" s="31">
        <v>6.07</v>
      </c>
      <c r="F179" s="19"/>
      <c r="G179" s="20">
        <f t="shared" si="9"/>
        <v>0</v>
      </c>
      <c r="N179" s="2"/>
      <c r="O179" s="2"/>
    </row>
    <row r="180" spans="2:15" x14ac:dyDescent="0.3">
      <c r="B180" s="15">
        <f t="shared" si="8"/>
        <v>156</v>
      </c>
      <c r="C180" s="23" t="s">
        <v>65</v>
      </c>
      <c r="D180" s="24" t="s">
        <v>5</v>
      </c>
      <c r="E180" s="31">
        <v>5</v>
      </c>
      <c r="F180" s="19"/>
      <c r="G180" s="20">
        <f t="shared" si="9"/>
        <v>0</v>
      </c>
      <c r="N180" s="2"/>
      <c r="O180" s="2"/>
    </row>
    <row r="181" spans="2:15" x14ac:dyDescent="0.3">
      <c r="B181" s="15">
        <f t="shared" si="8"/>
        <v>157</v>
      </c>
      <c r="C181" s="23" t="s">
        <v>108</v>
      </c>
      <c r="D181" s="24" t="s">
        <v>5</v>
      </c>
      <c r="E181" s="31">
        <v>2</v>
      </c>
      <c r="F181" s="19"/>
      <c r="G181" s="20">
        <f t="shared" si="9"/>
        <v>0</v>
      </c>
      <c r="I181" s="8"/>
      <c r="J181" s="8"/>
      <c r="K181" s="8"/>
      <c r="L181" s="9"/>
      <c r="N181" s="2"/>
      <c r="O181" s="2"/>
    </row>
    <row r="182" spans="2:15" x14ac:dyDescent="0.3">
      <c r="B182" s="15">
        <f t="shared" si="8"/>
        <v>158</v>
      </c>
      <c r="C182" s="33" t="s">
        <v>109</v>
      </c>
      <c r="D182" s="24" t="s">
        <v>37</v>
      </c>
      <c r="E182" s="31">
        <v>1</v>
      </c>
      <c r="F182" s="19"/>
      <c r="G182" s="20">
        <f t="shared" si="9"/>
        <v>0</v>
      </c>
      <c r="N182" s="2"/>
      <c r="O182" s="2"/>
    </row>
    <row r="183" spans="2:15" x14ac:dyDescent="0.3">
      <c r="B183" s="15">
        <f t="shared" si="8"/>
        <v>159</v>
      </c>
      <c r="C183" s="33" t="s">
        <v>110</v>
      </c>
      <c r="D183" s="24" t="s">
        <v>37</v>
      </c>
      <c r="E183" s="31">
        <v>1</v>
      </c>
      <c r="F183" s="19"/>
      <c r="G183" s="20">
        <f t="shared" si="9"/>
        <v>0</v>
      </c>
      <c r="N183" s="2"/>
      <c r="O183" s="2"/>
    </row>
    <row r="184" spans="2:15" x14ac:dyDescent="0.3">
      <c r="B184" s="15">
        <f t="shared" si="8"/>
        <v>160</v>
      </c>
      <c r="C184" s="33" t="s">
        <v>111</v>
      </c>
      <c r="D184" s="24" t="s">
        <v>37</v>
      </c>
      <c r="E184" s="31">
        <v>1</v>
      </c>
      <c r="F184" s="19"/>
      <c r="G184" s="20">
        <f t="shared" si="9"/>
        <v>0</v>
      </c>
      <c r="N184" s="2"/>
      <c r="O184" s="2"/>
    </row>
    <row r="185" spans="2:15" ht="28.2" thickBot="1" x14ac:dyDescent="0.35">
      <c r="B185" s="15">
        <f t="shared" si="8"/>
        <v>161</v>
      </c>
      <c r="C185" s="33" t="s">
        <v>112</v>
      </c>
      <c r="D185" s="24" t="s">
        <v>37</v>
      </c>
      <c r="E185" s="31">
        <v>1</v>
      </c>
      <c r="F185" s="19"/>
      <c r="G185" s="38">
        <f t="shared" si="9"/>
        <v>0</v>
      </c>
      <c r="N185" s="2"/>
      <c r="O185" s="2"/>
    </row>
    <row r="186" spans="2:15" ht="28.8" customHeight="1" thickBot="1" x14ac:dyDescent="0.35">
      <c r="B186" s="69" t="s">
        <v>200</v>
      </c>
      <c r="C186" s="70"/>
      <c r="D186" s="70"/>
      <c r="E186" s="70"/>
      <c r="F186" s="70"/>
      <c r="G186" s="46">
        <f>SUM(G156:G185)</f>
        <v>0</v>
      </c>
      <c r="N186" s="2"/>
      <c r="O186" s="2"/>
    </row>
    <row r="187" spans="2:15" ht="22.2" customHeight="1" x14ac:dyDescent="0.3">
      <c r="B187" s="64" t="s">
        <v>196</v>
      </c>
      <c r="C187" s="64"/>
      <c r="D187" s="64"/>
      <c r="E187" s="64"/>
      <c r="F187" s="64"/>
      <c r="G187" s="65"/>
      <c r="N187" s="2"/>
      <c r="O187" s="2"/>
    </row>
    <row r="188" spans="2:15" x14ac:dyDescent="0.3">
      <c r="B188" s="15">
        <f>B185+1</f>
        <v>162</v>
      </c>
      <c r="C188" s="66" t="s">
        <v>123</v>
      </c>
      <c r="D188" s="67"/>
      <c r="E188" s="67"/>
      <c r="F188" s="67"/>
      <c r="G188" s="68"/>
      <c r="N188" s="2"/>
      <c r="O188" s="2"/>
    </row>
    <row r="189" spans="2:15" x14ac:dyDescent="0.3">
      <c r="B189" s="15">
        <f t="shared" si="8"/>
        <v>163</v>
      </c>
      <c r="C189" s="66" t="s">
        <v>43</v>
      </c>
      <c r="D189" s="67"/>
      <c r="E189" s="67"/>
      <c r="F189" s="67"/>
      <c r="G189" s="68"/>
      <c r="N189" s="2"/>
      <c r="O189" s="2"/>
    </row>
    <row r="190" spans="2:15" ht="27.6" x14ac:dyDescent="0.3">
      <c r="B190" s="15">
        <f t="shared" si="8"/>
        <v>164</v>
      </c>
      <c r="C190" s="23" t="s">
        <v>114</v>
      </c>
      <c r="D190" s="24" t="s">
        <v>37</v>
      </c>
      <c r="E190" s="32">
        <v>2</v>
      </c>
      <c r="F190" s="19"/>
      <c r="G190" s="20">
        <f t="shared" ref="G190:G215" si="10">E190*F190</f>
        <v>0</v>
      </c>
      <c r="N190" s="2"/>
      <c r="O190" s="2"/>
    </row>
    <row r="191" spans="2:15" x14ac:dyDescent="0.3">
      <c r="B191" s="15">
        <f t="shared" si="8"/>
        <v>165</v>
      </c>
      <c r="C191" s="23" t="s">
        <v>115</v>
      </c>
      <c r="D191" s="24" t="s">
        <v>37</v>
      </c>
      <c r="E191" s="32">
        <v>1</v>
      </c>
      <c r="F191" s="19"/>
      <c r="G191" s="20">
        <f t="shared" si="10"/>
        <v>0</v>
      </c>
      <c r="N191" s="2"/>
      <c r="O191" s="2"/>
    </row>
    <row r="192" spans="2:15" x14ac:dyDescent="0.3">
      <c r="B192" s="15">
        <f t="shared" si="8"/>
        <v>166</v>
      </c>
      <c r="C192" s="23" t="s">
        <v>116</v>
      </c>
      <c r="D192" s="24" t="s">
        <v>3</v>
      </c>
      <c r="E192" s="32">
        <v>25</v>
      </c>
      <c r="F192" s="19"/>
      <c r="G192" s="20">
        <f t="shared" si="10"/>
        <v>0</v>
      </c>
      <c r="N192" s="2"/>
      <c r="O192" s="2"/>
    </row>
    <row r="193" spans="2:15" x14ac:dyDescent="0.3">
      <c r="B193" s="15">
        <f t="shared" si="8"/>
        <v>167</v>
      </c>
      <c r="C193" s="23" t="s">
        <v>117</v>
      </c>
      <c r="D193" s="24" t="s">
        <v>3</v>
      </c>
      <c r="E193" s="32">
        <v>80</v>
      </c>
      <c r="F193" s="19"/>
      <c r="G193" s="20">
        <f t="shared" si="10"/>
        <v>0</v>
      </c>
      <c r="N193" s="2"/>
      <c r="O193" s="2"/>
    </row>
    <row r="194" spans="2:15" x14ac:dyDescent="0.3">
      <c r="B194" s="15">
        <f t="shared" si="8"/>
        <v>168</v>
      </c>
      <c r="C194" s="23" t="s">
        <v>155</v>
      </c>
      <c r="D194" s="24" t="s">
        <v>3</v>
      </c>
      <c r="E194" s="32">
        <v>105</v>
      </c>
      <c r="F194" s="19"/>
      <c r="G194" s="20">
        <f t="shared" si="10"/>
        <v>0</v>
      </c>
      <c r="N194" s="2"/>
      <c r="O194" s="2"/>
    </row>
    <row r="195" spans="2:15" x14ac:dyDescent="0.3">
      <c r="B195" s="15">
        <f t="shared" si="8"/>
        <v>169</v>
      </c>
      <c r="C195" s="23" t="s">
        <v>119</v>
      </c>
      <c r="D195" s="24" t="s">
        <v>37</v>
      </c>
      <c r="E195" s="32">
        <v>2</v>
      </c>
      <c r="F195" s="19"/>
      <c r="G195" s="20">
        <f t="shared" si="10"/>
        <v>0</v>
      </c>
      <c r="N195" s="2"/>
      <c r="O195" s="2"/>
    </row>
    <row r="196" spans="2:15" x14ac:dyDescent="0.3">
      <c r="B196" s="15">
        <f t="shared" si="8"/>
        <v>170</v>
      </c>
      <c r="C196" s="23" t="s">
        <v>120</v>
      </c>
      <c r="D196" s="24" t="s">
        <v>37</v>
      </c>
      <c r="E196" s="32">
        <v>4</v>
      </c>
      <c r="F196" s="19"/>
      <c r="G196" s="20">
        <f t="shared" si="10"/>
        <v>0</v>
      </c>
      <c r="N196" s="2"/>
      <c r="O196" s="2"/>
    </row>
    <row r="197" spans="2:15" x14ac:dyDescent="0.3">
      <c r="B197" s="15">
        <f t="shared" si="8"/>
        <v>171</v>
      </c>
      <c r="C197" s="23" t="s">
        <v>121</v>
      </c>
      <c r="D197" s="24" t="s">
        <v>37</v>
      </c>
      <c r="E197" s="32">
        <v>1</v>
      </c>
      <c r="F197" s="19"/>
      <c r="G197" s="20">
        <f t="shared" si="10"/>
        <v>0</v>
      </c>
      <c r="N197" s="2"/>
      <c r="O197" s="2"/>
    </row>
    <row r="198" spans="2:15" x14ac:dyDescent="0.3">
      <c r="B198" s="15">
        <f t="shared" si="8"/>
        <v>172</v>
      </c>
      <c r="C198" s="23" t="s">
        <v>122</v>
      </c>
      <c r="D198" s="24" t="s">
        <v>37</v>
      </c>
      <c r="E198" s="32">
        <v>6</v>
      </c>
      <c r="F198" s="19"/>
      <c r="G198" s="20">
        <f t="shared" si="10"/>
        <v>0</v>
      </c>
      <c r="N198" s="2"/>
      <c r="O198" s="2"/>
    </row>
    <row r="199" spans="2:15" x14ac:dyDescent="0.3">
      <c r="B199" s="15">
        <f t="shared" si="8"/>
        <v>173</v>
      </c>
      <c r="C199" s="66" t="s">
        <v>46</v>
      </c>
      <c r="D199" s="67"/>
      <c r="E199" s="67"/>
      <c r="F199" s="67"/>
      <c r="G199" s="68"/>
      <c r="N199" s="2"/>
      <c r="O199" s="2"/>
    </row>
    <row r="200" spans="2:15" x14ac:dyDescent="0.3">
      <c r="B200" s="15">
        <f t="shared" si="8"/>
        <v>174</v>
      </c>
      <c r="C200" s="23" t="s">
        <v>47</v>
      </c>
      <c r="D200" s="24" t="s">
        <v>8</v>
      </c>
      <c r="E200" s="32">
        <v>4</v>
      </c>
      <c r="F200" s="19"/>
      <c r="G200" s="20">
        <f t="shared" si="10"/>
        <v>0</v>
      </c>
      <c r="N200" s="2"/>
      <c r="O200" s="2"/>
    </row>
    <row r="201" spans="2:15" x14ac:dyDescent="0.3">
      <c r="B201" s="15">
        <f t="shared" si="8"/>
        <v>175</v>
      </c>
      <c r="C201" s="23" t="s">
        <v>163</v>
      </c>
      <c r="D201" s="24" t="s">
        <v>60</v>
      </c>
      <c r="E201" s="29">
        <v>1.05</v>
      </c>
      <c r="F201" s="19"/>
      <c r="G201" s="20">
        <f t="shared" si="10"/>
        <v>0</v>
      </c>
      <c r="I201" s="9"/>
      <c r="J201" s="9"/>
      <c r="K201" s="9"/>
      <c r="L201" s="9"/>
      <c r="N201" s="2"/>
      <c r="O201" s="2"/>
    </row>
    <row r="202" spans="2:15" ht="30.6" customHeight="1" x14ac:dyDescent="0.3">
      <c r="B202" s="15">
        <f t="shared" si="8"/>
        <v>176</v>
      </c>
      <c r="C202" s="23" t="s">
        <v>174</v>
      </c>
      <c r="D202" s="24" t="s">
        <v>60</v>
      </c>
      <c r="E202" s="29">
        <v>1.05</v>
      </c>
      <c r="F202" s="19"/>
      <c r="G202" s="20">
        <f t="shared" si="10"/>
        <v>0</v>
      </c>
      <c r="I202" s="9"/>
      <c r="J202" s="9"/>
      <c r="K202" s="9"/>
      <c r="L202" s="9"/>
      <c r="N202" s="2"/>
      <c r="O202" s="2"/>
    </row>
    <row r="203" spans="2:15" x14ac:dyDescent="0.3">
      <c r="B203" s="15">
        <f t="shared" si="8"/>
        <v>177</v>
      </c>
      <c r="C203" s="23" t="s">
        <v>124</v>
      </c>
      <c r="D203" s="24" t="s">
        <v>141</v>
      </c>
      <c r="E203" s="32">
        <v>0.01</v>
      </c>
      <c r="F203" s="19"/>
      <c r="G203" s="20">
        <f t="shared" si="10"/>
        <v>0</v>
      </c>
      <c r="N203" s="2"/>
      <c r="O203" s="2"/>
    </row>
    <row r="204" spans="2:15" x14ac:dyDescent="0.3">
      <c r="B204" s="15">
        <f t="shared" si="8"/>
        <v>178</v>
      </c>
      <c r="C204" s="23" t="s">
        <v>125</v>
      </c>
      <c r="D204" s="24" t="s">
        <v>37</v>
      </c>
      <c r="E204" s="32">
        <v>2</v>
      </c>
      <c r="F204" s="19"/>
      <c r="G204" s="20">
        <f t="shared" si="10"/>
        <v>0</v>
      </c>
      <c r="N204" s="2"/>
      <c r="O204" s="2"/>
    </row>
    <row r="205" spans="2:15" ht="31.2" customHeight="1" x14ac:dyDescent="0.3">
      <c r="B205" s="15">
        <f t="shared" si="8"/>
        <v>179</v>
      </c>
      <c r="C205" s="23" t="s">
        <v>151</v>
      </c>
      <c r="D205" s="24" t="s">
        <v>141</v>
      </c>
      <c r="E205" s="32">
        <v>0.01</v>
      </c>
      <c r="F205" s="19"/>
      <c r="G205" s="20">
        <f t="shared" si="10"/>
        <v>0</v>
      </c>
      <c r="N205" s="2"/>
      <c r="O205" s="2"/>
    </row>
    <row r="206" spans="2:15" x14ac:dyDescent="0.3">
      <c r="B206" s="15">
        <f t="shared" si="8"/>
        <v>180</v>
      </c>
      <c r="C206" s="23" t="s">
        <v>126</v>
      </c>
      <c r="D206" s="24" t="s">
        <v>141</v>
      </c>
      <c r="E206" s="32">
        <v>0.06</v>
      </c>
      <c r="F206" s="19"/>
      <c r="G206" s="20">
        <f t="shared" si="10"/>
        <v>0</v>
      </c>
      <c r="N206" s="2"/>
      <c r="O206" s="2"/>
    </row>
    <row r="207" spans="2:15" x14ac:dyDescent="0.3">
      <c r="B207" s="15">
        <f t="shared" si="8"/>
        <v>181</v>
      </c>
      <c r="C207" s="23" t="s">
        <v>127</v>
      </c>
      <c r="D207" s="24" t="s">
        <v>37</v>
      </c>
      <c r="E207" s="32">
        <v>4</v>
      </c>
      <c r="F207" s="19"/>
      <c r="G207" s="20">
        <f t="shared" si="10"/>
        <v>0</v>
      </c>
      <c r="N207" s="2"/>
      <c r="O207" s="2"/>
    </row>
    <row r="208" spans="2:15" x14ac:dyDescent="0.3">
      <c r="B208" s="15">
        <f t="shared" si="8"/>
        <v>182</v>
      </c>
      <c r="C208" s="23" t="s">
        <v>48</v>
      </c>
      <c r="D208" s="24" t="s">
        <v>60</v>
      </c>
      <c r="E208" s="32">
        <v>1.05</v>
      </c>
      <c r="F208" s="19"/>
      <c r="G208" s="20">
        <f t="shared" si="10"/>
        <v>0</v>
      </c>
      <c r="N208" s="2"/>
      <c r="O208" s="2"/>
    </row>
    <row r="209" spans="2:15" x14ac:dyDescent="0.3">
      <c r="B209" s="15">
        <f t="shared" si="8"/>
        <v>183</v>
      </c>
      <c r="C209" s="23" t="s">
        <v>49</v>
      </c>
      <c r="D209" s="24" t="s">
        <v>60</v>
      </c>
      <c r="E209" s="32">
        <v>1.05</v>
      </c>
      <c r="F209" s="19"/>
      <c r="G209" s="20">
        <f t="shared" si="10"/>
        <v>0</v>
      </c>
      <c r="N209" s="2"/>
      <c r="O209" s="2"/>
    </row>
    <row r="210" spans="2:15" x14ac:dyDescent="0.3">
      <c r="B210" s="15">
        <f t="shared" si="8"/>
        <v>184</v>
      </c>
      <c r="C210" s="23" t="s">
        <v>128</v>
      </c>
      <c r="D210" s="24" t="s">
        <v>141</v>
      </c>
      <c r="E210" s="32">
        <v>0.06</v>
      </c>
      <c r="F210" s="19"/>
      <c r="G210" s="20">
        <f t="shared" si="10"/>
        <v>0</v>
      </c>
      <c r="N210" s="2"/>
      <c r="O210" s="2"/>
    </row>
    <row r="211" spans="2:15" ht="27.6" x14ac:dyDescent="0.3">
      <c r="B211" s="15">
        <f t="shared" si="8"/>
        <v>185</v>
      </c>
      <c r="C211" s="23" t="s">
        <v>156</v>
      </c>
      <c r="D211" s="24" t="s">
        <v>141</v>
      </c>
      <c r="E211" s="32">
        <v>0.4</v>
      </c>
      <c r="F211" s="19"/>
      <c r="G211" s="20">
        <f t="shared" si="10"/>
        <v>0</v>
      </c>
      <c r="N211" s="2"/>
      <c r="O211" s="2"/>
    </row>
    <row r="212" spans="2:15" x14ac:dyDescent="0.3">
      <c r="B212" s="15">
        <f t="shared" si="8"/>
        <v>186</v>
      </c>
      <c r="C212" s="23" t="s">
        <v>51</v>
      </c>
      <c r="D212" s="24" t="s">
        <v>37</v>
      </c>
      <c r="E212" s="32">
        <v>5</v>
      </c>
      <c r="F212" s="19"/>
      <c r="G212" s="20">
        <f t="shared" si="10"/>
        <v>0</v>
      </c>
      <c r="N212" s="2"/>
      <c r="O212" s="2"/>
    </row>
    <row r="213" spans="2:15" x14ac:dyDescent="0.3">
      <c r="B213" s="15">
        <f t="shared" ref="B213:B235" si="11">B212+1</f>
        <v>187</v>
      </c>
      <c r="C213" s="23" t="s">
        <v>52</v>
      </c>
      <c r="D213" s="24" t="s">
        <v>8</v>
      </c>
      <c r="E213" s="32">
        <v>5</v>
      </c>
      <c r="F213" s="19"/>
      <c r="G213" s="20">
        <f t="shared" si="10"/>
        <v>0</v>
      </c>
      <c r="N213" s="2"/>
      <c r="O213" s="2"/>
    </row>
    <row r="214" spans="2:15" x14ac:dyDescent="0.3">
      <c r="B214" s="15">
        <f t="shared" si="11"/>
        <v>188</v>
      </c>
      <c r="C214" s="23" t="s">
        <v>53</v>
      </c>
      <c r="D214" s="24" t="s">
        <v>8</v>
      </c>
      <c r="E214" s="32">
        <v>6</v>
      </c>
      <c r="F214" s="19"/>
      <c r="G214" s="20">
        <f t="shared" si="10"/>
        <v>0</v>
      </c>
      <c r="N214" s="2"/>
      <c r="O214" s="2"/>
    </row>
    <row r="215" spans="2:15" x14ac:dyDescent="0.3">
      <c r="B215" s="15">
        <f t="shared" si="11"/>
        <v>189</v>
      </c>
      <c r="C215" s="23" t="s">
        <v>157</v>
      </c>
      <c r="D215" s="24" t="s">
        <v>152</v>
      </c>
      <c r="E215" s="32">
        <v>0.5</v>
      </c>
      <c r="F215" s="19"/>
      <c r="G215" s="20">
        <f t="shared" si="10"/>
        <v>0</v>
      </c>
      <c r="N215" s="2"/>
      <c r="O215" s="2"/>
    </row>
    <row r="216" spans="2:15" x14ac:dyDescent="0.3">
      <c r="B216" s="15">
        <f t="shared" si="11"/>
        <v>190</v>
      </c>
      <c r="C216" s="66" t="s">
        <v>129</v>
      </c>
      <c r="D216" s="67"/>
      <c r="E216" s="67"/>
      <c r="F216" s="67"/>
      <c r="G216" s="68"/>
      <c r="N216" s="2"/>
      <c r="O216" s="2"/>
    </row>
    <row r="217" spans="2:15" x14ac:dyDescent="0.3">
      <c r="B217" s="15">
        <f t="shared" si="11"/>
        <v>191</v>
      </c>
      <c r="C217" s="66" t="s">
        <v>43</v>
      </c>
      <c r="D217" s="67"/>
      <c r="E217" s="67"/>
      <c r="F217" s="67"/>
      <c r="G217" s="68"/>
      <c r="N217" s="2"/>
      <c r="O217" s="2"/>
    </row>
    <row r="218" spans="2:15" x14ac:dyDescent="0.3">
      <c r="B218" s="15">
        <f t="shared" si="11"/>
        <v>192</v>
      </c>
      <c r="C218" s="23" t="s">
        <v>130</v>
      </c>
      <c r="D218" s="24" t="s">
        <v>8</v>
      </c>
      <c r="E218" s="32">
        <v>1</v>
      </c>
      <c r="F218" s="19"/>
      <c r="G218" s="20">
        <f t="shared" ref="G218:G221" si="12">E218*F218</f>
        <v>0</v>
      </c>
      <c r="N218" s="2"/>
      <c r="O218" s="2"/>
    </row>
    <row r="219" spans="2:15" x14ac:dyDescent="0.3">
      <c r="B219" s="15">
        <f t="shared" si="11"/>
        <v>193</v>
      </c>
      <c r="C219" s="23" t="s">
        <v>117</v>
      </c>
      <c r="D219" s="24" t="s">
        <v>3</v>
      </c>
      <c r="E219" s="32">
        <v>18</v>
      </c>
      <c r="F219" s="19"/>
      <c r="G219" s="20">
        <f t="shared" si="12"/>
        <v>0</v>
      </c>
      <c r="N219" s="2"/>
      <c r="O219" s="2"/>
    </row>
    <row r="220" spans="2:15" x14ac:dyDescent="0.3">
      <c r="B220" s="15">
        <f t="shared" si="11"/>
        <v>194</v>
      </c>
      <c r="C220" s="23" t="s">
        <v>118</v>
      </c>
      <c r="D220" s="24" t="s">
        <v>3</v>
      </c>
      <c r="E220" s="32">
        <v>18</v>
      </c>
      <c r="F220" s="19"/>
      <c r="G220" s="20">
        <f t="shared" si="12"/>
        <v>0</v>
      </c>
      <c r="N220" s="2"/>
      <c r="O220" s="2"/>
    </row>
    <row r="221" spans="2:15" x14ac:dyDescent="0.3">
      <c r="B221" s="15">
        <f t="shared" si="11"/>
        <v>195</v>
      </c>
      <c r="C221" s="33" t="s">
        <v>110</v>
      </c>
      <c r="D221" s="24" t="s">
        <v>8</v>
      </c>
      <c r="E221" s="32">
        <v>1</v>
      </c>
      <c r="F221" s="19"/>
      <c r="G221" s="20">
        <f t="shared" si="12"/>
        <v>0</v>
      </c>
      <c r="N221" s="2"/>
      <c r="O221" s="2"/>
    </row>
    <row r="222" spans="2:15" x14ac:dyDescent="0.3">
      <c r="B222" s="15">
        <f t="shared" si="11"/>
        <v>196</v>
      </c>
      <c r="C222" s="66" t="s">
        <v>46</v>
      </c>
      <c r="D222" s="67"/>
      <c r="E222" s="67"/>
      <c r="F222" s="67"/>
      <c r="G222" s="68"/>
      <c r="N222" s="2"/>
      <c r="O222" s="2"/>
    </row>
    <row r="223" spans="2:15" x14ac:dyDescent="0.3">
      <c r="B223" s="15">
        <f t="shared" si="11"/>
        <v>197</v>
      </c>
      <c r="C223" s="23" t="s">
        <v>47</v>
      </c>
      <c r="D223" s="24" t="s">
        <v>8</v>
      </c>
      <c r="E223" s="32">
        <v>1</v>
      </c>
      <c r="F223" s="19"/>
      <c r="G223" s="20">
        <f t="shared" ref="G223:G235" si="13">E223*F223</f>
        <v>0</v>
      </c>
      <c r="N223" s="2"/>
      <c r="O223" s="2"/>
    </row>
    <row r="224" spans="2:15" x14ac:dyDescent="0.3">
      <c r="B224" s="15">
        <f t="shared" si="11"/>
        <v>198</v>
      </c>
      <c r="C224" s="23" t="s">
        <v>163</v>
      </c>
      <c r="D224" s="24" t="s">
        <v>60</v>
      </c>
      <c r="E224" s="32">
        <v>0.18</v>
      </c>
      <c r="F224" s="19"/>
      <c r="G224" s="20">
        <f t="shared" si="13"/>
        <v>0</v>
      </c>
      <c r="J224" s="9"/>
      <c r="K224" s="9"/>
      <c r="L224" s="9"/>
      <c r="N224" s="2"/>
      <c r="O224" s="2"/>
    </row>
    <row r="225" spans="2:15" ht="27" customHeight="1" x14ac:dyDescent="0.3">
      <c r="B225" s="15">
        <f t="shared" si="11"/>
        <v>199</v>
      </c>
      <c r="C225" s="23" t="s">
        <v>167</v>
      </c>
      <c r="D225" s="24" t="s">
        <v>60</v>
      </c>
      <c r="E225" s="32">
        <v>0.18</v>
      </c>
      <c r="F225" s="19"/>
      <c r="G225" s="20">
        <f t="shared" si="13"/>
        <v>0</v>
      </c>
      <c r="N225" s="2"/>
      <c r="O225" s="2"/>
    </row>
    <row r="226" spans="2:15" x14ac:dyDescent="0.3">
      <c r="B226" s="15">
        <f t="shared" si="11"/>
        <v>200</v>
      </c>
      <c r="C226" s="33" t="s">
        <v>109</v>
      </c>
      <c r="D226" s="24" t="s">
        <v>37</v>
      </c>
      <c r="E226" s="32">
        <v>1</v>
      </c>
      <c r="F226" s="19"/>
      <c r="G226" s="20">
        <f t="shared" si="13"/>
        <v>0</v>
      </c>
      <c r="N226" s="2"/>
      <c r="O226" s="2"/>
    </row>
    <row r="227" spans="2:15" x14ac:dyDescent="0.3">
      <c r="B227" s="15">
        <f t="shared" si="11"/>
        <v>201</v>
      </c>
      <c r="C227" s="23" t="s">
        <v>48</v>
      </c>
      <c r="D227" s="24" t="s">
        <v>60</v>
      </c>
      <c r="E227" s="32">
        <v>0.18</v>
      </c>
      <c r="F227" s="19"/>
      <c r="G227" s="20">
        <f t="shared" si="13"/>
        <v>0</v>
      </c>
      <c r="N227" s="2"/>
      <c r="O227" s="2"/>
    </row>
    <row r="228" spans="2:15" x14ac:dyDescent="0.3">
      <c r="B228" s="15">
        <f t="shared" si="11"/>
        <v>202</v>
      </c>
      <c r="C228" s="23" t="s">
        <v>49</v>
      </c>
      <c r="D228" s="24" t="s">
        <v>60</v>
      </c>
      <c r="E228" s="32">
        <v>0.18</v>
      </c>
      <c r="F228" s="19"/>
      <c r="G228" s="20">
        <f t="shared" si="13"/>
        <v>0</v>
      </c>
      <c r="N228" s="2"/>
      <c r="O228" s="2"/>
    </row>
    <row r="229" spans="2:15" x14ac:dyDescent="0.3">
      <c r="B229" s="15">
        <f t="shared" si="11"/>
        <v>203</v>
      </c>
      <c r="C229" s="23" t="s">
        <v>128</v>
      </c>
      <c r="D229" s="24" t="s">
        <v>141</v>
      </c>
      <c r="E229" s="32">
        <v>0.01</v>
      </c>
      <c r="F229" s="19"/>
      <c r="G229" s="20">
        <f t="shared" si="13"/>
        <v>0</v>
      </c>
      <c r="N229" s="2"/>
      <c r="O229" s="2"/>
    </row>
    <row r="230" spans="2:15" ht="27.6" x14ac:dyDescent="0.3">
      <c r="B230" s="15">
        <f t="shared" si="11"/>
        <v>204</v>
      </c>
      <c r="C230" s="23" t="s">
        <v>156</v>
      </c>
      <c r="D230" s="24" t="s">
        <v>141</v>
      </c>
      <c r="E230" s="32">
        <v>0.01</v>
      </c>
      <c r="F230" s="19"/>
      <c r="G230" s="20">
        <f t="shared" si="13"/>
        <v>0</v>
      </c>
      <c r="N230" s="2"/>
      <c r="O230" s="2"/>
    </row>
    <row r="231" spans="2:15" x14ac:dyDescent="0.3">
      <c r="B231" s="15">
        <f t="shared" si="11"/>
        <v>205</v>
      </c>
      <c r="C231" s="23" t="s">
        <v>51</v>
      </c>
      <c r="D231" s="24" t="s">
        <v>37</v>
      </c>
      <c r="E231" s="32">
        <v>1</v>
      </c>
      <c r="F231" s="19"/>
      <c r="G231" s="20">
        <f t="shared" si="13"/>
        <v>0</v>
      </c>
      <c r="N231" s="2"/>
      <c r="O231" s="2"/>
    </row>
    <row r="232" spans="2:15" x14ac:dyDescent="0.3">
      <c r="B232" s="15">
        <f t="shared" si="11"/>
        <v>206</v>
      </c>
      <c r="C232" s="23" t="s">
        <v>52</v>
      </c>
      <c r="D232" s="24" t="s">
        <v>37</v>
      </c>
      <c r="E232" s="32">
        <v>1</v>
      </c>
      <c r="F232" s="19"/>
      <c r="G232" s="20">
        <f t="shared" si="13"/>
        <v>0</v>
      </c>
      <c r="N232" s="2"/>
      <c r="O232" s="2"/>
    </row>
    <row r="233" spans="2:15" x14ac:dyDescent="0.3">
      <c r="B233" s="15">
        <f t="shared" si="11"/>
        <v>207</v>
      </c>
      <c r="C233" s="23" t="s">
        <v>53</v>
      </c>
      <c r="D233" s="24" t="s">
        <v>37</v>
      </c>
      <c r="E233" s="32">
        <v>1</v>
      </c>
      <c r="F233" s="19"/>
      <c r="G233" s="20">
        <f t="shared" si="13"/>
        <v>0</v>
      </c>
      <c r="N233" s="2"/>
      <c r="O233" s="2"/>
    </row>
    <row r="234" spans="2:15" x14ac:dyDescent="0.3">
      <c r="B234" s="15">
        <f t="shared" si="11"/>
        <v>208</v>
      </c>
      <c r="C234" s="23" t="s">
        <v>27</v>
      </c>
      <c r="D234" s="24" t="s">
        <v>28</v>
      </c>
      <c r="E234" s="32">
        <v>0.1</v>
      </c>
      <c r="F234" s="19"/>
      <c r="G234" s="20">
        <f t="shared" si="13"/>
        <v>0</v>
      </c>
      <c r="N234" s="2"/>
      <c r="O234" s="2"/>
    </row>
    <row r="235" spans="2:15" ht="28.2" thickBot="1" x14ac:dyDescent="0.35">
      <c r="B235" s="15">
        <f t="shared" si="11"/>
        <v>209</v>
      </c>
      <c r="C235" s="23" t="s">
        <v>171</v>
      </c>
      <c r="D235" s="24" t="s">
        <v>5</v>
      </c>
      <c r="E235" s="32">
        <v>10</v>
      </c>
      <c r="F235" s="19"/>
      <c r="G235" s="38">
        <f t="shared" si="13"/>
        <v>0</v>
      </c>
      <c r="K235" s="8"/>
      <c r="L235" s="9"/>
      <c r="N235" s="2"/>
      <c r="O235" s="2"/>
    </row>
    <row r="236" spans="2:15" ht="27" customHeight="1" thickBot="1" x14ac:dyDescent="0.35">
      <c r="B236" s="69" t="s">
        <v>215</v>
      </c>
      <c r="C236" s="70"/>
      <c r="D236" s="70"/>
      <c r="E236" s="70"/>
      <c r="F236" s="70"/>
      <c r="G236" s="46">
        <f>SUM(G190:G235)</f>
        <v>0</v>
      </c>
      <c r="K236" s="8"/>
      <c r="L236" s="9"/>
      <c r="N236" s="2"/>
      <c r="O236" s="2"/>
    </row>
    <row r="237" spans="2:15" ht="24.6" customHeight="1" thickBot="1" x14ac:dyDescent="0.35">
      <c r="B237" s="55" t="s">
        <v>211</v>
      </c>
      <c r="C237" s="56"/>
      <c r="D237" s="56"/>
      <c r="E237" s="56"/>
      <c r="F237" s="57"/>
      <c r="G237" s="48">
        <f>G145+G153+G186+G236</f>
        <v>0</v>
      </c>
      <c r="K237" s="9"/>
      <c r="L237" s="9"/>
      <c r="N237" s="2"/>
      <c r="O237" s="2"/>
    </row>
    <row r="238" spans="2:15" ht="24.6" customHeight="1" thickBot="1" x14ac:dyDescent="0.35">
      <c r="B238" s="55" t="s">
        <v>212</v>
      </c>
      <c r="C238" s="56"/>
      <c r="D238" s="56"/>
      <c r="E238" s="56"/>
      <c r="F238" s="56"/>
      <c r="G238" s="48">
        <f>G14+G99+G237</f>
        <v>0</v>
      </c>
      <c r="K238" s="9"/>
      <c r="L238" s="9"/>
      <c r="N238" s="2"/>
      <c r="O238" s="2"/>
    </row>
    <row r="239" spans="2:15" ht="46.2" thickBot="1" x14ac:dyDescent="0.35">
      <c r="B239" s="15">
        <f>B235+1</f>
        <v>210</v>
      </c>
      <c r="C239" s="34" t="s">
        <v>192</v>
      </c>
      <c r="D239" s="35" t="s">
        <v>131</v>
      </c>
      <c r="E239" s="36">
        <v>6000</v>
      </c>
      <c r="F239" s="37">
        <v>0</v>
      </c>
      <c r="G239" s="39">
        <f>E239-E239*F239/100</f>
        <v>6000</v>
      </c>
      <c r="I239" s="7"/>
      <c r="J239" s="7"/>
      <c r="K239" s="7"/>
      <c r="L239" s="10"/>
      <c r="N239" s="2"/>
      <c r="O239" s="2"/>
    </row>
    <row r="240" spans="2:15" ht="36" customHeight="1" thickBot="1" x14ac:dyDescent="0.35">
      <c r="B240" s="90" t="s">
        <v>193</v>
      </c>
      <c r="C240" s="91"/>
      <c r="D240" s="91"/>
      <c r="E240" s="91"/>
      <c r="F240" s="91"/>
      <c r="G240" s="54">
        <f>G238+G239</f>
        <v>6000</v>
      </c>
      <c r="K240" s="7"/>
      <c r="L240" s="7"/>
    </row>
    <row r="241" spans="2:8" x14ac:dyDescent="0.3">
      <c r="B241" s="11"/>
      <c r="C241" s="11"/>
      <c r="D241" s="12"/>
      <c r="E241" s="12"/>
      <c r="F241" s="11"/>
      <c r="G241" s="11"/>
    </row>
    <row r="242" spans="2:8" x14ac:dyDescent="0.3">
      <c r="B242" s="95"/>
      <c r="C242" s="95"/>
      <c r="D242" s="95"/>
      <c r="E242" s="95"/>
      <c r="F242" s="95"/>
      <c r="G242" s="95"/>
    </row>
    <row r="243" spans="2:8" ht="45.6" customHeight="1" x14ac:dyDescent="0.3">
      <c r="B243" s="94"/>
      <c r="C243" s="94"/>
      <c r="D243" s="94"/>
      <c r="E243" s="94"/>
      <c r="F243" s="94"/>
      <c r="G243" s="94"/>
    </row>
    <row r="245" spans="2:8" x14ac:dyDescent="0.3">
      <c r="B245" s="5"/>
      <c r="C245" s="93"/>
      <c r="D245" s="93"/>
      <c r="E245" s="93"/>
      <c r="F245" s="93"/>
      <c r="G245" s="93"/>
      <c r="H245" s="1"/>
    </row>
    <row r="246" spans="2:8" ht="63.75" customHeight="1" x14ac:dyDescent="0.3">
      <c r="C246" s="92"/>
      <c r="D246" s="92"/>
      <c r="E246" s="92"/>
      <c r="F246" s="92"/>
      <c r="G246" s="92"/>
      <c r="H246" s="92"/>
    </row>
    <row r="247" spans="2:8" x14ac:dyDescent="0.3">
      <c r="F247" s="6"/>
      <c r="G247" s="6"/>
      <c r="H247" s="3"/>
    </row>
  </sheetData>
  <sheetProtection formatColumns="0" selectLockedCells="1"/>
  <protectedRanges>
    <protectedRange sqref="E56:E72 F16:F55 F73:F238" name="Range3"/>
    <protectedRange sqref="F8:F14" name="Range2"/>
  </protectedRanges>
  <mergeCells count="50">
    <mergeCell ref="B240:F240"/>
    <mergeCell ref="C246:H246"/>
    <mergeCell ref="C245:G245"/>
    <mergeCell ref="B243:G243"/>
    <mergeCell ref="B242:G242"/>
    <mergeCell ref="B100:G100"/>
    <mergeCell ref="B101:G101"/>
    <mergeCell ref="C74:G74"/>
    <mergeCell ref="C77:G77"/>
    <mergeCell ref="C89:G89"/>
    <mergeCell ref="B14:F14"/>
    <mergeCell ref="B54:C54"/>
    <mergeCell ref="B53:F53"/>
    <mergeCell ref="C2:F2"/>
    <mergeCell ref="B98:F98"/>
    <mergeCell ref="B72:F72"/>
    <mergeCell ref="B15:G15"/>
    <mergeCell ref="B16:G16"/>
    <mergeCell ref="B37:G37"/>
    <mergeCell ref="B36:F36"/>
    <mergeCell ref="B186:F186"/>
    <mergeCell ref="C38:G38"/>
    <mergeCell ref="C118:G118"/>
    <mergeCell ref="C130:G130"/>
    <mergeCell ref="B146:G146"/>
    <mergeCell ref="B153:F153"/>
    <mergeCell ref="B73:G73"/>
    <mergeCell ref="C55:G55"/>
    <mergeCell ref="C59:G59"/>
    <mergeCell ref="C51:G51"/>
    <mergeCell ref="C46:G46"/>
    <mergeCell ref="C43:G43"/>
    <mergeCell ref="B99:F99"/>
    <mergeCell ref="B145:F145"/>
    <mergeCell ref="B237:F237"/>
    <mergeCell ref="B238:F238"/>
    <mergeCell ref="C102:G102"/>
    <mergeCell ref="B7:G7"/>
    <mergeCell ref="B187:G187"/>
    <mergeCell ref="C188:G188"/>
    <mergeCell ref="C189:G189"/>
    <mergeCell ref="B236:F236"/>
    <mergeCell ref="C199:G199"/>
    <mergeCell ref="C216:G216"/>
    <mergeCell ref="C217:G217"/>
    <mergeCell ref="C222:G222"/>
    <mergeCell ref="B154:G154"/>
    <mergeCell ref="C155:G155"/>
    <mergeCell ref="C164:G164"/>
    <mergeCell ref="C166:G166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8FE93-5E13-495A-93AF-541BB987CAF3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e1859fd-5c03-4aad-a8ae-84688b43cbdc"/>
    <ds:schemaRef ds:uri="10d82443-09d3-40b0-8c83-26301ffc3ad6"/>
  </ds:schemaRefs>
</ds:datastoreItem>
</file>

<file path=customXml/itemProps2.xml><?xml version="1.0" encoding="utf-8"?>
<ds:datastoreItem xmlns:ds="http://schemas.openxmlformats.org/officeDocument/2006/customXml" ds:itemID="{B0797DB0-B53B-4AA6-B849-D21BDE1C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Daiva Raguotienė</cp:lastModifiedBy>
  <cp:revision/>
  <dcterms:created xsi:type="dcterms:W3CDTF">2015-06-05T18:17:20Z</dcterms:created>
  <dcterms:modified xsi:type="dcterms:W3CDTF">2025-08-12T06:38:15Z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