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23" i="1" l="1"/>
  <c r="F20" i="1" l="1"/>
  <c r="F25" i="1" l="1"/>
  <c r="F24" i="1"/>
  <c r="F22" i="1"/>
  <c r="F19" i="1"/>
  <c r="B18" i="1"/>
  <c r="B26" i="1" s="1"/>
  <c r="B16" i="1"/>
  <c r="F14" i="1"/>
  <c r="F13" i="1"/>
  <c r="F12" i="1"/>
  <c r="F11" i="1"/>
  <c r="F26" i="1" l="1"/>
  <c r="F27" i="1" l="1"/>
  <c r="F28" i="1" s="1"/>
  <c r="F29" i="1" s="1"/>
</calcChain>
</file>

<file path=xl/sharedStrings.xml><?xml version="1.0" encoding="utf-8"?>
<sst xmlns="http://schemas.openxmlformats.org/spreadsheetml/2006/main" count="61" uniqueCount="49">
  <si>
    <t>Sutarties pavadinimas:</t>
  </si>
  <si>
    <t>Sutarties numeris:</t>
  </si>
  <si>
    <t>Užsakovas: UAB "Kauno vandenys"</t>
  </si>
  <si>
    <t>Rangovas:</t>
  </si>
  <si>
    <t>Darbų žiniaraštis</t>
  </si>
  <si>
    <t/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</si>
  <si>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</si>
  <si>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</si>
  <si>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</si>
  <si>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</si>
  <si>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</si>
  <si>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</si>
  <si>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</si>
  <si>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BENDROJI DALIS</t>
  </si>
  <si>
    <t>1.1</t>
  </si>
  <si>
    <t>Inžineriniai, topografiniai  tyrinėjimai</t>
  </si>
  <si>
    <t>kompl.</t>
  </si>
  <si>
    <t>1.2</t>
  </si>
  <si>
    <t>Statinio projektavimas (iskaitant projekto derinimą ir statybos leidimo gavimą)</t>
  </si>
  <si>
    <t>1.3</t>
  </si>
  <si>
    <t>Išpildomoji dokumentacija (įskaitant statybos užbaigimo dokumentus)</t>
  </si>
  <si>
    <t>1.4</t>
  </si>
  <si>
    <t>Pastatyto tinklo kadastro bylos sudarymas (įskaitant tinklo šulinių korteles, nekilnojamojo daikto kadastrinių matavimų bylą, ir jos išankstinę patikrą ar suderinimą VĮ Registrų centras)</t>
  </si>
  <si>
    <t>2.</t>
  </si>
  <si>
    <t>2.1</t>
  </si>
  <si>
    <t>2.1.1</t>
  </si>
  <si>
    <t>2.1.4</t>
  </si>
  <si>
    <t>2.1.5</t>
  </si>
  <si>
    <t>Gerbūvio sutvarkymo darbai, įskaitant kelių, gatvių, šaligatvių, bortų bei žalių plotų, statybos metu pažeisto drenažo ir (arba) kitų komunikacijų atstatymą, šulinių žymėjimo ženklų montavimą.</t>
  </si>
  <si>
    <t>VISO DARBAMS</t>
  </si>
  <si>
    <t>PVM</t>
  </si>
  <si>
    <t>Viso su PVM</t>
  </si>
  <si>
    <t>Pastaba:</t>
  </si>
  <si>
    <t>Kainų žiniaraščiuose įvardyti darbai yra įskaitant medžiagas, įrangą ir visus darbus, kaip nurodyta Užsakovo reikalavimuose.</t>
  </si>
  <si>
    <t>2.1.6</t>
  </si>
  <si>
    <t>2.1.7</t>
  </si>
  <si>
    <t>Vandentiekio tinklo D200 perklojimas DN250 betranšėju esamo  būdu, įskaitant PE 100 RC dvisluoksnį vamzdyną, visus reikalingus dėklus, jungtis, medžiagas, tyrinėjimus ir darbus (Ilgis apie 575 m)</t>
  </si>
  <si>
    <t>Vandentiekio vamzdyno praplovimas, mechaninių priemaišų pašalinimas, hidraulinis bandymas, susijusios medžiagos bei paslaugos.</t>
  </si>
  <si>
    <t>Vandentiekio gelžbetoninių šulinių statyba su apkrovas atitinkančiais ketaus dangčiais, įskaitant visas šuliniuose montuojamas fasonines dalis, hidroizoliaciją ir kitas reikalingas medžiagas.</t>
  </si>
  <si>
    <t>Vandentiekio įvadų perjungimas įrengiant požemes sklendes.</t>
  </si>
  <si>
    <t>vnt.</t>
  </si>
  <si>
    <t>Priešgaisrinių hidrantų atšakų montavimas ir koloninių priešgaisrinių hidrantų pastatymas, įskaitant visas reikiamas medžiagas ir darbus</t>
  </si>
  <si>
    <t>Vandentiekio gelžbetoninių šulinių remontas iš vidaus, įskaitant hidroizoliaciją ir kitas reikalingas medžiagas.</t>
  </si>
  <si>
    <t>2.1.8</t>
  </si>
  <si>
    <t>2.1.9</t>
  </si>
  <si>
    <t>VANDENTIEKIO TINKLŲ REKONSTRAVIMAS IR STATYBA</t>
  </si>
  <si>
    <t>2.1. Vandentiekio tinklų rekonstravimas nuo Taikos g. (VŠ154) iki Liepų g. Ringaudų k., Kauno r. sav.</t>
  </si>
  <si>
    <t>1.5</t>
  </si>
  <si>
    <t>Rekonstruojamo tinklo servitutų sklypuose formavimas ir įteisinimas pagal įgaliojimą (įskaitant visus reikiamus dokumentus, schemas ir koordinavimą su gyventojais)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</si>
</sst>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Lt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4"/>
      <color indexed="3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rgb="FF0070C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</font>
    <font>
      <b/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70C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41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8" fillId="3" borderId="14" xfId="2" applyNumberFormat="1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horizontal="left" vertical="center" wrapText="1"/>
    </xf>
    <xf numFmtId="2" fontId="8" fillId="3" borderId="15" xfId="2" applyNumberFormat="1" applyFont="1" applyFill="1" applyBorder="1" applyAlignment="1">
      <alignment horizontal="left" vertical="center" wrapText="1"/>
    </xf>
    <xf numFmtId="4" fontId="8" fillId="3" borderId="15" xfId="2" applyNumberFormat="1" applyFont="1" applyFill="1" applyBorder="1" applyAlignment="1">
      <alignment horizontal="left" vertical="center" wrapText="1"/>
    </xf>
    <xf numFmtId="4" fontId="8" fillId="3" borderId="16" xfId="2" applyNumberFormat="1" applyFont="1" applyFill="1" applyBorder="1" applyAlignment="1">
      <alignment horizontal="left" vertical="center" wrapText="1"/>
    </xf>
    <xf numFmtId="49" fontId="9" fillId="0" borderId="17" xfId="2" applyNumberFormat="1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center" vertical="center" wrapText="1"/>
    </xf>
    <xf numFmtId="10" fontId="9" fillId="0" borderId="18" xfId="2" applyNumberFormat="1" applyFont="1" applyBorder="1" applyAlignment="1">
      <alignment horizontal="right" vertical="center" wrapText="1"/>
    </xf>
    <xf numFmtId="4" fontId="9" fillId="0" borderId="18" xfId="2" applyNumberFormat="1" applyFont="1" applyBorder="1" applyAlignment="1">
      <alignment horizontal="right" vertical="center" wrapText="1"/>
    </xf>
    <xf numFmtId="4" fontId="9" fillId="0" borderId="19" xfId="2" applyNumberFormat="1" applyFont="1" applyBorder="1" applyAlignment="1">
      <alignment horizontal="right" vertical="center" wrapText="1"/>
    </xf>
    <xf numFmtId="49" fontId="5" fillId="0" borderId="20" xfId="2" applyNumberFormat="1" applyFont="1" applyBorder="1" applyAlignment="1">
      <alignment horizontal="center" vertical="center" wrapText="1"/>
    </xf>
    <xf numFmtId="0" fontId="5" fillId="0" borderId="21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center" vertical="center" wrapText="1"/>
    </xf>
    <xf numFmtId="2" fontId="5" fillId="0" borderId="21" xfId="2" applyNumberFormat="1" applyFont="1" applyBorder="1" applyAlignment="1">
      <alignment horizontal="right" vertical="center" wrapText="1"/>
    </xf>
    <xf numFmtId="164" fontId="5" fillId="0" borderId="21" xfId="2" applyNumberFormat="1" applyFont="1" applyBorder="1" applyAlignment="1">
      <alignment horizontal="right" vertical="center" wrapText="1"/>
    </xf>
    <xf numFmtId="4" fontId="10" fillId="0" borderId="22" xfId="2" applyNumberFormat="1" applyFont="1" applyBorder="1" applyAlignment="1">
      <alignment vertical="center" wrapText="1"/>
    </xf>
    <xf numFmtId="2" fontId="8" fillId="3" borderId="16" xfId="2" applyNumberFormat="1" applyFont="1" applyFill="1" applyBorder="1" applyAlignment="1">
      <alignment horizontal="left" vertical="center" wrapText="1"/>
    </xf>
    <xf numFmtId="49" fontId="11" fillId="0" borderId="17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 wrapText="1"/>
    </xf>
    <xf numFmtId="164" fontId="9" fillId="0" borderId="18" xfId="2" applyNumberFormat="1" applyFont="1" applyBorder="1" applyAlignment="1">
      <alignment horizontal="right" vertical="center" wrapText="1"/>
    </xf>
    <xf numFmtId="0" fontId="8" fillId="0" borderId="24" xfId="2" applyFont="1" applyBorder="1" applyAlignment="1">
      <alignment horizontal="left" vertical="center" wrapText="1"/>
    </xf>
    <xf numFmtId="4" fontId="8" fillId="0" borderId="19" xfId="2" applyNumberFormat="1" applyFont="1" applyBorder="1" applyAlignment="1">
      <alignment horizontal="right" vertical="center" wrapText="1"/>
    </xf>
    <xf numFmtId="49" fontId="12" fillId="4" borderId="25" xfId="2" applyNumberFormat="1" applyFont="1" applyFill="1" applyBorder="1" applyAlignment="1">
      <alignment horizontal="center" vertical="center" wrapText="1"/>
    </xf>
    <xf numFmtId="0" fontId="10" fillId="4" borderId="26" xfId="2" applyFont="1" applyFill="1" applyBorder="1" applyAlignment="1">
      <alignment horizontal="left" vertical="center" wrapText="1"/>
    </xf>
    <xf numFmtId="0" fontId="10" fillId="4" borderId="26" xfId="2" applyFont="1" applyFill="1" applyBorder="1" applyAlignment="1">
      <alignment horizontal="center" vertical="center" wrapText="1"/>
    </xf>
    <xf numFmtId="2" fontId="10" fillId="4" borderId="26" xfId="2" applyNumberFormat="1" applyFont="1" applyFill="1" applyBorder="1" applyAlignment="1">
      <alignment horizontal="right" vertical="center" wrapText="1"/>
    </xf>
    <xf numFmtId="164" fontId="10" fillId="4" borderId="26" xfId="2" applyNumberFormat="1" applyFont="1" applyFill="1" applyBorder="1" applyAlignment="1">
      <alignment horizontal="right" vertical="center" wrapText="1"/>
    </xf>
    <xf numFmtId="4" fontId="10" fillId="4" borderId="27" xfId="2" applyNumberFormat="1" applyFont="1" applyFill="1" applyBorder="1" applyAlignment="1">
      <alignment vertical="center" wrapText="1"/>
    </xf>
    <xf numFmtId="49" fontId="0" fillId="0" borderId="28" xfId="0" applyNumberFormat="1" applyBorder="1"/>
    <xf numFmtId="0" fontId="10" fillId="0" borderId="24" xfId="2" applyFont="1" applyBorder="1" applyAlignment="1">
      <alignment horizontal="left" vertical="center" wrapText="1"/>
    </xf>
    <xf numFmtId="0" fontId="0" fillId="0" borderId="24" xfId="0" applyBorder="1"/>
    <xf numFmtId="4" fontId="13" fillId="0" borderId="29" xfId="1" applyNumberFormat="1" applyFont="1" applyBorder="1"/>
    <xf numFmtId="49" fontId="0" fillId="0" borderId="30" xfId="0" applyNumberFormat="1" applyBorder="1"/>
    <xf numFmtId="0" fontId="10" fillId="0" borderId="9" xfId="2" applyFont="1" applyBorder="1" applyAlignment="1">
      <alignment horizontal="left" vertical="center" wrapText="1"/>
    </xf>
    <xf numFmtId="0" fontId="0" fillId="0" borderId="9" xfId="0" applyBorder="1"/>
    <xf numFmtId="4" fontId="13" fillId="0" borderId="31" xfId="0" applyNumberFormat="1" applyFont="1" applyBorder="1"/>
    <xf numFmtId="49" fontId="0" fillId="0" borderId="0" xfId="0" applyNumberForma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9" fillId="0" borderId="32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left" vertical="center" wrapText="1"/>
    </xf>
    <xf numFmtId="49" fontId="9" fillId="0" borderId="33" xfId="2" applyNumberFormat="1" applyFont="1" applyBorder="1" applyAlignment="1">
      <alignment horizontal="center" vertical="center"/>
    </xf>
    <xf numFmtId="1" fontId="9" fillId="0" borderId="18" xfId="2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7" fillId="2" borderId="11" xfId="2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9" fontId="16" fillId="0" borderId="34" xfId="2" applyNumberFormat="1" applyFont="1" applyBorder="1" applyAlignment="1">
      <alignment horizontal="center" vertical="center"/>
    </xf>
    <xf numFmtId="0" fontId="16" fillId="0" borderId="35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center" vertical="center" wrapText="1"/>
    </xf>
    <xf numFmtId="10" fontId="16" fillId="0" borderId="18" xfId="2" applyNumberFormat="1" applyFont="1" applyBorder="1" applyAlignment="1">
      <alignment horizontal="right" vertical="center" wrapText="1"/>
    </xf>
    <xf numFmtId="4" fontId="16" fillId="0" borderId="18" xfId="2" applyNumberFormat="1" applyFont="1" applyBorder="1" applyAlignment="1">
      <alignment horizontal="right" vertical="center" wrapText="1"/>
    </xf>
    <xf numFmtId="4" fontId="16" fillId="0" borderId="19" xfId="2" applyNumberFormat="1" applyFont="1" applyBorder="1" applyAlignment="1">
      <alignment horizontal="right" vertical="center" wrapText="1"/>
    </xf>
  </cellXfs>
  <cellStyles count="3">
    <cellStyle name="Excel Built-in Normal" xfId="2"/>
    <cellStyle name="Įprastas" xfId="0" builtinId="0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view="pageLayout" topLeftCell="A3" zoomScale="95" zoomScaleNormal="100" zoomScalePageLayoutView="95" workbookViewId="0">
      <selection activeCell="R12" sqref="R12"/>
    </sheetView>
  </sheetViews>
  <sheetFormatPr defaultRowHeight="15" x14ac:dyDescent="0.25"/>
  <cols>
    <col min="1" max="1" width="6.140625" customWidth="1"/>
    <col min="2" max="2" width="47.7109375" customWidth="1"/>
    <col min="6" max="6" width="11.28515625" customWidth="1"/>
  </cols>
  <sheetData>
    <row r="1" spans="1:6" x14ac:dyDescent="0.25">
      <c r="A1" s="52" t="s">
        <v>0</v>
      </c>
      <c r="B1" s="52"/>
      <c r="C1" s="53" t="s">
        <v>46</v>
      </c>
      <c r="D1" s="53"/>
      <c r="E1" s="53"/>
      <c r="F1" s="53"/>
    </row>
    <row r="2" spans="1:6" x14ac:dyDescent="0.25">
      <c r="A2" s="54" t="s">
        <v>1</v>
      </c>
      <c r="B2" s="54"/>
      <c r="C2" s="53"/>
      <c r="D2" s="53"/>
      <c r="E2" s="53"/>
      <c r="F2" s="53"/>
    </row>
    <row r="3" spans="1:6" x14ac:dyDescent="0.25">
      <c r="A3" s="52" t="s">
        <v>2</v>
      </c>
      <c r="B3" s="52"/>
      <c r="C3" s="53"/>
      <c r="D3" s="53"/>
      <c r="E3" s="53"/>
      <c r="F3" s="53"/>
    </row>
    <row r="4" spans="1:6" x14ac:dyDescent="0.25">
      <c r="A4" s="52" t="s">
        <v>3</v>
      </c>
      <c r="B4" s="52"/>
      <c r="C4" s="53"/>
      <c r="D4" s="53"/>
      <c r="E4" s="53"/>
      <c r="F4" s="53"/>
    </row>
    <row r="5" spans="1:6" x14ac:dyDescent="0.25">
      <c r="A5" s="1"/>
      <c r="B5" s="1"/>
      <c r="C5" s="2"/>
      <c r="D5" s="1"/>
      <c r="E5" s="1"/>
      <c r="F5" s="1"/>
    </row>
    <row r="6" spans="1:6" ht="19.5" thickBot="1" x14ac:dyDescent="0.3">
      <c r="A6" s="55" t="s">
        <v>4</v>
      </c>
      <c r="B6" s="55"/>
      <c r="C6" s="56" t="s">
        <v>5</v>
      </c>
      <c r="D6" s="56"/>
      <c r="E6" s="56"/>
      <c r="F6" s="56"/>
    </row>
    <row r="7" spans="1:6" x14ac:dyDescent="0.25">
      <c r="A7" s="57" t="s">
        <v>6</v>
      </c>
      <c r="B7" s="59" t="s">
        <v>7</v>
      </c>
      <c r="C7" s="59" t="s">
        <v>8</v>
      </c>
      <c r="D7" s="61" t="s">
        <v>9</v>
      </c>
      <c r="E7" s="62"/>
      <c r="F7" s="63"/>
    </row>
    <row r="8" spans="1:6" ht="57.75" thickBot="1" x14ac:dyDescent="0.3">
      <c r="A8" s="58"/>
      <c r="B8" s="60"/>
      <c r="C8" s="60"/>
      <c r="D8" s="3" t="s">
        <v>10</v>
      </c>
      <c r="E8" s="4" t="s">
        <v>11</v>
      </c>
      <c r="F8" s="5" t="s">
        <v>12</v>
      </c>
    </row>
    <row r="9" spans="1:6" ht="16.5" thickBot="1" x14ac:dyDescent="0.3">
      <c r="A9" s="64"/>
      <c r="B9" s="65"/>
      <c r="C9" s="65"/>
      <c r="D9" s="65"/>
      <c r="E9" s="65"/>
      <c r="F9" s="66"/>
    </row>
    <row r="10" spans="1:6" ht="21" customHeight="1" x14ac:dyDescent="0.25">
      <c r="A10" s="6">
        <v>1</v>
      </c>
      <c r="B10" s="7" t="s">
        <v>13</v>
      </c>
      <c r="C10" s="8"/>
      <c r="D10" s="9"/>
      <c r="E10" s="10"/>
      <c r="F10" s="11"/>
    </row>
    <row r="11" spans="1:6" ht="25.5" customHeight="1" x14ac:dyDescent="0.25">
      <c r="A11" s="12" t="s">
        <v>14</v>
      </c>
      <c r="B11" s="13" t="s">
        <v>15</v>
      </c>
      <c r="C11" s="14" t="s">
        <v>16</v>
      </c>
      <c r="D11" s="15">
        <v>1</v>
      </c>
      <c r="E11" s="16"/>
      <c r="F11" s="17">
        <f t="shared" ref="F11:F14" si="0">ROUND(D11*E11,2)</f>
        <v>0</v>
      </c>
    </row>
    <row r="12" spans="1:6" ht="33.75" customHeight="1" x14ac:dyDescent="0.25">
      <c r="A12" s="12" t="s">
        <v>17</v>
      </c>
      <c r="B12" s="13" t="s">
        <v>18</v>
      </c>
      <c r="C12" s="14" t="s">
        <v>16</v>
      </c>
      <c r="D12" s="15">
        <v>1</v>
      </c>
      <c r="E12" s="16"/>
      <c r="F12" s="17">
        <f t="shared" si="0"/>
        <v>0</v>
      </c>
    </row>
    <row r="13" spans="1:6" ht="32.25" customHeight="1" x14ac:dyDescent="0.25">
      <c r="A13" s="12" t="s">
        <v>19</v>
      </c>
      <c r="B13" s="13" t="s">
        <v>20</v>
      </c>
      <c r="C13" s="14" t="s">
        <v>16</v>
      </c>
      <c r="D13" s="15">
        <v>1</v>
      </c>
      <c r="E13" s="16"/>
      <c r="F13" s="17">
        <f t="shared" si="0"/>
        <v>0</v>
      </c>
    </row>
    <row r="14" spans="1:6" ht="56.25" customHeight="1" x14ac:dyDescent="0.25">
      <c r="A14" s="12" t="s">
        <v>21</v>
      </c>
      <c r="B14" s="13" t="s">
        <v>22</v>
      </c>
      <c r="C14" s="14" t="s">
        <v>16</v>
      </c>
      <c r="D14" s="15">
        <v>1</v>
      </c>
      <c r="E14" s="16"/>
      <c r="F14" s="17">
        <f t="shared" si="0"/>
        <v>0</v>
      </c>
    </row>
    <row r="15" spans="1:6" ht="45.75" customHeight="1" x14ac:dyDescent="0.25">
      <c r="A15" s="67" t="s">
        <v>47</v>
      </c>
      <c r="B15" s="68" t="s">
        <v>48</v>
      </c>
      <c r="C15" s="69" t="s">
        <v>16</v>
      </c>
      <c r="D15" s="70">
        <v>1</v>
      </c>
      <c r="E15" s="71"/>
      <c r="F15" s="72">
        <f t="shared" ref="F15" si="1">ROUND(D15*E15,2)</f>
        <v>0</v>
      </c>
    </row>
    <row r="16" spans="1:6" ht="16.5" thickBot="1" x14ac:dyDescent="0.3">
      <c r="A16" s="18" t="s">
        <v>5</v>
      </c>
      <c r="B16" s="19" t="str">
        <f>CONCATENATE("Viso (",B10,")")</f>
        <v>Viso (BENDROJI DALIS)</v>
      </c>
      <c r="C16" s="20"/>
      <c r="D16" s="21"/>
      <c r="E16" s="22"/>
      <c r="F16" s="23">
        <f>SUM(F11:F15)</f>
        <v>0</v>
      </c>
    </row>
    <row r="17" spans="1:6" ht="28.5" x14ac:dyDescent="0.25">
      <c r="A17" s="6" t="s">
        <v>23</v>
      </c>
      <c r="B17" s="7" t="s">
        <v>45</v>
      </c>
      <c r="C17" s="8"/>
      <c r="D17" s="9"/>
      <c r="E17" s="10"/>
      <c r="F17" s="24"/>
    </row>
    <row r="18" spans="1:6" ht="27" x14ac:dyDescent="0.25">
      <c r="A18" s="25" t="s">
        <v>24</v>
      </c>
      <c r="B18" s="26" t="str">
        <f>C1</f>
        <v>2.1. Vandentiekio tinklų rekonstravimas nuo Taikos g. (VŠ154) iki Liepų g. Ringaudų k., Kauno r. sav.</v>
      </c>
      <c r="C18" s="14"/>
      <c r="D18" s="15"/>
      <c r="E18" s="27"/>
      <c r="F18" s="17"/>
    </row>
    <row r="19" spans="1:6" ht="64.5" customHeight="1" x14ac:dyDescent="0.25">
      <c r="A19" s="12" t="s">
        <v>25</v>
      </c>
      <c r="B19" s="13" t="s">
        <v>36</v>
      </c>
      <c r="C19" s="14" t="s">
        <v>16</v>
      </c>
      <c r="D19" s="15">
        <v>1</v>
      </c>
      <c r="E19" s="16"/>
      <c r="F19" s="17">
        <f t="shared" ref="F19:F25" si="2">ROUND(D19*E19,2)</f>
        <v>0</v>
      </c>
    </row>
    <row r="20" spans="1:6" ht="56.25" customHeight="1" x14ac:dyDescent="0.25">
      <c r="A20" s="49" t="s">
        <v>26</v>
      </c>
      <c r="B20" s="48" t="s">
        <v>38</v>
      </c>
      <c r="C20" s="47" t="s">
        <v>16</v>
      </c>
      <c r="D20" s="15">
        <v>1</v>
      </c>
      <c r="E20" s="16"/>
      <c r="F20" s="17">
        <f t="shared" ref="F20" si="3">ROUND(D20*E20,2)</f>
        <v>0</v>
      </c>
    </row>
    <row r="21" spans="1:6" ht="31.5" customHeight="1" x14ac:dyDescent="0.25">
      <c r="A21" s="49" t="s">
        <v>27</v>
      </c>
      <c r="B21" s="48" t="s">
        <v>42</v>
      </c>
      <c r="C21" s="47" t="s">
        <v>40</v>
      </c>
      <c r="D21" s="50">
        <v>10</v>
      </c>
      <c r="E21" s="16"/>
      <c r="F21" s="17"/>
    </row>
    <row r="22" spans="1:6" ht="30" customHeight="1" x14ac:dyDescent="0.25">
      <c r="A22" s="49" t="s">
        <v>34</v>
      </c>
      <c r="B22" s="48" t="s">
        <v>39</v>
      </c>
      <c r="C22" s="47" t="s">
        <v>40</v>
      </c>
      <c r="D22" s="50">
        <v>8</v>
      </c>
      <c r="E22" s="16"/>
      <c r="F22" s="17">
        <f t="shared" si="2"/>
        <v>0</v>
      </c>
    </row>
    <row r="23" spans="1:6" ht="45.75" customHeight="1" x14ac:dyDescent="0.25">
      <c r="A23" s="12" t="s">
        <v>35</v>
      </c>
      <c r="B23" s="48" t="s">
        <v>41</v>
      </c>
      <c r="C23" s="47" t="s">
        <v>40</v>
      </c>
      <c r="D23" s="50">
        <v>2</v>
      </c>
      <c r="E23" s="16"/>
      <c r="F23" s="17">
        <f t="shared" si="2"/>
        <v>0</v>
      </c>
    </row>
    <row r="24" spans="1:6" ht="47.25" customHeight="1" x14ac:dyDescent="0.25">
      <c r="A24" s="12" t="s">
        <v>43</v>
      </c>
      <c r="B24" s="48" t="s">
        <v>37</v>
      </c>
      <c r="C24" s="47" t="s">
        <v>16</v>
      </c>
      <c r="D24" s="15">
        <v>1</v>
      </c>
      <c r="E24" s="16"/>
      <c r="F24" s="17">
        <f t="shared" si="2"/>
        <v>0</v>
      </c>
    </row>
    <row r="25" spans="1:6" ht="56.25" customHeight="1" x14ac:dyDescent="0.25">
      <c r="A25" s="12" t="s">
        <v>44</v>
      </c>
      <c r="B25" s="48" t="s">
        <v>28</v>
      </c>
      <c r="C25" s="47" t="s">
        <v>16</v>
      </c>
      <c r="D25" s="15">
        <v>1</v>
      </c>
      <c r="E25" s="16"/>
      <c r="F25" s="17">
        <f t="shared" si="2"/>
        <v>0</v>
      </c>
    </row>
    <row r="26" spans="1:6" ht="26.25" thickBot="1" x14ac:dyDescent="0.3">
      <c r="A26" s="12"/>
      <c r="B26" s="28" t="str">
        <f>CONCATENATE("Viso (",B18,")")</f>
        <v>Viso (2.1. Vandentiekio tinklų rekonstravimas nuo Taikos g. (VŠ154) iki Liepų g. Ringaudų k., Kauno r. sav.)</v>
      </c>
      <c r="C26" s="14"/>
      <c r="D26" s="15"/>
      <c r="E26" s="27"/>
      <c r="F26" s="29">
        <f>SUM(F19:F25)</f>
        <v>0</v>
      </c>
    </row>
    <row r="27" spans="1:6" ht="15.75" x14ac:dyDescent="0.25">
      <c r="A27" s="30" t="s">
        <v>5</v>
      </c>
      <c r="B27" s="31" t="s">
        <v>29</v>
      </c>
      <c r="C27" s="32"/>
      <c r="D27" s="33"/>
      <c r="E27" s="34"/>
      <c r="F27" s="35">
        <f>F16+F26</f>
        <v>0</v>
      </c>
    </row>
    <row r="28" spans="1:6" ht="15.75" x14ac:dyDescent="0.25">
      <c r="A28" s="36"/>
      <c r="B28" s="37" t="s">
        <v>30</v>
      </c>
      <c r="C28" s="38"/>
      <c r="D28" s="38"/>
      <c r="E28" s="38"/>
      <c r="F28" s="39">
        <f>ROUND(F27*0.21,2)</f>
        <v>0</v>
      </c>
    </row>
    <row r="29" spans="1:6" ht="16.5" thickBot="1" x14ac:dyDescent="0.3">
      <c r="A29" s="40"/>
      <c r="B29" s="41" t="s">
        <v>31</v>
      </c>
      <c r="C29" s="42"/>
      <c r="D29" s="42"/>
      <c r="E29" s="42"/>
      <c r="F29" s="43">
        <f>F27+F28</f>
        <v>0</v>
      </c>
    </row>
    <row r="30" spans="1:6" x14ac:dyDescent="0.25">
      <c r="A30" s="44"/>
      <c r="B30" s="45"/>
    </row>
    <row r="31" spans="1:6" x14ac:dyDescent="0.25">
      <c r="A31" s="44"/>
      <c r="B31" s="46" t="s">
        <v>32</v>
      </c>
    </row>
    <row r="32" spans="1:6" ht="25.5" customHeight="1" x14ac:dyDescent="0.25">
      <c r="A32" s="44"/>
      <c r="B32" s="51" t="s">
        <v>33</v>
      </c>
      <c r="C32" s="51"/>
      <c r="D32" s="51"/>
      <c r="E32" s="51"/>
      <c r="F32" s="51"/>
    </row>
  </sheetData>
  <mergeCells count="13">
    <mergeCell ref="B32:F32"/>
    <mergeCell ref="A1:B1"/>
    <mergeCell ref="C1:F4"/>
    <mergeCell ref="A2:B2"/>
    <mergeCell ref="A3:B3"/>
    <mergeCell ref="A4:B4"/>
    <mergeCell ref="A6:B6"/>
    <mergeCell ref="C6:F6"/>
    <mergeCell ref="A7:A8"/>
    <mergeCell ref="B7:B8"/>
    <mergeCell ref="C7:C8"/>
    <mergeCell ref="D7:F7"/>
    <mergeCell ref="A9:F9"/>
  </mergeCells>
  <pageMargins left="0.7" right="0.43859649122807015" top="0.75" bottom="0.94298245614035092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2025-08-04T10:21:39Z</dcterms:modified>
</cp:coreProperties>
</file>