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alietuva-my.sharepoint.com/personal/diana_pasluostiene_vialietuva_lt/Documents/Darbalaukis/Atsakymai į paklausimus/"/>
    </mc:Choice>
  </mc:AlternateContent>
  <xr:revisionPtr revIDLastSave="349" documentId="13_ncr:1_{2FDB2C33-EBFF-4987-BA4F-E06FD2BD56AD}" xr6:coauthVersionLast="47" xr6:coauthVersionMax="47" xr10:uidLastSave="{DF405AD0-16C2-4E0E-899B-FE7C3119BE3B}"/>
  <bookViews>
    <workbookView xWindow="-108" yWindow="-108" windowWidth="23256" windowHeight="12456" activeTab="6" xr2:uid="{6BC1EAF5-0D01-43F1-AE22-A39552859E42}"/>
  </bookViews>
  <sheets>
    <sheet name="DKŽ_1" sheetId="5" r:id="rId1"/>
    <sheet name="DKŽ_2" sheetId="1" r:id="rId2"/>
    <sheet name="DKŽ_3" sheetId="6" r:id="rId3"/>
    <sheet name="DKŽ_4" sheetId="7" r:id="rId4"/>
    <sheet name="DKŽ_5" sheetId="8" r:id="rId5"/>
    <sheet name="DKŽ_6" sheetId="9" r:id="rId6"/>
    <sheet name="santrauka"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5" l="1"/>
  <c r="G99" i="5"/>
  <c r="G93" i="5"/>
  <c r="G98" i="6"/>
  <c r="G126" i="6"/>
  <c r="C9" i="3" l="1"/>
  <c r="C8" i="3"/>
  <c r="C7" i="3"/>
  <c r="G87" i="5"/>
  <c r="G98" i="5"/>
  <c r="G97" i="5"/>
  <c r="G94" i="5"/>
  <c r="G92" i="5"/>
  <c r="G41" i="8" l="1"/>
  <c r="I8" i="9"/>
  <c r="I17" i="9"/>
  <c r="I19" i="9"/>
  <c r="G20" i="9"/>
  <c r="G15" i="9"/>
  <c r="G16" i="9"/>
  <c r="G19" i="9"/>
  <c r="G18" i="9"/>
  <c r="G17" i="9"/>
  <c r="G14" i="9"/>
  <c r="G13" i="9"/>
  <c r="G12" i="9"/>
  <c r="G11" i="9"/>
  <c r="G10" i="9"/>
  <c r="G9" i="9"/>
  <c r="G8" i="9"/>
  <c r="G7" i="9"/>
  <c r="G6" i="9"/>
  <c r="I16" i="8"/>
  <c r="I38" i="8"/>
  <c r="I40" i="8"/>
  <c r="G35" i="8"/>
  <c r="G34" i="8"/>
  <c r="G33" i="8"/>
  <c r="G32" i="8"/>
  <c r="G31" i="8"/>
  <c r="G40" i="8"/>
  <c r="G39" i="8"/>
  <c r="G38" i="8"/>
  <c r="G37" i="8"/>
  <c r="G36" i="8"/>
  <c r="G30" i="8"/>
  <c r="G29" i="8"/>
  <c r="G28" i="8"/>
  <c r="G27" i="8"/>
  <c r="G26" i="8"/>
  <c r="G25" i="8"/>
  <c r="G24" i="8"/>
  <c r="G23" i="8"/>
  <c r="G22" i="8"/>
  <c r="G21" i="8"/>
  <c r="G20" i="8"/>
  <c r="G19" i="8"/>
  <c r="G18" i="8"/>
  <c r="G17" i="8"/>
  <c r="G16" i="8"/>
  <c r="G15" i="8"/>
  <c r="G14" i="8"/>
  <c r="G13" i="8"/>
  <c r="G12" i="8"/>
  <c r="G11" i="8"/>
  <c r="G10" i="8"/>
  <c r="G9" i="8"/>
  <c r="G8" i="8"/>
  <c r="G7" i="8"/>
  <c r="G6" i="8"/>
  <c r="I61" i="7"/>
  <c r="G62" i="7"/>
  <c r="I44" i="7"/>
  <c r="I42" i="7"/>
  <c r="I39" i="7"/>
  <c r="I22" i="7"/>
  <c r="I23" i="7"/>
  <c r="G40" i="7"/>
  <c r="G41" i="7"/>
  <c r="G61" i="7"/>
  <c r="G60" i="7"/>
  <c r="G59" i="7"/>
  <c r="G58" i="7"/>
  <c r="G57" i="7"/>
  <c r="G56" i="7"/>
  <c r="G55" i="7"/>
  <c r="G54" i="7"/>
  <c r="G53" i="7"/>
  <c r="G52" i="7"/>
  <c r="G51" i="7"/>
  <c r="G50" i="7"/>
  <c r="G49" i="7"/>
  <c r="G48" i="7"/>
  <c r="G47" i="7"/>
  <c r="G46" i="7"/>
  <c r="G45" i="7"/>
  <c r="G44" i="7"/>
  <c r="G43" i="7"/>
  <c r="G42"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138" i="6"/>
  <c r="G137" i="6"/>
  <c r="I138" i="6" s="1"/>
  <c r="G131" i="6"/>
  <c r="G132" i="6"/>
  <c r="G128" i="6"/>
  <c r="G129" i="6"/>
  <c r="G124" i="6"/>
  <c r="G121" i="6"/>
  <c r="G120" i="6"/>
  <c r="G136" i="6"/>
  <c r="G135" i="6"/>
  <c r="G134" i="6"/>
  <c r="G133" i="6"/>
  <c r="G130" i="6"/>
  <c r="G127" i="6"/>
  <c r="G125" i="6"/>
  <c r="G123" i="6"/>
  <c r="G122" i="6"/>
  <c r="G119" i="6"/>
  <c r="G118" i="6"/>
  <c r="G117" i="6"/>
  <c r="G114" i="6"/>
  <c r="G113" i="6"/>
  <c r="G110" i="6"/>
  <c r="G108" i="6"/>
  <c r="G107" i="6"/>
  <c r="G105" i="6"/>
  <c r="G103" i="6"/>
  <c r="G97" i="6"/>
  <c r="G96" i="6"/>
  <c r="G95" i="6"/>
  <c r="G101" i="6"/>
  <c r="G100" i="6"/>
  <c r="G99" i="6"/>
  <c r="G102" i="6"/>
  <c r="G93" i="6"/>
  <c r="G92" i="6"/>
  <c r="G89" i="6"/>
  <c r="G88" i="6"/>
  <c r="G83" i="6"/>
  <c r="G84" i="6"/>
  <c r="G85" i="6"/>
  <c r="G80" i="6"/>
  <c r="G116" i="6"/>
  <c r="G115" i="6"/>
  <c r="G112" i="6"/>
  <c r="G111" i="6"/>
  <c r="G109" i="6"/>
  <c r="G106" i="6"/>
  <c r="G104" i="6"/>
  <c r="G94" i="6"/>
  <c r="G91" i="6"/>
  <c r="G90" i="6"/>
  <c r="G87" i="6"/>
  <c r="G86" i="6"/>
  <c r="G82" i="6"/>
  <c r="G81" i="6"/>
  <c r="G79" i="6"/>
  <c r="G78" i="6"/>
  <c r="G74" i="6"/>
  <c r="G73" i="6"/>
  <c r="G75" i="6"/>
  <c r="G69" i="6"/>
  <c r="G68" i="6"/>
  <c r="G67" i="6"/>
  <c r="G66" i="6"/>
  <c r="G71" i="6"/>
  <c r="G70" i="6"/>
  <c r="G72" i="6"/>
  <c r="G77" i="6"/>
  <c r="G76" i="6"/>
  <c r="G65" i="6"/>
  <c r="G62" i="6"/>
  <c r="G61" i="6"/>
  <c r="G60" i="6"/>
  <c r="G59" i="6"/>
  <c r="G56" i="6"/>
  <c r="G55" i="6"/>
  <c r="G54" i="6"/>
  <c r="G52" i="6"/>
  <c r="G53" i="6"/>
  <c r="G49" i="6"/>
  <c r="G48" i="6"/>
  <c r="G45" i="6"/>
  <c r="G44" i="6"/>
  <c r="G46" i="6"/>
  <c r="G41" i="6"/>
  <c r="G42" i="6"/>
  <c r="G43" i="6"/>
  <c r="G39" i="6"/>
  <c r="I77" i="6" l="1"/>
  <c r="I116" i="6"/>
  <c r="I136" i="6"/>
  <c r="I11" i="7"/>
  <c r="G35" i="6" l="1"/>
  <c r="G33" i="6"/>
  <c r="G32" i="6"/>
  <c r="G34" i="6"/>
  <c r="G30" i="6"/>
  <c r="G29" i="6"/>
  <c r="G31" i="6"/>
  <c r="G26" i="6"/>
  <c r="G27" i="6"/>
  <c r="G28" i="6"/>
  <c r="G64" i="6"/>
  <c r="G63" i="6"/>
  <c r="G58" i="6"/>
  <c r="G57" i="6"/>
  <c r="G51" i="6"/>
  <c r="G50" i="6"/>
  <c r="G47" i="6"/>
  <c r="G40" i="6"/>
  <c r="G38" i="6"/>
  <c r="G37" i="6"/>
  <c r="G36" i="6"/>
  <c r="G25" i="6"/>
  <c r="G24" i="6"/>
  <c r="G23" i="6"/>
  <c r="G22" i="6"/>
  <c r="G21" i="6"/>
  <c r="G20" i="6"/>
  <c r="G19" i="6"/>
  <c r="G18" i="6"/>
  <c r="G10" i="6"/>
  <c r="G11" i="6"/>
  <c r="G12" i="6"/>
  <c r="G6" i="6"/>
  <c r="G17" i="6"/>
  <c r="G16" i="6"/>
  <c r="G15" i="6"/>
  <c r="G14" i="6"/>
  <c r="G13" i="6"/>
  <c r="G9" i="6"/>
  <c r="G8" i="6"/>
  <c r="G7" i="6"/>
  <c r="I64" i="6" l="1"/>
  <c r="I17" i="6"/>
  <c r="G139" i="6"/>
  <c r="C6" i="3" s="1"/>
  <c r="I24" i="6"/>
  <c r="G56" i="1"/>
  <c r="G58" i="1"/>
  <c r="G57" i="1"/>
  <c r="G55" i="1"/>
  <c r="G54" i="1"/>
  <c r="G53" i="1"/>
  <c r="G52" i="1"/>
  <c r="G49" i="1"/>
  <c r="G48" i="1"/>
  <c r="G47" i="1"/>
  <c r="G46" i="1"/>
  <c r="G45" i="1"/>
  <c r="G44" i="1"/>
  <c r="G50" i="1"/>
  <c r="G35" i="1"/>
  <c r="G34" i="1"/>
  <c r="G33" i="1"/>
  <c r="G40" i="1"/>
  <c r="G39" i="1"/>
  <c r="G38" i="1"/>
  <c r="G37" i="1"/>
  <c r="G42" i="1"/>
  <c r="G41" i="1"/>
  <c r="G43" i="1"/>
  <c r="G31" i="1"/>
  <c r="G6" i="1"/>
  <c r="G59" i="1"/>
  <c r="G51" i="1"/>
  <c r="G32" i="1"/>
  <c r="G30" i="1"/>
  <c r="G29" i="1"/>
  <c r="G28" i="1"/>
  <c r="G27" i="1"/>
  <c r="G26" i="1"/>
  <c r="G25" i="1"/>
  <c r="I31" i="1" l="1"/>
  <c r="I59" i="1"/>
  <c r="I56" i="1"/>
  <c r="G15" i="1" l="1"/>
  <c r="G14" i="1"/>
  <c r="G13" i="1"/>
  <c r="G12" i="1"/>
  <c r="G11" i="1"/>
  <c r="G10" i="1"/>
  <c r="G9" i="1"/>
  <c r="G8" i="1"/>
  <c r="G7" i="1"/>
  <c r="G143" i="5"/>
  <c r="G142" i="5"/>
  <c r="G103" i="5" l="1"/>
  <c r="G104" i="5"/>
  <c r="G105" i="5"/>
  <c r="G106" i="5"/>
  <c r="G107" i="5"/>
  <c r="G108" i="5"/>
  <c r="G109" i="5"/>
  <c r="G126" i="5"/>
  <c r="G125" i="5"/>
  <c r="G124" i="5"/>
  <c r="G123" i="5"/>
  <c r="G122" i="5"/>
  <c r="G121" i="5"/>
  <c r="G120" i="5"/>
  <c r="G119" i="5"/>
  <c r="G118" i="5"/>
  <c r="G117" i="5"/>
  <c r="G116" i="5"/>
  <c r="G115" i="5"/>
  <c r="G114" i="5"/>
  <c r="G113" i="5"/>
  <c r="G112" i="5"/>
  <c r="G111" i="5"/>
  <c r="G110" i="5"/>
  <c r="G138" i="5"/>
  <c r="G137" i="5"/>
  <c r="G136" i="5"/>
  <c r="G135" i="5"/>
  <c r="G134" i="5"/>
  <c r="G133" i="5"/>
  <c r="G132" i="5"/>
  <c r="G131" i="5"/>
  <c r="G130" i="5"/>
  <c r="G129" i="5"/>
  <c r="G128" i="5"/>
  <c r="G127" i="5"/>
  <c r="G141" i="5"/>
  <c r="G140" i="5"/>
  <c r="G139" i="5"/>
  <c r="G101" i="5"/>
  <c r="G74" i="5"/>
  <c r="G73" i="5"/>
  <c r="G72" i="5"/>
  <c r="G71" i="5"/>
  <c r="G70" i="5"/>
  <c r="G69" i="5"/>
  <c r="G68" i="5"/>
  <c r="G67" i="5"/>
  <c r="G66" i="5"/>
  <c r="G65" i="5"/>
  <c r="G64" i="5"/>
  <c r="G63" i="5"/>
  <c r="G62" i="5"/>
  <c r="G61" i="5"/>
  <c r="G60" i="5"/>
  <c r="G59" i="5"/>
  <c r="G58" i="5"/>
  <c r="G57" i="5"/>
  <c r="G56" i="5"/>
  <c r="G84" i="5"/>
  <c r="G83" i="5"/>
  <c r="G82" i="5"/>
  <c r="G81" i="5"/>
  <c r="G80" i="5"/>
  <c r="G79" i="5"/>
  <c r="G78" i="5"/>
  <c r="G77" i="5"/>
  <c r="G76" i="5"/>
  <c r="G75" i="5"/>
  <c r="G90" i="5"/>
  <c r="G89" i="5"/>
  <c r="G88" i="5"/>
  <c r="G86" i="5"/>
  <c r="G85" i="5"/>
  <c r="G49" i="5"/>
  <c r="G48" i="5"/>
  <c r="G47" i="5"/>
  <c r="G46" i="5"/>
  <c r="G51" i="5"/>
  <c r="G50" i="5"/>
  <c r="G52" i="5"/>
  <c r="G5" i="5"/>
  <c r="G30" i="5" l="1"/>
  <c r="G29" i="5"/>
  <c r="G28" i="5"/>
  <c r="G27" i="5"/>
  <c r="G26" i="5"/>
  <c r="G25" i="5"/>
  <c r="G33" i="5"/>
  <c r="G32" i="5"/>
  <c r="G31" i="5"/>
  <c r="G35" i="5"/>
  <c r="G34" i="5"/>
  <c r="G24" i="5"/>
  <c r="G23" i="5"/>
  <c r="G22" i="5"/>
  <c r="G21" i="5"/>
  <c r="G20" i="5"/>
  <c r="G12" i="5" l="1"/>
  <c r="G11" i="5"/>
  <c r="G10" i="5"/>
  <c r="G9" i="5"/>
  <c r="G8" i="5"/>
  <c r="G7" i="5"/>
  <c r="G6" i="5"/>
  <c r="G144" i="5"/>
  <c r="I144" i="5" s="1"/>
  <c r="G102" i="5"/>
  <c r="I142" i="5" s="1"/>
  <c r="G96" i="5"/>
  <c r="G95" i="5"/>
  <c r="G91" i="5"/>
  <c r="G55" i="5"/>
  <c r="G54" i="5"/>
  <c r="G53" i="5"/>
  <c r="G45" i="5"/>
  <c r="G44" i="5"/>
  <c r="G43" i="5"/>
  <c r="G42" i="5"/>
  <c r="G41" i="5"/>
  <c r="G40" i="5"/>
  <c r="G39" i="5"/>
  <c r="G38" i="5"/>
  <c r="G37" i="5"/>
  <c r="G36" i="5"/>
  <c r="G19" i="5"/>
  <c r="G18" i="5"/>
  <c r="G17" i="5"/>
  <c r="G16" i="5"/>
  <c r="G15" i="5"/>
  <c r="G14" i="5"/>
  <c r="G13" i="5"/>
  <c r="G18" i="1"/>
  <c r="G19" i="1"/>
  <c r="G20" i="1"/>
  <c r="G21" i="1"/>
  <c r="G24" i="1"/>
  <c r="G23" i="1"/>
  <c r="G22" i="1"/>
  <c r="G17" i="1"/>
  <c r="G16" i="1"/>
  <c r="G145" i="5" l="1"/>
  <c r="C4" i="3" s="1"/>
  <c r="I24" i="1"/>
  <c r="G60" i="1"/>
  <c r="C5" i="3" s="1"/>
  <c r="I36" i="5"/>
  <c r="I101" i="5"/>
  <c r="I54" i="5"/>
  <c r="C10" i="3" l="1"/>
</calcChain>
</file>

<file path=xl/sharedStrings.xml><?xml version="1.0" encoding="utf-8"?>
<sst xmlns="http://schemas.openxmlformats.org/spreadsheetml/2006/main" count="1836" uniqueCount="664">
  <si>
    <t>Eilės Nr.</t>
  </si>
  <si>
    <t>Darbo pavadinimas, aprašymas</t>
  </si>
  <si>
    <t>Mato vnt.</t>
  </si>
  <si>
    <t>Kiekis</t>
  </si>
  <si>
    <t>Iš viso, Eur be PVM</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</si>
  <si>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</si>
  <si>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</si>
  <si>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</si>
  <si>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</si>
  <si>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</si>
  <si>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</si>
  <si>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</si>
  <si>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</si>
  <si>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</si>
  <si>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</si>
  <si>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</si>
  <si>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</si>
  <si>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</si>
  <si>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</si>
  <si>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</si>
  <si>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</si>
  <si>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</si>
  <si>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</si>
  <si>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</si>
  <si>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</si>
  <si>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</si>
  <si>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</si>
  <si>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</si>
  <si>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</si>
  <si>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</si>
  <si>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</si>
  <si>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</si>
  <si>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</si>
  <si>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3.1</t>
  </si>
  <si>
    <t>3.2</t>
  </si>
  <si>
    <t>3.3</t>
  </si>
  <si>
    <t>3.4</t>
  </si>
  <si>
    <t>3.5</t>
  </si>
  <si>
    <t>3.6</t>
  </si>
  <si>
    <t>3.7</t>
  </si>
  <si>
    <t>4.5</t>
  </si>
  <si>
    <t>Skyrius</t>
  </si>
  <si>
    <t>IŠ VISO ŽINIARAŠTYJE 1, EUR BE PVM</t>
  </si>
  <si>
    <t>Iš viso skyriuje 1, 
Eur be PVM</t>
  </si>
  <si>
    <t>Iš viso skyriuje 2, 
Eur be PVM</t>
  </si>
  <si>
    <t>Iš viso skyriuje 3, 
Eur be PVM</t>
  </si>
  <si>
    <t>Iš viso skyriuje 4, 
Eur be PVM</t>
  </si>
  <si>
    <t>Iš viso skyriuje 12,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</si>
  <si>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</si>
  <si>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</si>
  <si>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</si>
  <si>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</si>
  <si>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</si>
  <si>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</si>
  <si>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</si>
  <si>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</si>
  <si>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</si>
  <si>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</si>
  <si>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</si>
  <si>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</si>
  <si>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Darbų kiekių žin. Nr.</t>
  </si>
  <si>
    <t>1. Ardymo darbai</t>
  </si>
  <si>
    <t>1.14</t>
  </si>
  <si>
    <t>1.15</t>
  </si>
  <si>
    <t>Apsauginio tento ant tilto įrengimas ir nuėmimas</t>
  </si>
  <si>
    <r>
      <t>Metalinių atitvarų ant šalitilčių ardymas ir išvežimas į Užsakovo nurodytą vietą (</t>
    </r>
    <r>
      <rPr>
        <i/>
        <sz val="11"/>
        <rFont val="Times New Roman"/>
        <family val="1"/>
        <charset val="186"/>
      </rPr>
      <t>žiūrėti žiniaraščio priedą dėl išvežimo</t>
    </r>
    <r>
      <rPr>
        <sz val="11"/>
        <rFont val="Times New Roman"/>
        <family val="1"/>
        <charset val="186"/>
      </rPr>
      <t>)</t>
    </r>
  </si>
  <si>
    <t>G/b šalitilčio plokščių ardymas ir išvežimas Rangovo pasirinktu atstumu</t>
  </si>
  <si>
    <t>Asfaltbetonio dangos išardymas ( hmax. =15 cm), pakrovimas ir išvežimas Rangovo pasirinktu atstumu</t>
  </si>
  <si>
    <t>Hidroizoliacijos išardymas ir išvežimas Rangovo pasirinktu atstumu</t>
  </si>
  <si>
    <t>Išlyginamojo sluoksnio ant perdangos išardymas ir išvežimas Rangovo pasirinktu atstumu</t>
  </si>
  <si>
    <t>Perdangos g/b šalitilčio gembės išardymas ir išvežimas Rangovo pasirinktu atstumu</t>
  </si>
  <si>
    <r>
      <t>Metalinių vandens nuvedimo šulinėlių ant tilto išardymas ir išvežimas į Užsakovo nurodytą vietą (</t>
    </r>
    <r>
      <rPr>
        <i/>
        <sz val="11"/>
        <rFont val="Times New Roman"/>
        <family val="1"/>
        <charset val="186"/>
      </rPr>
      <t>žiūrėti žiniaraščio priedą dėl išvežimo</t>
    </r>
    <r>
      <rPr>
        <sz val="11"/>
        <rFont val="Times New Roman"/>
        <family val="1"/>
        <charset val="186"/>
      </rPr>
      <t>)</t>
    </r>
  </si>
  <si>
    <t>Pereinamųjų g/b plokščių išardymas ir išvežimas Rangovo pasirinktu atstumu</t>
  </si>
  <si>
    <t>G/b gulekšnių išardymas ir išvežimas Rangovo pasirinktu atstumu</t>
  </si>
  <si>
    <r>
      <t>Metalinė konstrukcijos (patekimui į perdangos sijų vidų ties galinėmis atramomis) išardymas ir išvežimas į Užsakovo nurodytą vietą (</t>
    </r>
    <r>
      <rPr>
        <i/>
        <sz val="11"/>
        <rFont val="Times New Roman"/>
        <family val="1"/>
        <charset val="186"/>
      </rPr>
      <t>žiūrėti žiniaraščio priedą dėl išvežimo</t>
    </r>
    <r>
      <rPr>
        <sz val="11"/>
        <rFont val="Times New Roman"/>
        <family val="1"/>
        <charset val="186"/>
      </rPr>
      <t>)</t>
    </r>
  </si>
  <si>
    <t>1.16</t>
  </si>
  <si>
    <t>1.17</t>
  </si>
  <si>
    <t>1.18</t>
  </si>
  <si>
    <t>1.19</t>
  </si>
  <si>
    <t>1.20</t>
  </si>
  <si>
    <t>1.21</t>
  </si>
  <si>
    <t>1.22</t>
  </si>
  <si>
    <t>1.23</t>
  </si>
  <si>
    <r>
      <t>Metalinių laiptų (patekimui į guolių apžiūros aikšteles) išardymas ir išvežimas į Užsakovo nurodytą vietą (ž</t>
    </r>
    <r>
      <rPr>
        <i/>
        <sz val="11"/>
        <rFont val="Times New Roman"/>
        <family val="1"/>
        <charset val="186"/>
      </rPr>
      <t>iūrėti žiniaraščio priedą dėl išvežimo</t>
    </r>
    <r>
      <rPr>
        <sz val="11"/>
        <rFont val="Times New Roman"/>
        <family val="1"/>
        <charset val="186"/>
      </rPr>
      <t>)</t>
    </r>
  </si>
  <si>
    <t>Tarpinių atramų viršutinės dalies g/b konstrukcijų ardymas (guolių įrengimui) ir išvežimas Rangovo pasirinktu atstumu</t>
  </si>
  <si>
    <r>
      <t>Metalinių atraminių guolių išardymas išardymas ir išvežimas į Užsakovo nurodytą vietą (</t>
    </r>
    <r>
      <rPr>
        <i/>
        <sz val="11"/>
        <rFont val="Times New Roman"/>
        <family val="1"/>
        <charset val="186"/>
      </rPr>
      <t>žiūrėti žiniaraščio priedą dėl išvežimo</t>
    </r>
    <r>
      <rPr>
        <sz val="11"/>
        <rFont val="Times New Roman"/>
        <family val="1"/>
        <charset val="186"/>
      </rPr>
      <t>)</t>
    </r>
  </si>
  <si>
    <r>
      <t>Šlaitinių laiptų turėklų kūgiuose  išardymas ir išvežimas į Užsakovo nurodytą vietą (</t>
    </r>
    <r>
      <rPr>
        <i/>
        <sz val="11"/>
        <rFont val="Times New Roman"/>
        <family val="1"/>
        <charset val="186"/>
      </rPr>
      <t>žiūrėti žiniaraščio priedą dėl išvežimo</t>
    </r>
    <r>
      <rPr>
        <sz val="11"/>
        <rFont val="Times New Roman"/>
        <family val="1"/>
        <charset val="186"/>
      </rPr>
      <t>)</t>
    </r>
  </si>
  <si>
    <t>Šlaitinių laiptų kūgiuose išardymas ir išvežimas Rangovo pasirinktu atstumu</t>
  </si>
  <si>
    <t>Dėžinės perdangos viduje esančių šiukšlių pašalinimas ir išvežimas Rangovo pasirinktu atstumu</t>
  </si>
  <si>
    <r>
      <t>Apsauginių kelio barjerų išardymas (plienas) r išvežimas į Užsakovo nurodytą vietą (</t>
    </r>
    <r>
      <rPr>
        <i/>
        <sz val="11"/>
        <rFont val="Times New Roman"/>
        <family val="1"/>
        <charset val="186"/>
      </rPr>
      <t>žiūrėti žiniaraščio priedą dėl išvežimo</t>
    </r>
    <r>
      <rPr>
        <sz val="11"/>
        <rFont val="Times New Roman"/>
        <family val="1"/>
        <charset val="186"/>
      </rPr>
      <t>)</t>
    </r>
  </si>
  <si>
    <t>Kelio ir šaligatvio dangos iš asfaltbetonio išardymas ir išvežimas Rangovo pasirinktu atstumu</t>
  </si>
  <si>
    <t>Betoninių trinkelių išardymas ir išvežimas Rangovo pasirinktu atstumu</t>
  </si>
  <si>
    <t>Kelio ir šaligatvio žvyro skaldos išardymas ir išvežimas Rangovo pasirinktu atstumu</t>
  </si>
  <si>
    <t>Betoninių gatvės bortų išardymas ir išvežimas Rangovo pasirinktu atstumu</t>
  </si>
  <si>
    <t>Betoninių kūgio sutvirtinimo plytelių išardymas ir išvežimas Rangovo pasirinktu atstumu</t>
  </si>
  <si>
    <t xml:space="preserve"> Žvyro skaldos mišinio sluoksnio išardymas ir išvežimas Rangovo pasirinktu atstumu</t>
  </si>
  <si>
    <t>Kiti žemės darbai</t>
  </si>
  <si>
    <t>m2</t>
  </si>
  <si>
    <t>m3</t>
  </si>
  <si>
    <t>Deformacinių pjūvių išardymas  ir išvežimas Rangovo pasirinktu atstumu</t>
  </si>
  <si>
    <t>m</t>
  </si>
  <si>
    <t>kg</t>
  </si>
  <si>
    <t>Išlyginamojo sluoksnio po šalitilčio plokštėmis išardymas ir išvežimas Rangovo pasirinktu atstumu</t>
  </si>
  <si>
    <t>2. Guolių įrengimas</t>
  </si>
  <si>
    <t>Armatūros sudėjimas</t>
  </si>
  <si>
    <t>Tarpinės atramos viršutinės plokštės stiprinimo (remontiniais mišiniais R3) įrengimas</t>
  </si>
  <si>
    <t>Pagrindo išliginamojo sluoksnio įrengimas (remontiniais mišiniais R4, po domkratais, guoliais)</t>
  </si>
  <si>
    <t>Betoninių paviršių valymas ir šlifavimas guolių ir domkratų įrengimo vietose</t>
  </si>
  <si>
    <t xml:space="preserve">Vertikalių lizdų gręžimas gelžb. ≤Ø16mm, L≤200mm </t>
  </si>
  <si>
    <t>vnt.</t>
  </si>
  <si>
    <t>Perdangos atraminio paviršiaus platinimo įrengimas (domkratams įrengti)</t>
  </si>
  <si>
    <t>Armatūros sudėjimas (tame sk. ir armatūra tvirtinama chemine inkarine mastika)</t>
  </si>
  <si>
    <t>Lakštinis plienas po domkratais įrengimas (perstatant 2 kartus)</t>
  </si>
  <si>
    <t>Domkratų įrengimas (keliamoji galia ≥ 5MN, perstatant 2 kartus)</t>
  </si>
  <si>
    <t>Slydimo plokštelės PTFE ant domkratų įrengimas</t>
  </si>
  <si>
    <t>Vertikalių lizdų gręžimas gelžb. ≤Ø20mm, L≤300mm</t>
  </si>
  <si>
    <t>Atraminių guolių aikštelių įrengimas</t>
  </si>
  <si>
    <t xml:space="preserve">Armatūros sudėjimas (tame sk. ir armatūra tvirtinama chemine inkarine mastika) </t>
  </si>
  <si>
    <t xml:space="preserve">Vertikalių lizdų gręžimas gelžb. ≤Ø14mm, L≤200mm </t>
  </si>
  <si>
    <t>Plieno konstrukcijos guolių nuleidimui ant tarpinės atramos Nr. 4 įrengimas  (tame sk. ir inkariniai varžtai)</t>
  </si>
  <si>
    <t xml:space="preserve">Sferinių atraminių guolių įrengimas </t>
  </si>
  <si>
    <t>2.12</t>
  </si>
  <si>
    <t>2.13</t>
  </si>
  <si>
    <t>2.14</t>
  </si>
  <si>
    <t>2.15</t>
  </si>
  <si>
    <t>2.16</t>
  </si>
  <si>
    <t>2.17</t>
  </si>
  <si>
    <t>2.18</t>
  </si>
  <si>
    <t xml:space="preserve"> Atramos Nr.3 guolių paviršių valymas ir padengimas antikorozine dažų sistema</t>
  </si>
  <si>
    <t>3. Perdangos konstrukcijų remontas</t>
  </si>
  <si>
    <t>3.8</t>
  </si>
  <si>
    <t>3.9</t>
  </si>
  <si>
    <t>3.10</t>
  </si>
  <si>
    <t>3.11</t>
  </si>
  <si>
    <t>3.12</t>
  </si>
  <si>
    <t>3.13</t>
  </si>
  <si>
    <t>3.14</t>
  </si>
  <si>
    <t>3.15</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</si>
  <si>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</si>
  <si>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</si>
  <si>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</si>
  <si>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</si>
  <si>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</si>
  <si>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</si>
  <si>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</si>
  <si>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</si>
  <si>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</si>
  <si>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</si>
  <si>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</si>
  <si>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</si>
  <si>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</si>
  <si>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</si>
  <si>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</si>
  <si>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</si>
  <si>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</si>
  <si>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</si>
  <si>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</si>
  <si>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</si>
  <si>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</si>
  <si>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</si>
  <si>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</si>
  <si>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</si>
  <si>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</si>
  <si>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</si>
  <si>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Judanti perdangos sijos dažymo platforma</t>
  </si>
  <si>
    <t>Judanti perdangos betonavimo platforma su klojiniais</t>
  </si>
  <si>
    <t>Esamos perdangos paviršių valymas prieš betonavimą</t>
  </si>
  <si>
    <t>Horizontalių/vertikalių lizdų gręžimas gelžb. ≤Ø16mm, Lvid≤120mm</t>
  </si>
  <si>
    <t>Monolitinės šalitilčio gembės betonavimas</t>
  </si>
  <si>
    <t>Armatūros virinimas (apkrovas laikančios užlaidinės siūlės)</t>
  </si>
  <si>
    <t>Lankstaus plastikinio vamzdžio Ø75 apšvietimo laidų pravedimui įrengimas</t>
  </si>
  <si>
    <t>Monolitinės šalitilčio plokštės betonavimas</t>
  </si>
  <si>
    <t>Susitraukimo siūlių įrengimas (betono pjovimas, siūlės valymas, sandarinimas)</t>
  </si>
  <si>
    <t>Horizontalių/vertikalių lizdų gręžimas gelžb. ≤Ø16mm, Lvid≤250mm</t>
  </si>
  <si>
    <t>Daugiaprofilinio deformacinio pjūvio su gumos intarpu (per visą pardangos ir galinės atramossalyčio ilgį, ≤12,94m) įrengimas</t>
  </si>
  <si>
    <t>Ertmės uždengimas ties deformacinių pjūvių galais ir šalitilčių bei atitvariniais blokais</t>
  </si>
  <si>
    <t>Vartomų liukų virš vandens nuvedimo šulinėlių įrengimas</t>
  </si>
  <si>
    <t>Vandens nuleidimo šulinėlių virš dangos įrengimas</t>
  </si>
  <si>
    <t>Vandens nuleidimo šulinėliai po danga įrengimas</t>
  </si>
  <si>
    <t>Vandens nuleidimo latakai iš stiklo pluoštu armuoto plastiko (GRP)</t>
  </si>
  <si>
    <t>Išlyginamaojo betono sluoksnio ant tilto perdangos įrengimas</t>
  </si>
  <si>
    <t>Hidroizoliacijos sluoksnio ant tilto perdangos įrengimas</t>
  </si>
  <si>
    <t>Apsauginio hidroizoliacijos betono sluoksnio (įrengiamas papildomas viršutinis hidroizoliacijos 
po monolitinėmis šalitilčio plokštėmis) įrengimas</t>
  </si>
  <si>
    <t>Apsauginio asfaltbetonio sluoksnio (h=20mm) įrengimas</t>
  </si>
  <si>
    <t xml:space="preserve">Asfaltbetonio sl. gruntavimas </t>
  </si>
  <si>
    <t>Apatinio asfaltbetonio sluoksnio (h=40mm) įrengimas</t>
  </si>
  <si>
    <t>Viršutinio asfaltbetonio sluoksnio (h=40mm) įrengimas</t>
  </si>
  <si>
    <t>Dangos paviršiaus šiurkštinimas skaldyta mineraline medžiaga</t>
  </si>
  <si>
    <t>Drenažinės juostos įrengimas</t>
  </si>
  <si>
    <t>Sandarinimo juostos tarp betoninių konstrukcijų ir asfaltbetonio įrengimas</t>
  </si>
  <si>
    <t>Plieninių apsauginių barjerų įrengimas (įskaitant visas priemonęs ir dalys)</t>
  </si>
  <si>
    <t>Plieninių turėklų įrengimas (įskaitant visas priemonęs ir dalys)</t>
  </si>
  <si>
    <t>Šalitilčio plokščių ir turėklinių blokų paviršiaus padengimas apsaugine danga su slydimą mažinančiu priedu</t>
  </si>
  <si>
    <t xml:space="preserve">Perdangos ir krantinių atramų fasadinių paviršių valymas </t>
  </si>
  <si>
    <t>Perdangos ir krantinių atramų fasadinių paviršių atstatymas remontiniu mišiniu R3 prieš 
glaistymą (hvid=20mm)</t>
  </si>
  <si>
    <t>Perdangos ir krantinių atramų fasadinio paviršiaus glaistymas R2 klasės remontiniu skiediniu (h~2 mm), padengimas apsaugine danga</t>
  </si>
  <si>
    <t>Perdangos plyšių injektavimas</t>
  </si>
  <si>
    <t>Atramų Nr. 1 ir 6 naujų lankstų įrengimas (įskaitant ir visas būtinas priemones)</t>
  </si>
  <si>
    <t>Šiluminės trasos metalinių konstrukcijų paviršių (prieinamų) valymas ir padengimas antikorozine dažų sistema</t>
  </si>
  <si>
    <t>Plieninės konstrukcijos patekimui į perdangos sijų vidų ties galinėmis atramomis įrengimas (įskaitant visas priemones ir darbus)</t>
  </si>
  <si>
    <t>Plieninės kopėčios patekimui į tarpinių atramų aikšteles</t>
  </si>
  <si>
    <t>4. Atramų ir prieigų remontas</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</si>
  <si>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</si>
  <si>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</si>
  <si>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</si>
  <si>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</si>
  <si>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</si>
  <si>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</si>
  <si>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</si>
  <si>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</si>
  <si>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</si>
  <si>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</si>
  <si>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</si>
  <si>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</si>
  <si>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</si>
  <si>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</si>
  <si>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</si>
  <si>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</si>
  <si>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</si>
  <si>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</si>
  <si>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</si>
  <si>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</si>
  <si>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</si>
  <si>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</si>
  <si>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</si>
  <si>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</si>
  <si>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</si>
  <si>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</si>
  <si>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</si>
  <si>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</si>
  <si>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</si>
  <si>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</si>
  <si>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</si>
  <si>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</si>
  <si>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</si>
  <si>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</si>
  <si>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</si>
  <si>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</si>
  <si>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Pastolių tarpinių atramų remonto darbams įrengimas ir išardymas</t>
  </si>
  <si>
    <t xml:space="preserve">Tarpinių atramų armatūros valymas ir jos padengimas antikorozine danga </t>
  </si>
  <si>
    <t>Fasadinių paviršių atstatymas remontiniumišiniu R3 prieš glaistymą ir dažymą (hvid=30mm)</t>
  </si>
  <si>
    <t>Tarpinių atramų paviršiaus valymas, glaistymas R2 klasės remontiniu skiediniu (h~2 mm)
padengimas apsaugine danga</t>
  </si>
  <si>
    <t>Pasiekiamų paviršių padengimas apsaugine "anti grafiti" danga</t>
  </si>
  <si>
    <t>Sutankintos skaldos  pagrindo po gulekšniais (frakcija 0/45) įrengimas</t>
  </si>
  <si>
    <t>Gulekšnių įrengimas</t>
  </si>
  <si>
    <t>Gulekšnių sumonolitinimas</t>
  </si>
  <si>
    <t>Pereinamųjų plokštčių (L≤6000mm, H=350mm (sustiprintos)) įrengimas</t>
  </si>
  <si>
    <t>Vertikalių lizdų gręžimas gelžb. (≤Ø16mm, L≤250 mm)</t>
  </si>
  <si>
    <t>Pereinamųjų plokštčių sumonolitinimas</t>
  </si>
  <si>
    <t>Asfaltbetonio sl. gruntavimas</t>
  </si>
  <si>
    <t>Išlyginamojo betono sl. (Hvid=20mm) ant pereinamųjų plokščių įrengimas</t>
  </si>
  <si>
    <t>Hidroizoliacija sl. (H=10mm) ant pereinamųjų plokščių įrengimas</t>
  </si>
  <si>
    <t>Apsauginio asfaltbetonio sl. (Hvid=20mm) ant pereinamųjų plokščių įrengimas</t>
  </si>
  <si>
    <t>Apatinio asfaltbetonio sluoksnio (Hvid=40mm) ant pereinamųjų plokščių įrengimas</t>
  </si>
  <si>
    <t>Viršutinio asfaltbetonio sluoksnio (h=40mm) ant pereinamųjų plokščių įrengimas</t>
  </si>
  <si>
    <t>Pilnai sukomplektuoto plastikinio gofruoto lietaus surinkimo šulinio įrengimas</t>
  </si>
  <si>
    <t>Stabilizavimo sluoksnio hidrauliniais rišikliais (h=300mm) įrenimas</t>
  </si>
  <si>
    <t>Apsauginio šalčiui atsparaus sluoksnio (hvid=500mm) įrengimas</t>
  </si>
  <si>
    <t>Skaldos pagrindo sl.(h=200mm) įrengimas</t>
  </si>
  <si>
    <t>Asfalto pagrindo sluoksnio  (h=100mm) įrengimas</t>
  </si>
  <si>
    <t>Asfalto apatinio sluoksnio (h=80mm) įrengimas</t>
  </si>
  <si>
    <t>Asfalto viršutinio sluoksnio iš mišinio (h=40mm) įrengimas</t>
  </si>
  <si>
    <t>Apsauginių kelio atitvarų įrengimas</t>
  </si>
  <si>
    <t>Gatvės bortų 150x220x1000 mm ant betono pagrindo įrengimas</t>
  </si>
  <si>
    <r>
      <t>Apsauginio šalčiui atsparus sluoksnio (h=200mm) įrengimas (</t>
    </r>
    <r>
      <rPr>
        <i/>
        <sz val="11"/>
        <rFont val="Times New Roman"/>
        <family val="1"/>
        <charset val="186"/>
      </rPr>
      <t>pėsčiųjų bei dviračio tako atstatymas</t>
    </r>
    <r>
      <rPr>
        <sz val="11"/>
        <rFont val="Times New Roman"/>
        <family val="1"/>
        <charset val="186"/>
      </rPr>
      <t>)</t>
    </r>
  </si>
  <si>
    <r>
      <t>Skaldos pagrindo sl. (h=200mm) (</t>
    </r>
    <r>
      <rPr>
        <i/>
        <sz val="11"/>
        <rFont val="Times New Roman"/>
        <family val="1"/>
        <charset val="186"/>
      </rPr>
      <t>pėsčiųjų bei dviračio tako atstatymas</t>
    </r>
    <r>
      <rPr>
        <sz val="11"/>
        <rFont val="Times New Roman"/>
        <family val="1"/>
        <charset val="186"/>
      </rPr>
      <t>)</t>
    </r>
  </si>
  <si>
    <r>
      <t>Asfaltbetonio dangos sluoksnio (h=80mm) įrengimas (</t>
    </r>
    <r>
      <rPr>
        <i/>
        <sz val="11"/>
        <rFont val="Times New Roman"/>
        <family val="1"/>
        <charset val="186"/>
      </rPr>
      <t>pėsčiųjų bei dviračio tako atstatymas</t>
    </r>
    <r>
      <rPr>
        <sz val="11"/>
        <rFont val="Times New Roman"/>
        <family val="1"/>
        <charset val="186"/>
      </rPr>
      <t>)</t>
    </r>
  </si>
  <si>
    <t>Įspėjamųjų  paviršų iš geltonų reljefinių trinkelių ant nesurištojo mineralinio medžiagų mišinio įrengimas, tarpus užpildant nesurištuoju mineralinių medžiagų mišiniu</t>
  </si>
  <si>
    <t>Vedimo paviršius ties NŽ poilsio aikštelėmis iš geltonų reljefinių trinkelių ant nesurištojo mineralinio medžiagų mišinio įrengimas, tarpus užpildant nesurištuoju mineralinių medžiagų mišiniu</t>
  </si>
  <si>
    <t>Dangos atstatymas ties techniniais praėjimais (smėlio žvyro mišinys fr. 0/32 h=400mm dirvožemis, h=100mm)</t>
  </si>
  <si>
    <t>Betoninių kūgio sutvirtinimo plytelių atstatymas (h=100mm ant 100mm žvyro ir 150mm skaldos 
pagrindo)</t>
  </si>
  <si>
    <t>Šlaitinių laiptų įrengimas</t>
  </si>
  <si>
    <t>Kelio dangos ženklinimas (1.1)</t>
  </si>
  <si>
    <t xml:space="preserve">Kelio dangos ženklinimas (1.5) </t>
  </si>
  <si>
    <t>5. Kiti darbai</t>
  </si>
  <si>
    <t xml:space="preserve">Lankstų apžiūros aikštelių ties krantinėmis atramomis įrengimas </t>
  </si>
  <si>
    <t xml:space="preserve">Darbo projekto parengimas </t>
  </si>
  <si>
    <t>Valstybinės reikšmės magistralinio kelio A1 Vilnius–Kaunas–Klaipėda 99,582 km viaduko per Jonavos g. (kairėje pusėje) ir 99,824 km tilto per Nerį
(kairėje pusėje) kapitalinis remontas</t>
  </si>
  <si>
    <t>Valstybinės reikšmės magistralinio kelio A1 Vilnius–Kaunas–Klaipėda 99,582 km viaduko per Jonavos g. (kairėje pusėje) ir 99,824 km tilto per Nerį (kairėje pusėje) kapitalinis remontas</t>
  </si>
  <si>
    <t>1. Gaminiai ir medžiagos</t>
  </si>
  <si>
    <t>Saugi karštai cinkuota apšvietimo atrama, bendras aukštis
su gembe h=12m</t>
  </si>
  <si>
    <t>Vienšakė 1,5m ilgio gembė, diametras 60mm, pasvirimo
kampas 5 laipsnių</t>
  </si>
  <si>
    <t>Šviestuvas LED 126W, 4000K, IP66</t>
  </si>
  <si>
    <t>Automatinis jungiklis 1F/1P/C/6A</t>
  </si>
  <si>
    <t xml:space="preserve"> SV15 atsišakojimo gnybtų komplektas</t>
  </si>
  <si>
    <t xml:space="preserve"> 1kV kabelis AL-5x35 su PVC izoliacija ir apvalkalu</t>
  </si>
  <si>
    <t>1kV kabelis Cu-3x2,5 su PVC izoliacija ir apvalkalu</t>
  </si>
  <si>
    <t>Kabelis MKEM 1x16 mm² arba analogas</t>
  </si>
  <si>
    <t>Varinė pinta juosta 35 mm²</t>
  </si>
  <si>
    <t>Signalinė juosta</t>
  </si>
  <si>
    <t>Instaliacinis Ø20 vamzdis</t>
  </si>
  <si>
    <t xml:space="preserve"> HDPE Ø75 vamzdis skirtas kloti atviru būdu</t>
  </si>
  <si>
    <t>Kabelio AL-5x35 galinė mova su antgaliais</t>
  </si>
  <si>
    <t>Įžeminimo įrenginys R≤10Ω:</t>
  </si>
  <si>
    <t>Įžeminimo įrenginys R≤30Ω:</t>
  </si>
  <si>
    <t>Cinkuota juosta 30 x4 mm</t>
  </si>
  <si>
    <t>Bituminė mastika</t>
  </si>
  <si>
    <t>Montažinės medžiagos</t>
  </si>
  <si>
    <t>2. Demontavimo darbai</t>
  </si>
  <si>
    <t>Šviestuvo demontavimas</t>
  </si>
  <si>
    <t>Apšvietimo atramos demontavimas</t>
  </si>
  <si>
    <t>Gembės demontavimas</t>
  </si>
  <si>
    <t>Atramos flanšo demontavimas</t>
  </si>
  <si>
    <t>Flanšas ne mažiau 300x200 tvirtinimui ant tilto
konstrukcijų Varžtai kompl. L=280 mm 6 vnt.</t>
  </si>
  <si>
    <t>Vamzdžių su tvirtinimo elementais išmontavimas nuo
tilto konstrukcijų</t>
  </si>
  <si>
    <t>Demontuotų elementų išvežimas</t>
  </si>
  <si>
    <t>t</t>
  </si>
  <si>
    <t>P formos 1,5 m ilgio gembės montavimas</t>
  </si>
  <si>
    <t>Flanšo montavimas ant tilto konstrukcijų</t>
  </si>
  <si>
    <t>Šviestuvo iki 15 kg montavimas ant atramos</t>
  </si>
  <si>
    <t>Automatinio jungiklio 1F montavimas</t>
  </si>
  <si>
    <t>Tranšėjos iškasimas/užpylimas 1-2 kab. rankiniu būdu</t>
  </si>
  <si>
    <t>Tranšėjos iškasimas/užpylimas 1-2 kab. mechanizuotai</t>
  </si>
  <si>
    <t>Kabelio iki 3kg/m montavimas vamzdyje</t>
  </si>
  <si>
    <t>Projektuojamo kabelio montavimas esamame vamzdyje</t>
  </si>
  <si>
    <t>Kabelio iki 3 kg/m išmontavimas nuo tilto konstrucijų</t>
  </si>
  <si>
    <t>Kabelio iki 3kg/m montavimas atramoje</t>
  </si>
  <si>
    <t>Kabelio Cu-3x2,5 montavimas atramoje</t>
  </si>
  <si>
    <t>Skylių gręžimas 6mm dydžio, 5 cm gylio gelžbetonio
konstrukcijose metalinių konstrukcijų tvirtinimui</t>
  </si>
  <si>
    <t>HDPE Ø75 vamzdžio paklojimas tranšėjoje</t>
  </si>
  <si>
    <t>Instaliacinio Ø20 vamzdžio montavimas</t>
  </si>
  <si>
    <t>Signalinės juostos paklojimas tranšėjoje</t>
  </si>
  <si>
    <t>1kV kabelio galinės movos Al-5x35 su antgaliais montavimas</t>
  </si>
  <si>
    <t>žeminimo įrenginio R≤30Ω montavimas</t>
  </si>
  <si>
    <t>Įžeminimo įrenginio R≤10Ω montavimas</t>
  </si>
  <si>
    <t>Prijungimas prie įžeminimo įrenginio</t>
  </si>
  <si>
    <t>Cinkuotos plieno juostos montavimas prie g/b tilto konstrukcijų</t>
  </si>
  <si>
    <t>Per deformacines tilto siūles varinės 35 mm pintos juostos montavimas</t>
  </si>
  <si>
    <t>Įžeminimo įrenginio varžos matavimas</t>
  </si>
  <si>
    <t>Kabelio izoliacijos varžos matavimas</t>
  </si>
  <si>
    <t>Paleidimo derinimo darbai</t>
  </si>
  <si>
    <t>Apšvietimo matavimai</t>
  </si>
  <si>
    <t>Geodezinis trasos nužymėjimas</t>
  </si>
  <si>
    <t>Išpildomosios nuotraukos atlikimas</t>
  </si>
  <si>
    <t>3. Montavimo darbai</t>
  </si>
  <si>
    <t>3.16</t>
  </si>
  <si>
    <t>4. Kiti darbai</t>
  </si>
  <si>
    <t xml:space="preserve">DARBŲ KIEKIŲ ŽINIARAŠTIS NR. 2 – ELEKTROTECHNIKOS DALIS (TILTO APŠVIETIMAS) </t>
  </si>
  <si>
    <t>Elektrotechnikos dalies (tilto apšvietimas) tikslinimas</t>
  </si>
  <si>
    <t>Saugios apšvietimo atramos 12 m montavimas</t>
  </si>
  <si>
    <t>Vieneto kaina, Eur be PVM  (pildo Teikėjas)</t>
  </si>
  <si>
    <t>DARBŲ KIEKIŲ ŽINIARAŠTIS NR. 1 – STATINIO KONSTRUKCIJŲ (TILTAS) DALIS</t>
  </si>
  <si>
    <t>1. Paruošiamieji darbai</t>
  </si>
  <si>
    <t>Augalinio sl. nukasimas. nustumiant buldozeriu iki 20 m ir sandėliavimas vietoje ir atstatymas</t>
  </si>
  <si>
    <r>
      <t>m</t>
    </r>
    <r>
      <rPr>
        <vertAlign val="superscript"/>
        <sz val="11"/>
        <rFont val="Times New Roman"/>
        <family val="1"/>
        <charset val="186"/>
      </rPr>
      <t>3</t>
    </r>
  </si>
  <si>
    <t>Polių įrengimas</t>
  </si>
  <si>
    <t>Bandomųjų polių laikančios galios bandymai</t>
  </si>
  <si>
    <t>Krūmų pašalinimas</t>
  </si>
  <si>
    <t>ha</t>
  </si>
  <si>
    <t>Vamzdyno užaklinimas (ties esamu nedemontuojamu šuliniu)</t>
  </si>
  <si>
    <r>
      <t>Laikinų spraustasienių įrengimas ir išardymas (</t>
    </r>
    <r>
      <rPr>
        <i/>
        <sz val="11"/>
        <rFont val="Times New Roman"/>
        <family val="1"/>
        <charset val="186"/>
      </rPr>
      <t>įvertinant grįžtamąsias medžiaga</t>
    </r>
    <r>
      <rPr>
        <sz val="11"/>
        <rFont val="Times New Roman"/>
        <family val="1"/>
        <charset val="186"/>
      </rPr>
      <t>s)</t>
    </r>
  </si>
  <si>
    <r>
      <t>Žvyro pagrindo sl. h=20 cm po g/b pagrindo plokštėmis įrengimas ir išardymas (</t>
    </r>
    <r>
      <rPr>
        <i/>
        <sz val="11"/>
        <rFont val="Times New Roman"/>
        <family val="1"/>
        <charset val="186"/>
      </rPr>
      <t>įvertinus 
grįžtamąsias medžiagas</t>
    </r>
    <r>
      <rPr>
        <sz val="11"/>
        <rFont val="Times New Roman"/>
        <family val="1"/>
        <charset val="186"/>
      </rPr>
      <t>)</t>
    </r>
  </si>
  <si>
    <r>
      <t xml:space="preserve">Kelio plokščių įrengimas ir išardymas komunikacijų apsaugai </t>
    </r>
    <r>
      <rPr>
        <i/>
        <sz val="11"/>
        <rFont val="Times New Roman"/>
        <family val="1"/>
        <charset val="186"/>
      </rPr>
      <t>(įvertinus grįžtamąsias medžiagas</t>
    </r>
    <r>
      <rPr>
        <sz val="11"/>
        <rFont val="Times New Roman"/>
        <family val="1"/>
        <charset val="186"/>
      </rPr>
      <t>)</t>
    </r>
  </si>
  <si>
    <r>
      <t>Kelio apsauginės konstrukcijos įrengimas ir išardymas (</t>
    </r>
    <r>
      <rPr>
        <i/>
        <sz val="11"/>
        <rFont val="Times New Roman"/>
        <family val="1"/>
        <charset val="186"/>
      </rPr>
      <t>įvertinus grįžtamąsias medžiagas</t>
    </r>
    <r>
      <rPr>
        <sz val="11"/>
        <rFont val="Times New Roman"/>
        <family val="1"/>
        <charset val="186"/>
      </rPr>
      <t>)</t>
    </r>
  </si>
  <si>
    <r>
      <t>Esamų apsauginių atitvarų išardymas ir išvežimas Rangovo pasirinktu atstumu (</t>
    </r>
    <r>
      <rPr>
        <i/>
        <sz val="11"/>
        <rFont val="Times New Roman"/>
        <family val="1"/>
        <charset val="186"/>
      </rPr>
      <t>vėliau atitvarai atstatomi</t>
    </r>
    <r>
      <rPr>
        <sz val="11"/>
        <rFont val="Times New Roman"/>
        <family val="1"/>
        <charset val="186"/>
      </rPr>
      <t>)</t>
    </r>
  </si>
  <si>
    <t>Esamų PVC vamzdžių demontavimas, nuo viaduko ir viaduko prieigose pakrovimas ir išvežimas Rangovo pasirinktu atstumu</t>
  </si>
  <si>
    <t>Vandens surinkimo šulinėlių demontavimas nuo viaduko ir viaduko prieigose pakrovimas ir išvežimas Rangovo pasirinktu atstumu</t>
  </si>
  <si>
    <t>2. Esamų konstrukcijų išardymas</t>
  </si>
  <si>
    <r>
      <t>m</t>
    </r>
    <r>
      <rPr>
        <vertAlign val="superscript"/>
        <sz val="11"/>
        <rFont val="Times New Roman"/>
        <family val="1"/>
        <charset val="186"/>
      </rPr>
      <t>2</t>
    </r>
  </si>
  <si>
    <r>
      <t xml:space="preserve">Esamų metalinių konstrukcijų išardymas į Užsakovo nurodytą vietą </t>
    </r>
    <r>
      <rPr>
        <i/>
        <sz val="11"/>
        <rFont val="Times New Roman"/>
        <family val="1"/>
        <charset val="186"/>
      </rPr>
      <t>(žiūrėti žiniaraščio priedą dėl išvežimo</t>
    </r>
    <r>
      <rPr>
        <sz val="11"/>
        <rFont val="Times New Roman"/>
        <family val="1"/>
        <charset val="186"/>
      </rPr>
      <t>)</t>
    </r>
  </si>
  <si>
    <t>Asfaltbetonio dangos nufrezavimas arba išlaužimas, pakrovimas ir išvežimas Rangovo pasirinktu atstumu</t>
  </si>
  <si>
    <t>Esamų g/b konstrukcijų išardymas ir išvežimas Rangovo pasirinktu atstumu</t>
  </si>
  <si>
    <t>Esamų betono konstrukcijų išardymas ir išvežimas Rangovo pasirinktu atstumu</t>
  </si>
  <si>
    <t>Hidroizoliacijos sluoksnio ardymas ir išvežimas Rangovo pasirinktu atstumu</t>
  </si>
  <si>
    <t>Grunto kasimas, pakrovimas ir išvežimas Rangovo pasirinktu atstumu (perteklinio)</t>
  </si>
  <si>
    <t>3. Krantinių atramų rekonstravimas</t>
  </si>
  <si>
    <t>Krantinių atramų įrengimas</t>
  </si>
  <si>
    <t xml:space="preserve">Atramų užpylimas (drenuojančio grunto ties krantinėmis atramomis įrengimas, sutankinant pasluoksniui)              </t>
  </si>
  <si>
    <t xml:space="preserve">Gulekšnių įrengimas                  </t>
  </si>
  <si>
    <t xml:space="preserve">Pereinamųjų plokščių įrengimas </t>
  </si>
  <si>
    <t>Betono išlyginamojo sluoksnio įrengimas</t>
  </si>
  <si>
    <t>Hidroizoliacijos sluoksnio įrengimas</t>
  </si>
  <si>
    <t xml:space="preserve">Asfalto apsauginio sluoksnio įrengimas                                                    </t>
  </si>
  <si>
    <t>Asfalto apatinio sluoksnio įrengimas</t>
  </si>
  <si>
    <t>Asfalto viršutinio sluoksnio įrengimas</t>
  </si>
  <si>
    <t>Gruntinio pagrindo planiravimas</t>
  </si>
  <si>
    <t>Mineralinių medžiagų mišinio pagrindo sl. h= 25 cm įrengimas po rostverku</t>
  </si>
  <si>
    <t>Paruošiamojo betono sl. h=8 cm įrengimas prieš įrengiant rostverkus</t>
  </si>
  <si>
    <t>Armatūros gaminių sudėjimas į betonuojamas k-jas</t>
  </si>
  <si>
    <t>Apsauginio metalinio vamzdžio krantinėse atramose įrengimas</t>
  </si>
  <si>
    <t>Apsauginio vamzdžio padengimas bitumine danga</t>
  </si>
  <si>
    <t>Krantinėse atramose vandens nuvedimo vamzdžio sandarinimas</t>
  </si>
  <si>
    <t>Paviršių, besiliečiančių su gruntu, padengimas bitumine danga</t>
  </si>
  <si>
    <t>Paviršių valymas aukšto slėgio vandens srove</t>
  </si>
  <si>
    <t>Skaldos pagrindų po gulekšniais įrengimas</t>
  </si>
  <si>
    <t xml:space="preserve">Gulekšnių sumonolitinimas            </t>
  </si>
  <si>
    <t>Pereinamųjų plokščių betonavimas terpusavyje</t>
  </si>
  <si>
    <t>Tarpo tarp sparno ir pereinamųjų plokščių užpylimas mineralinių medžiagų mišinio sl. 0/32 sl. hvid = 25cm ir sutankinimas</t>
  </si>
  <si>
    <t>Armuoto betono sl. h = 15 cm tarpuose tarp pereinamųjų plokščių ir krantinių atramų sparnų betonavimas</t>
  </si>
  <si>
    <t xml:space="preserve">Išlyginamojo betono sl. gruntavimas epoksidiniu gruntu </t>
  </si>
  <si>
    <t>Asfalto mišinio prizmės įrengimas ant pereinamųjų plokščių</t>
  </si>
  <si>
    <t>Skaldos 0/32 prizmės įrengimas ant pereinamųjų plokščių</t>
  </si>
  <si>
    <t>Asfalto prizmės gruntavimas bitumine emulsija</t>
  </si>
  <si>
    <t>Asfalto pagrindo sluoksnio įrengimas</t>
  </si>
  <si>
    <t>Asfalto pagrindo sl. gruntavimas bitumine emulsija</t>
  </si>
  <si>
    <t>Asfalto apatinio sl. gruntavimas bitumine emulsija</t>
  </si>
  <si>
    <t>Dangos šiurkštinimas 2/5 frakcijos skaldyta mineraline medžiaga ant statinio perdangos</t>
  </si>
  <si>
    <t>G/b paviršių valymas aukšto slėgio vandens srove</t>
  </si>
  <si>
    <t>Fasadinių paviršių gruntavimas ir padengimas hidrofobizuojančia danga</t>
  </si>
  <si>
    <t>Fasadinių paviršiaus padengimas Antigraffiti danga</t>
  </si>
  <si>
    <t>4. Tarpinių atramų rekonstravimas</t>
  </si>
  <si>
    <t>Atramų užpylimas (tarpinių atramų užpylimas esamu gruntu)</t>
  </si>
  <si>
    <t>Mineralinių medžiagų mišinio pagrindo sl. h= 20 cm įrengimas po tarpinių atramų pamatais</t>
  </si>
  <si>
    <t>Paruošiamojo betono sl. h=8 cm įrengimas prieš įrengiant tarpinių atramų pamatus</t>
  </si>
  <si>
    <t>Tarpinių atramų rostverkų betonavimas</t>
  </si>
  <si>
    <t xml:space="preserve">Tarpinių atramų kolonų montavimas </t>
  </si>
  <si>
    <t>Kolonų užbetonavimas nesitraukinčiu smulkiagrūdžiu betonu</t>
  </si>
  <si>
    <t>Paviršių besiliečiančių su gruntu, padengimas bitumine danga</t>
  </si>
  <si>
    <t>Fasadinių paviršiaus padengimas Antigraffiti danga (4 m aukštyje nuo grunto lygio</t>
  </si>
  <si>
    <t>5. Perdangos įrengimo darbai</t>
  </si>
  <si>
    <t>Atraminių guolių įrengimas</t>
  </si>
  <si>
    <t xml:space="preserve">Sijų montavimas                                         </t>
  </si>
  <si>
    <t>5.3</t>
  </si>
  <si>
    <t>5.4</t>
  </si>
  <si>
    <t>Šalitilčio bloko įrengimas</t>
  </si>
  <si>
    <t>5.5</t>
  </si>
  <si>
    <t>5.6</t>
  </si>
  <si>
    <t>Deformacinių pjūvių įrengimas</t>
  </si>
  <si>
    <t>5.7</t>
  </si>
  <si>
    <t>5.8</t>
  </si>
  <si>
    <t>Podanginės drenažinės juostos įrengimas</t>
  </si>
  <si>
    <t>5.9</t>
  </si>
  <si>
    <t>Lietaus surinkimo šulinėlių perdangoje įrengimas</t>
  </si>
  <si>
    <t>5.10</t>
  </si>
  <si>
    <t>5.11</t>
  </si>
  <si>
    <t xml:space="preserve">Asfalto apsauginio sluoksnio įrengimas                   </t>
  </si>
  <si>
    <t>5.12</t>
  </si>
  <si>
    <t xml:space="preserve">Asfalto apatinio sluoksnio įrengimas                                                                             </t>
  </si>
  <si>
    <t>5.13</t>
  </si>
  <si>
    <t>5.14</t>
  </si>
  <si>
    <t>5.15</t>
  </si>
  <si>
    <t>Turėklo įrengimas</t>
  </si>
  <si>
    <t>5.16</t>
  </si>
  <si>
    <t>Apsauginių kelio atitvarų sistemos įrengimas</t>
  </si>
  <si>
    <t>5.17</t>
  </si>
  <si>
    <t>Iš viso skyriuje 5, 
Eur be PVM</t>
  </si>
  <si>
    <t xml:space="preserve">Perdangos monolitinių ruožų, skersinių sijų ir lentynų betonavimas </t>
  </si>
  <si>
    <t>Perdangos valymas aukšto slėgio vandens srove</t>
  </si>
  <si>
    <t>Betono išlyginamojo sluoksnio įpjovimas</t>
  </si>
  <si>
    <t>Bituminės sandarinimo mastikos įrengimas</t>
  </si>
  <si>
    <t>Išlyginamojo betono sl. gruntavimas epoksidiniu gruntu t=1 mm</t>
  </si>
  <si>
    <t>Dvisluoksnės prilydomosios hidroizoliacijos įrengimas ant perdangos išlyg. sl</t>
  </si>
  <si>
    <t>Lietaus vandens nuvedimo sistemos įrengimas</t>
  </si>
  <si>
    <t>Drenažinių šulinių po danga įrengimas</t>
  </si>
  <si>
    <t>Išlyginamojo betono sl. po šalitilčio plokštėmis, ties krantinėmis atramomis įrengimas</t>
  </si>
  <si>
    <t>Cementinio skiedinio sl. h=2 cm po šalitilčių plokštėmis įrengimas</t>
  </si>
  <si>
    <t>Surenkamų šalitilčio plokščių montavimas</t>
  </si>
  <si>
    <t>Tarpų tarp šalitilčio plokščių ir blokų sumonolitinimas</t>
  </si>
  <si>
    <t>Tarpelių (dantelio) tarp šalitilčio plokščių užtaisymas vandeniui nelaidžia elastinga mastika</t>
  </si>
  <si>
    <t>Sandarinimo juostų įrengimas ties šalitilčio</t>
  </si>
  <si>
    <t>Apsauginio asfalto sl. gruntavimas bit. emulsija</t>
  </si>
  <si>
    <t>Apatinio asfalto sl. gruntavimas bit. Emulsija</t>
  </si>
  <si>
    <t>Asfalto viršutinio sluoksnio įrengimas (SMA 11S )</t>
  </si>
  <si>
    <t>Asfalto viršutinio sluoksnio įrengimas (MA 11S )</t>
  </si>
  <si>
    <t>Šalitilčio plokščių betoninio paviršiaus ir turėklinių bortų viršaus valymas aukšto slėgio vandens srove</t>
  </si>
  <si>
    <t>Šalitilčio plokščių betoninio paviršiaus ir turėklinių bortų viršaus padengimas neslystančia danga</t>
  </si>
  <si>
    <t>Turėklų įrengimas</t>
  </si>
  <si>
    <t>Paviršiaus plovimas aukšto slėgio vandens srove</t>
  </si>
  <si>
    <t>Betoninio paviršiaus gruntavimas, glaistymas ir padengimas hidrofobizuojančia danga</t>
  </si>
  <si>
    <t>Betoninio paviršiaus gruntavimas ir padengimas elastingais hidrofobizuojančia danga</t>
  </si>
  <si>
    <t>5.18</t>
  </si>
  <si>
    <t>5.19</t>
  </si>
  <si>
    <t>5.20</t>
  </si>
  <si>
    <t>5.21</t>
  </si>
  <si>
    <t>5.22</t>
  </si>
  <si>
    <t>5.23</t>
  </si>
  <si>
    <t>5.24</t>
  </si>
  <si>
    <t>5.25</t>
  </si>
  <si>
    <t>5.26</t>
  </si>
  <si>
    <t>5.27</t>
  </si>
  <si>
    <t>5.28</t>
  </si>
  <si>
    <t>5.29</t>
  </si>
  <si>
    <t>5.30</t>
  </si>
  <si>
    <t>5.31</t>
  </si>
  <si>
    <t>5.32</t>
  </si>
  <si>
    <t>5.33</t>
  </si>
  <si>
    <t>5.34</t>
  </si>
  <si>
    <t>5.35</t>
  </si>
  <si>
    <t>5.36</t>
  </si>
  <si>
    <t>5.37</t>
  </si>
  <si>
    <t>5.38</t>
  </si>
  <si>
    <t>6. Statinio prieigų ir kūgių įrengimas</t>
  </si>
  <si>
    <t>6.1</t>
  </si>
  <si>
    <t>Vandens surinkimo elementų prieigose įrengimas</t>
  </si>
  <si>
    <t>6.2</t>
  </si>
  <si>
    <t>Bordiūro įrengimas (kelio bortai 100.15.30 cm ant betoninio pagrindo)</t>
  </si>
  <si>
    <t>6.3</t>
  </si>
  <si>
    <t>Žemės darbai (mineralinių medžiagų mišinio pagrindo sl. h= 20 cm įrengimas po atramine siena sutankinant)</t>
  </si>
  <si>
    <t>6.4</t>
  </si>
  <si>
    <t>6.5</t>
  </si>
  <si>
    <t>Drenažo įrengimas</t>
  </si>
  <si>
    <t>6.6</t>
  </si>
  <si>
    <t>6.7</t>
  </si>
  <si>
    <t>Žemės darbai (atraminės sienos užpylimas drenuojančiu gruntu)</t>
  </si>
  <si>
    <t>6.8</t>
  </si>
  <si>
    <t>6.9</t>
  </si>
  <si>
    <t>6.10</t>
  </si>
  <si>
    <t>Bermų tvirtinimo įrengimas</t>
  </si>
  <si>
    <t>6.11</t>
  </si>
  <si>
    <t>Laiptų įrengimas</t>
  </si>
  <si>
    <t>6.12</t>
  </si>
  <si>
    <t>Iš viso skyriuje 6, 
Eur be PVM</t>
  </si>
  <si>
    <t>Atraminių L- formių sienų betonavimas etapais</t>
  </si>
  <si>
    <t>Deformacinių siūlių įrengimas sandarinant mastika (su gumos intarpu)</t>
  </si>
  <si>
    <t>Betoninio paviršiaus gruntavimas ir padengimas hidrofobizuojančia danga</t>
  </si>
  <si>
    <t>Betoninio fasadinio paviršiau padengimas antigraffiti danga</t>
  </si>
  <si>
    <t>Šlaitų tvirtinimų atrėmimo blokų AT-1 (2.0x0.5x0.4 m) įrengimas ant betoninio pagrindo</t>
  </si>
  <si>
    <t>Šlaitų tvirtinimo plokščių įrengimas ant skaldos pagrindo</t>
  </si>
  <si>
    <t>Betoninių vejos bortų 100.8.20 cm ant betoninio pagrindo įrengimas</t>
  </si>
  <si>
    <t>7. Baigiamieji darbai</t>
  </si>
  <si>
    <t>7.1</t>
  </si>
  <si>
    <t>Dirvožemio atvežimas iš laikinos sandėliavimo aikštelės šlaitų, griovio dugno tvirtinimui</t>
  </si>
  <si>
    <t>7.2</t>
  </si>
  <si>
    <t>Šlaitų ir griovio dugno sutvirtinimas, žole apželdininant dirvožemio sluoksnį</t>
  </si>
  <si>
    <t>Iš viso skyriuje 7, 
Eur be PVM</t>
  </si>
  <si>
    <t>IŠ VISO ŽINIARAŠTYJE 3, EUR BE PVM</t>
  </si>
  <si>
    <t>DARBŲ KIEKIŲ ŽINIARAŠTIS NR. 3 – STATINIO KONSTRUKCIJŲ (VIADUKAS) DALIS</t>
  </si>
  <si>
    <t>DARBŲ KIEKIŲ ŽINIARAŠTIS NR. 4 – SUSISIEKIMO DALIS</t>
  </si>
  <si>
    <t>km</t>
  </si>
  <si>
    <t>Asfaltbetonio dangos nufrezavimas arba išlaužimas</t>
  </si>
  <si>
    <t>Naudoto asfalto granulių pakrovimas ir išvežimas į sandėliavimo aikštelę antriniam panaudojimui rangovo pasirinktu atstumu</t>
  </si>
  <si>
    <t>1.3.1</t>
  </si>
  <si>
    <t>Likusių, nepanaudotų frezuoto asfaltbetonio drožlių pakrovimas ir transportavimas Rangovo pasirinktu atstumu</t>
  </si>
  <si>
    <t>1.3.2</t>
  </si>
  <si>
    <t>Negrąžinamos medžiagos – frezuoto asfalto granulės – įkainis -11,20 Eur/m3 (sąmatoje įvertinamas su minuso ženklu)</t>
  </si>
  <si>
    <t>Esamų betoninių bortų bei betono pagrindo po bortais išardymas ir išvežimas rangovo pasirinktu atstumu</t>
  </si>
  <si>
    <t>Negražinamos medžiagos (nufrezuotas asfaltas) (vieneto kaina didesnė arba lygi ≥ 11,20 Eur/m3) (sąmatoje įvertinamas su minuso ženklu)</t>
  </si>
  <si>
    <r>
      <t>Metalinių turėklų ardymas ir išvežimas į Užsakovo nurodytą vietą (</t>
    </r>
    <r>
      <rPr>
        <i/>
        <sz val="11"/>
        <rFont val="Times New Roman"/>
        <family val="1"/>
        <charset val="186"/>
      </rPr>
      <t>žiūrėti žiniaraščio priedą dėl išvežimo</t>
    </r>
    <r>
      <rPr>
        <sz val="11"/>
        <rFont val="Times New Roman"/>
        <family val="1"/>
        <charset val="186"/>
      </rPr>
      <t>)</t>
    </r>
  </si>
  <si>
    <t>Negrąžinamos medžiagos (nufrezuotas asfaltas) (vieneto kaina didesnė arba lygi ≥ 11,20 Eur/m3) (sąmatoje įvertinamas su minuso ženklu)</t>
  </si>
  <si>
    <t>Negrąžinamos medžiagos (išardytas žvyro/skaldos mišinys) (vieneto kaina didesnė arba lygi ≥ 6,0 Eur/m3) (sąmatoje įvertinamas su minuso ženklu)</t>
  </si>
  <si>
    <t>Naudoto asfalto granulių pakrovimas ir išvežimas į sandėliavimo aikštelę antriniam panaudojimui Rangovo pasirinktu atstumu</t>
  </si>
  <si>
    <t>Esamų betoninių bortų bei betono pagrindo po bortais išardymas ir išvežimas Rangovo pasirinktu atstumu</t>
  </si>
  <si>
    <t>2. Žemės sankasa</t>
  </si>
  <si>
    <t>Dirvožemio pašalinimas, išvežimas į laikiną sandėliavimo aikštelę rangovo pasirinktu atstumu</t>
  </si>
  <si>
    <t>2.4.1</t>
  </si>
  <si>
    <t>Sankasos planiravimas mechanizuotu būdu</t>
  </si>
  <si>
    <t>2.4.2</t>
  </si>
  <si>
    <t>Grunto sutankinimas mechanizuotu būdu</t>
  </si>
  <si>
    <t>Gruntų sustiprinimas (GS)</t>
  </si>
  <si>
    <t>Grunto kasimas, pakrovimas ir išvežimas Rangovo pasirinktu atstumu į sandėliavimo aikštelę</t>
  </si>
  <si>
    <t>Šlaitų ir griovio dugno sutvirtinimas, žole apželdinant dirvožemio sluoksnį</t>
  </si>
  <si>
    <t>Plotų planiravimas mechanizuotu būdu</t>
  </si>
  <si>
    <t>Šlaitų tvirtinimas geosintetinėmis medžiagomis</t>
  </si>
  <si>
    <t>Esamų šulinių aukščių sureguliavimas</t>
  </si>
  <si>
    <t>2.6.1</t>
  </si>
  <si>
    <t>Apsauginio šalčiui atsparaus sluoksnio įrengimas</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</si>
  <si>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</si>
  <si>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įrengimas</t>
  </si>
  <si>
    <t>Kelkraščio viršutinio sluoksnio įrengimas</t>
  </si>
  <si>
    <t>Kelkraščio apatinio sluoksnio įrengimas</t>
  </si>
  <si>
    <t>Bordiūro įrengimas</t>
  </si>
  <si>
    <t>Žvyro pagrindo sluoksnio įrengimas</t>
  </si>
  <si>
    <t>Esamo šulino liuko aukščio sureguliavimas</t>
  </si>
  <si>
    <t>Asfaltbetonio dangos nufrezavimas arba išlaužymas</t>
  </si>
  <si>
    <r>
      <t>m</t>
    </r>
    <r>
      <rPr>
        <vertAlign val="superscript"/>
        <sz val="11"/>
        <rFont val="Times New Roman"/>
        <family val="1"/>
        <charset val="186"/>
      </rPr>
      <t>3</t>
    </r>
    <r>
      <rPr>
        <sz val="11"/>
        <color theme="1"/>
        <rFont val="Calibri"/>
        <family val="2"/>
        <charset val="186"/>
        <scheme val="minor"/>
      </rPr>
      <t/>
    </r>
  </si>
  <si>
    <t>Horizontaliojo ženklinimo tipo „1.5 Siaura brūkšninė linija“ (linijos plotis 0,12 m)
įrengimas iš termoplasto</t>
  </si>
  <si>
    <t>Horizontaliojo ženklinimo tipo „1.8 Plati brūkšninė linija“ (linijos plotis 0,25 m)
įrengimas iš termoplasto</t>
  </si>
  <si>
    <t>Išilginės struktūrinio ženklinimo triukšmo juostos "šukos", 0,20 m pločio</t>
  </si>
  <si>
    <t>7.3</t>
  </si>
  <si>
    <t>3. Vandens nuvedimo įrengimo darbai</t>
  </si>
  <si>
    <t>4. Kelio dangos konstrukcija 
(I dangos konstrukcijos variantas)</t>
  </si>
  <si>
    <t>4. Kelio dangos konstrukcija 
(II dangos konstrukcijos variantas)</t>
  </si>
  <si>
    <t>5. Kelio apstatymas ir saugaus eismo organizavimas (horizontalusis ženklinimas)</t>
  </si>
  <si>
    <t>Esamų ryšio tinklų apsaugojimas sudedamaisiais plast. d110 mm futliarais (prieš tai demontavus esamus asbestcementinius vamzdžius )</t>
  </si>
  <si>
    <t>6. Inžineriniai tinklai</t>
  </si>
  <si>
    <t xml:space="preserve">7. Baigiamieji darbai </t>
  </si>
  <si>
    <t>7.4</t>
  </si>
  <si>
    <t>7.5</t>
  </si>
  <si>
    <t>7.6</t>
  </si>
  <si>
    <t>7.7</t>
  </si>
  <si>
    <t>7.8</t>
  </si>
  <si>
    <t>7.9</t>
  </si>
  <si>
    <t>7.10</t>
  </si>
  <si>
    <t>7.11</t>
  </si>
  <si>
    <t>7.12</t>
  </si>
  <si>
    <t>7.13</t>
  </si>
  <si>
    <t>7.14</t>
  </si>
  <si>
    <t>7.15</t>
  </si>
  <si>
    <t>7.16</t>
  </si>
  <si>
    <t>7.17</t>
  </si>
  <si>
    <t xml:space="preserve">DARBŲ KIEKIŲ ŽINIARAŠTIS NR. 5 – ELEKTROTECHNIKOS DALIS (APŠVIETIMAS) </t>
  </si>
  <si>
    <t>1. Medžiagos ir įrenginiai</t>
  </si>
  <si>
    <t xml:space="preserve"> Kabelių apsaugos vamzdžiai D-75 mm</t>
  </si>
  <si>
    <t xml:space="preserve">Gnybtų komplektas kabelių sujungimui apšvietimo atramose </t>
  </si>
  <si>
    <t xml:space="preserve"> Įžeminimo komplektas </t>
  </si>
  <si>
    <t xml:space="preserve"> Apšvietimo atrama, cinkuota h=10 m</t>
  </si>
  <si>
    <t>Apšvietimo gembė cinkuota</t>
  </si>
  <si>
    <t>Šviestuvas LED 126 W</t>
  </si>
  <si>
    <t>Automatinis jungikliai, 6 A, 1F, C</t>
  </si>
  <si>
    <t xml:space="preserve"> Iki 1kV kabeliai plastikine izoliacija skirti kloti žemėje Al 5x35 mm2 </t>
  </si>
  <si>
    <t xml:space="preserve"> Iki 1kV kabeliai Cu kabelis 3x1,5 mm2 </t>
  </si>
  <si>
    <t xml:space="preserve"> Galinė mova kabeliui Al 5x35 mm2 </t>
  </si>
  <si>
    <t>Jungiamoji mova kabeliui Al 5x35 mm2</t>
  </si>
  <si>
    <t>2. Montavimo darbai</t>
  </si>
  <si>
    <t>2.19</t>
  </si>
  <si>
    <t>2.20</t>
  </si>
  <si>
    <t>2.21</t>
  </si>
  <si>
    <t>2.22</t>
  </si>
  <si>
    <t>Kabelinės trasos nužymėjimas</t>
  </si>
  <si>
    <t xml:space="preserve">Tranšėjos kasimas/ užkasimas rankiniu būdu </t>
  </si>
  <si>
    <t>Gnybtų komplektų kabelių sujungimui apšvietimo atramose montavimas</t>
  </si>
  <si>
    <t>Kabelio galinės vidaus movos montavimas</t>
  </si>
  <si>
    <t>Kabelio jungiamosios movos montavimas</t>
  </si>
  <si>
    <t>Apšvietimo atramos pamatų montavimas</t>
  </si>
  <si>
    <t xml:space="preserve">Apšvietimo atramų montavimas ant pamatų </t>
  </si>
  <si>
    <t xml:space="preserve">Apšvietimo atramų montavimas su flanšu </t>
  </si>
  <si>
    <t>Apšvietimo gembių montavimas</t>
  </si>
  <si>
    <t>Lauko šviestuvų LED 126W ant atramos montavimas</t>
  </si>
  <si>
    <t>Duobių apšvietimo atramų pamatams kasimas</t>
  </si>
  <si>
    <t>Duobių apšvietimo atramų pamatams užkasimas</t>
  </si>
  <si>
    <t xml:space="preserve">Automatinio jungiklio, 6 A, 1F, C montavimas atramoje </t>
  </si>
  <si>
    <t xml:space="preserve">Kabelio Al 5x35 mm2 su apsauginiu vamzdžiu D-75 klojimas tranšėjoje </t>
  </si>
  <si>
    <t xml:space="preserve">Kabelio Al 5x35 mm2 su apsauginiu vamzdžiu D-75 klojimas tilto konstrukcijomis </t>
  </si>
  <si>
    <t>Kabelio Al 5x35 mm2 įvėrimas į vamzdį D-75</t>
  </si>
  <si>
    <t xml:space="preserve">Kabelio Al 5x35 mm2 su apsauginiu vamzdžiu D-75 tiesimas pamatuose/atramose </t>
  </si>
  <si>
    <t xml:space="preserve">Cu 3x1,5 mm2 kabelio montavimas atramoje </t>
  </si>
  <si>
    <t>Giluminio įžeminimo kontūro varžos matavimas</t>
  </si>
  <si>
    <t>Pereinamųjų taškų varžų matavimas tarp įžeminimo taškų ir įžeminamųjų elementų</t>
  </si>
  <si>
    <t>Iki 1kV kabelio izoliacijos varžos matavimai</t>
  </si>
  <si>
    <t>Grandinės tarp fazinio ir nulinio laido varžos matavimas</t>
  </si>
  <si>
    <t>Gerbuvio atstatymas</t>
  </si>
  <si>
    <t>3. Kiti darbai</t>
  </si>
  <si>
    <t>DARBŲ KIEKIŲ ŽINIARAŠTIS NR. 4 - ELEKTROTECHNIKOS DALIS (KITŲ OPERATORIŲ TINKLAI)</t>
  </si>
  <si>
    <t xml:space="preserve"> Iki 1kV kabeliai plastikine izoliacija skirti kloti žemėje Al 4x35 mm2 </t>
  </si>
  <si>
    <t xml:space="preserve"> Galinė mova kabeliui Al 4x35 mm2 </t>
  </si>
  <si>
    <t xml:space="preserve">Kabelio Al 4x35 mm2 su apsauginiu vamzdžiu D-75 klojimas tranšėjoje </t>
  </si>
  <si>
    <t>Kabelio Al 4x35 mm2 įvėrimas į vamzdį D-75</t>
  </si>
  <si>
    <t>Kabelio Al 4x35 mm2 su apsauginiu vamzdžiu D-75 montavimas apšvietimo betoniniame pamate</t>
  </si>
  <si>
    <t xml:space="preserve">Kabelio Al 4x35mm2 galinės movos montavimas </t>
  </si>
  <si>
    <t>IŠ VISO ŽINIARAŠTYJE 6, EUR BE PVM</t>
  </si>
  <si>
    <t>IŠ VISO ŽINIARAŠTYJE 5, EUR BE PVM</t>
  </si>
  <si>
    <t>IŠ VISO ŽINIARAŠTYJE 4,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</si>
  <si>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</si>
  <si>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</si>
  <si>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</si>
  <si>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 xml:space="preserve"> Valstybinės reikšmės magistralinio kelio A1 Vilnius–Kaunas–Klaipėda 99,582 km viaduko per Jonavos g. (kairėje pusėje) ir 99,824 km tilto per Nerį (kairėje pusėje) kapitalinis remontas</t>
  </si>
  <si>
    <t>STATINIO KONSTRUKCIJŲ (TILTAS) DALIS</t>
  </si>
  <si>
    <t xml:space="preserve">ELEKTROTECHNIKOS DALIS (TILTO APŠVIETIMAS) </t>
  </si>
  <si>
    <t>STATINIO KONSTRUKCIJŲ (VIADUKAS) DALIS</t>
  </si>
  <si>
    <t>SUSISIEKIMO DALIS</t>
  </si>
  <si>
    <t xml:space="preserve">ELEKTROTECHNIKOS DALIS (APŠVIETIMAS) </t>
  </si>
  <si>
    <t>ELEKTROTECHNIKOS DALIS (KITŲ OPERATORIŲ TINKLAI)</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</si>
  <si>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meistriją,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</si>
  <si>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Papildomi perdangos pažeistų paviršių remonto darbai (ekspertizė 5 sk. 9 p.)</t>
  </si>
  <si>
    <t>Metalinių laiptų „A“ ir „B“ sijų dėžių viduje (virš tarpinių atramų standumo briaunų)
įrengimas (ekspertizė 5 sk. 12 p.)</t>
  </si>
  <si>
    <t>Metalinių rakinamų durelių įrengimas ties tarpinėmis atramomis iš fasadinės „A“ ir
„B“ sijų blokų pusės (ekspertizė 5 sk. 12 p.)</t>
  </si>
  <si>
    <t>Statybinio laužo ir šiukšlių pašalinimas iš „A“ ir „B“ sijų blokų vidaus ir nuo tarpinių
atramų aikštelių (ekspertizė 5 sk. 12 p.)</t>
  </si>
  <si>
    <t>3.43</t>
  </si>
  <si>
    <t>3.44</t>
  </si>
  <si>
    <t>3.45</t>
  </si>
  <si>
    <t>6.13</t>
  </si>
  <si>
    <t>6.14</t>
  </si>
  <si>
    <t>6.15</t>
  </si>
  <si>
    <t>6.16</t>
  </si>
  <si>
    <t>6.17</t>
  </si>
  <si>
    <r>
      <t>m</t>
    </r>
    <r>
      <rPr>
        <vertAlign val="superscript"/>
        <sz val="11"/>
        <color rgb="FF0070C0"/>
        <rFont val="Times New Roman"/>
        <family val="1"/>
        <charset val="186"/>
      </rPr>
      <t>3</t>
    </r>
  </si>
  <si>
    <t>Vandens nuvedimo betoninių latakų įrengimas (ant betono pagrindo)</t>
  </si>
  <si>
    <t>5.39</t>
  </si>
  <si>
    <t>Šalitilčio plokščių betonavimas</t>
  </si>
  <si>
    <t>Perdangos plyšių injektavimas (epoksidinėmis dervomis) (ekspertizė 5 sk. 9 p.)</t>
  </si>
  <si>
    <t>3.46</t>
  </si>
  <si>
    <t>3.47</t>
  </si>
  <si>
    <t>Įdėtinių detalių perdangos blokų viduje valymas ir padengimas antikorozine danga</t>
  </si>
  <si>
    <t>Įdėtinių detalių sudėjimas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</si>
</sst>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i/>
      <sz val="11"/>
      <color rgb="FFFF0000"/>
      <name val="Times New Roman"/>
      <family val="1"/>
      <charset val="186"/>
    </font>
    <font>
      <b/>
      <sz val="16"/>
      <name val="Times New Roman"/>
      <family val="1"/>
      <charset val="186"/>
    </font>
    <font>
      <vertAlign val="superscript"/>
      <sz val="11"/>
      <name val="Times New Roman"/>
      <family val="1"/>
      <charset val="186"/>
    </font>
    <font>
      <sz val="11"/>
      <color rgb="FFFF0000"/>
      <name val="Calibri"/>
      <family val="2"/>
      <charset val="186"/>
      <scheme val="minor"/>
    </font>
    <font>
      <i/>
      <sz val="11"/>
      <color rgb="FF0070C0"/>
      <name val="Times New Roman"/>
      <family val="1"/>
      <charset val="186"/>
    </font>
    <font>
      <sz val="11"/>
      <color rgb="FF0070C0"/>
      <name val="Times New Roman"/>
      <family val="1"/>
      <charset val="186"/>
    </font>
    <font>
      <b/>
      <sz val="11"/>
      <color rgb="FF0070C0"/>
      <name val="Times New Roman"/>
      <family val="1"/>
      <charset val="186"/>
    </font>
    <font>
      <vertAlign val="superscript"/>
      <sz val="11"/>
      <color rgb="FF0070C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89">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4" fontId="4" fillId="4" borderId="2"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2" fillId="0" borderId="0" xfId="1" applyNumberFormat="1" applyFont="1" applyAlignment="1" applyProtection="1">
      <alignment horizontal="center" vertical="center" wrapText="1"/>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5"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xf>
    <xf numFmtId="2" fontId="2" fillId="0" borderId="12" xfId="2" applyNumberFormat="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49" fontId="9"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2" fontId="5" fillId="0" borderId="15" xfId="0" applyNumberFormat="1" applyFont="1" applyBorder="1" applyAlignment="1">
      <alignment horizontal="center" vertical="center"/>
    </xf>
    <xf numFmtId="164" fontId="5" fillId="4" borderId="15" xfId="0" applyNumberFormat="1" applyFont="1" applyFill="1" applyBorder="1" applyAlignment="1" applyProtection="1">
      <alignment horizontal="center" vertical="center"/>
      <protection locked="0"/>
    </xf>
    <xf numFmtId="4" fontId="5" fillId="0" borderId="16"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5" fillId="0" borderId="1" xfId="0" applyFont="1" applyBorder="1" applyAlignment="1">
      <alignment horizontal="left" vertical="center" wrapText="1"/>
    </xf>
    <xf numFmtId="165" fontId="5" fillId="0" borderId="1" xfId="0" applyNumberFormat="1" applyFont="1" applyBorder="1" applyAlignment="1">
      <alignment horizontal="center" vertical="center"/>
    </xf>
    <xf numFmtId="49" fontId="17"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164" fontId="6" fillId="4" borderId="1" xfId="0" applyNumberFormat="1" applyFont="1" applyFill="1" applyBorder="1" applyAlignment="1" applyProtection="1">
      <alignment horizontal="center" vertical="center"/>
      <protection locked="0"/>
    </xf>
    <xf numFmtId="4" fontId="6" fillId="0" borderId="4" xfId="0" applyNumberFormat="1" applyFont="1" applyBorder="1" applyAlignment="1">
      <alignment horizontal="center" vertical="center" wrapText="1"/>
    </xf>
    <xf numFmtId="49" fontId="17" fillId="0" borderId="20"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6" fillId="0" borderId="12" xfId="0" applyNumberFormat="1" applyFont="1" applyBorder="1" applyAlignment="1">
      <alignment horizontal="left" vertical="center" wrapText="1"/>
    </xf>
    <xf numFmtId="49" fontId="6" fillId="0" borderId="12" xfId="0" applyNumberFormat="1" applyFont="1" applyBorder="1" applyAlignment="1">
      <alignment horizontal="center" vertical="center" wrapText="1"/>
    </xf>
    <xf numFmtId="2" fontId="6" fillId="0" borderId="12" xfId="0" applyNumberFormat="1" applyFont="1" applyBorder="1" applyAlignment="1">
      <alignment horizontal="center" vertical="center"/>
    </xf>
    <xf numFmtId="164" fontId="6" fillId="4" borderId="12" xfId="0" applyNumberFormat="1" applyFont="1" applyFill="1" applyBorder="1" applyAlignment="1" applyProtection="1">
      <alignment horizontal="center" vertical="center"/>
      <protection locked="0"/>
    </xf>
    <xf numFmtId="4" fontId="6" fillId="0" borderId="14"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5" fillId="0" borderId="12" xfId="0" applyNumberFormat="1" applyFont="1" applyBorder="1" applyAlignment="1">
      <alignment horizontal="left" vertical="center" wrapText="1"/>
    </xf>
    <xf numFmtId="2" fontId="5" fillId="0" borderId="12"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10" fillId="0" borderId="23" xfId="0" applyNumberFormat="1" applyFont="1" applyBorder="1" applyAlignment="1" applyProtection="1">
      <alignment horizontal="center" vertical="center"/>
      <protection locked="0"/>
    </xf>
    <xf numFmtId="4" fontId="4" fillId="0" borderId="23" xfId="0" applyNumberFormat="1" applyFont="1" applyBorder="1" applyAlignment="1" applyProtection="1">
      <alignment horizontal="center" vertical="center" wrapText="1"/>
      <protection locked="0"/>
    </xf>
    <xf numFmtId="4" fontId="5" fillId="0" borderId="24" xfId="0" applyNumberFormat="1" applyFont="1" applyBorder="1" applyAlignment="1">
      <alignment horizontal="center" vertical="center" wrapText="1"/>
    </xf>
    <xf numFmtId="0" fontId="7" fillId="0" borderId="0" xfId="0" applyFont="1" applyAlignment="1" applyProtection="1">
      <alignment vertical="center" wrapText="1"/>
      <protection locked="0"/>
    </xf>
    <xf numFmtId="0" fontId="7" fillId="0" borderId="0" xfId="0" applyFont="1" applyAlignment="1">
      <alignment vertical="center"/>
    </xf>
    <xf numFmtId="49" fontId="9" fillId="0" borderId="11" xfId="0" applyNumberFormat="1" applyFont="1" applyBorder="1" applyAlignment="1">
      <alignment horizontal="center" vertical="center" wrapText="1"/>
    </xf>
    <xf numFmtId="4" fontId="5" fillId="4" borderId="12" xfId="0" applyNumberFormat="1" applyFont="1" applyFill="1" applyBorder="1" applyAlignment="1" applyProtection="1">
      <alignment horizontal="center" vertical="center" wrapText="1"/>
      <protection locked="0"/>
    </xf>
    <xf numFmtId="0" fontId="4" fillId="0" borderId="26"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9" fillId="0" borderId="19" xfId="4" applyNumberFormat="1" applyFont="1" applyBorder="1" applyAlignment="1">
      <alignment horizontal="center" vertical="center" wrapText="1"/>
    </xf>
    <xf numFmtId="49" fontId="9"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4" fontId="5" fillId="4" borderId="5" xfId="4" applyNumberFormat="1" applyFont="1" applyFill="1" applyBorder="1" applyAlignment="1" applyProtection="1">
      <alignment horizontal="center" vertical="center" wrapText="1"/>
      <protection locked="0"/>
    </xf>
    <xf numFmtId="4" fontId="4" fillId="4" borderId="12" xfId="3" applyNumberFormat="1" applyFont="1" applyFill="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0" fontId="5" fillId="0" borderId="0" xfId="0" applyFont="1" applyProtection="1">
      <protection locked="0"/>
    </xf>
    <xf numFmtId="0" fontId="4" fillId="0" borderId="12" xfId="2" applyFont="1" applyBorder="1" applyAlignment="1" applyProtection="1">
      <alignment horizontal="center" vertical="center" wrapText="1"/>
    </xf>
    <xf numFmtId="2" fontId="4" fillId="0" borderId="12" xfId="2" applyNumberFormat="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0" fontId="5" fillId="0" borderId="1" xfId="0" applyFont="1" applyBorder="1" applyAlignment="1" applyProtection="1">
      <alignment vertical="center"/>
      <protection locked="0"/>
    </xf>
    <xf numFmtId="4" fontId="4" fillId="0" borderId="10"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0" xfId="0" applyFont="1" applyAlignment="1">
      <alignment wrapText="1"/>
    </xf>
    <xf numFmtId="0" fontId="5" fillId="0" borderId="0" xfId="0" applyFont="1" applyAlignment="1">
      <alignment vertical="center" wrapText="1"/>
    </xf>
    <xf numFmtId="0" fontId="5" fillId="0" borderId="0" xfId="0" applyFont="1"/>
    <xf numFmtId="2" fontId="5" fillId="0" borderId="0" xfId="0" applyNumberFormat="1" applyFont="1"/>
    <xf numFmtId="0" fontId="5" fillId="0" borderId="5" xfId="2" applyFont="1" applyBorder="1" applyAlignment="1" applyProtection="1">
      <alignment horizontal="center" vertical="center" wrapText="1"/>
    </xf>
    <xf numFmtId="0" fontId="5" fillId="0" borderId="2" xfId="2" applyFont="1" applyBorder="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0" fontId="5" fillId="0" borderId="1" xfId="2" applyFont="1" applyBorder="1" applyAlignment="1" applyProtection="1">
      <alignment horizontal="center" vertical="center" wrapText="1"/>
    </xf>
    <xf numFmtId="164" fontId="5" fillId="4" borderId="2" xfId="0" applyNumberFormat="1" applyFont="1" applyFill="1" applyBorder="1" applyAlignment="1" applyProtection="1">
      <alignment horizontal="center" vertical="center"/>
      <protection locked="0"/>
    </xf>
    <xf numFmtId="49" fontId="9" fillId="0" borderId="22" xfId="0" applyNumberFormat="1" applyFont="1" applyBorder="1" applyAlignment="1">
      <alignment horizontal="center" vertical="center" wrapText="1"/>
    </xf>
    <xf numFmtId="164" fontId="5" fillId="4" borderId="5" xfId="0" applyNumberFormat="1" applyFont="1" applyFill="1" applyBorder="1" applyAlignment="1" applyProtection="1">
      <alignment horizontal="center" vertical="center"/>
      <protection locked="0"/>
    </xf>
    <xf numFmtId="4" fontId="4" fillId="4" borderId="5" xfId="4"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4" borderId="12" xfId="4" applyNumberFormat="1" applyFont="1" applyFill="1" applyBorder="1" applyAlignment="1" applyProtection="1">
      <alignment horizontal="center" vertical="center" wrapText="1"/>
      <protection locked="0"/>
    </xf>
    <xf numFmtId="0" fontId="5" fillId="0" borderId="1" xfId="0" applyFont="1" applyBorder="1" applyAlignment="1">
      <alignment vertical="center" wrapText="1"/>
    </xf>
    <xf numFmtId="49" fontId="5" fillId="0" borderId="2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2" xfId="0" applyFont="1" applyBorder="1" applyAlignment="1">
      <alignment vertical="center" wrapText="1"/>
    </xf>
    <xf numFmtId="49" fontId="5" fillId="0" borderId="30" xfId="0" applyNumberFormat="1" applyFont="1" applyBorder="1" applyAlignment="1">
      <alignment horizontal="center" vertical="center" wrapText="1"/>
    </xf>
    <xf numFmtId="0" fontId="5" fillId="0" borderId="12" xfId="0" applyFont="1" applyBorder="1" applyAlignment="1">
      <alignment vertical="center" wrapText="1"/>
    </xf>
    <xf numFmtId="165" fontId="5" fillId="0" borderId="2" xfId="0" applyNumberFormat="1" applyFont="1" applyBorder="1" applyAlignment="1">
      <alignment horizontal="center" vertical="center"/>
    </xf>
    <xf numFmtId="49" fontId="9" fillId="0" borderId="20" xfId="0" applyNumberFormat="1" applyFont="1" applyBorder="1" applyAlignment="1">
      <alignment horizontal="center" vertical="center" wrapText="1"/>
    </xf>
    <xf numFmtId="0" fontId="5" fillId="0" borderId="12" xfId="2" applyFont="1" applyBorder="1" applyAlignment="1" applyProtection="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49" fontId="5" fillId="0" borderId="22" xfId="0" applyNumberFormat="1" applyFont="1" applyBorder="1" applyAlignment="1">
      <alignment horizontal="left" vertical="center" wrapText="1"/>
    </xf>
    <xf numFmtId="2" fontId="5" fillId="0" borderId="22" xfId="0" applyNumberFormat="1" applyFont="1" applyBorder="1" applyAlignment="1">
      <alignment horizontal="center" vertical="center"/>
    </xf>
    <xf numFmtId="49" fontId="9" fillId="0" borderId="31" xfId="0" applyNumberFormat="1" applyFont="1" applyBorder="1" applyAlignment="1">
      <alignment horizontal="center" vertical="center" wrapText="1"/>
    </xf>
    <xf numFmtId="4" fontId="4" fillId="4" borderId="22"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0" fontId="7" fillId="0" borderId="32" xfId="0" applyFont="1" applyBorder="1" applyAlignment="1">
      <alignment vertical="center"/>
    </xf>
    <xf numFmtId="0" fontId="20" fillId="0" borderId="0" xfId="0" applyFont="1"/>
    <xf numFmtId="49" fontId="17" fillId="0" borderId="18" xfId="0" applyNumberFormat="1" applyFont="1" applyBorder="1" applyAlignment="1">
      <alignment horizontal="center" vertical="center" wrapText="1"/>
    </xf>
    <xf numFmtId="4" fontId="3" fillId="4" borderId="1" xfId="4" applyNumberFormat="1" applyFont="1" applyFill="1" applyBorder="1" applyAlignment="1" applyProtection="1">
      <alignment horizontal="center" vertical="center" wrapText="1"/>
      <protection locked="0"/>
    </xf>
    <xf numFmtId="49" fontId="21" fillId="0" borderId="18"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2" applyFont="1" applyBorder="1" applyAlignment="1" applyProtection="1">
      <alignment horizontal="center" vertical="center" wrapText="1"/>
    </xf>
    <xf numFmtId="2" fontId="22" fillId="0" borderId="1" xfId="0" applyNumberFormat="1" applyFont="1" applyBorder="1" applyAlignment="1">
      <alignment horizontal="center" vertical="center"/>
    </xf>
    <xf numFmtId="4" fontId="23" fillId="4" borderId="1" xfId="4" applyNumberFormat="1" applyFont="1" applyFill="1" applyBorder="1" applyAlignment="1" applyProtection="1">
      <alignment horizontal="center" vertical="center" wrapText="1"/>
      <protection locked="0"/>
    </xf>
    <xf numFmtId="4" fontId="22" fillId="0" borderId="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22" fillId="0" borderId="28" xfId="0" applyNumberFormat="1" applyFont="1" applyBorder="1" applyAlignment="1">
      <alignment horizontal="left" vertical="center" wrapText="1"/>
    </xf>
    <xf numFmtId="49" fontId="22" fillId="0" borderId="1"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37"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2" fillId="0" borderId="5" xfId="0" applyNumberFormat="1" applyFont="1" applyBorder="1" applyAlignment="1">
      <alignment horizontal="left" vertical="center" wrapText="1"/>
    </xf>
    <xf numFmtId="49" fontId="21" fillId="0" borderId="19"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2" fontId="22" fillId="0" borderId="5" xfId="0" applyNumberFormat="1" applyFont="1" applyBorder="1" applyAlignment="1">
      <alignment horizontal="center" vertical="center"/>
    </xf>
    <xf numFmtId="4" fontId="23" fillId="4" borderId="5" xfId="4" applyNumberFormat="1" applyFont="1" applyFill="1" applyBorder="1" applyAlignment="1" applyProtection="1">
      <alignment horizontal="center" vertical="center" wrapText="1"/>
      <protection locked="0"/>
    </xf>
    <xf numFmtId="4" fontId="22" fillId="0" borderId="6" xfId="0" applyNumberFormat="1" applyFont="1" applyBorder="1" applyAlignment="1">
      <alignment horizontal="center" vertical="center" wrapText="1"/>
    </xf>
    <xf numFmtId="0" fontId="18"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6" fillId="0" borderId="3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34" xfId="1" applyFont="1" applyFill="1" applyBorder="1" applyAlignment="1" applyProtection="1">
      <alignment horizontal="center" vertical="center" wrapText="1"/>
    </xf>
    <xf numFmtId="0" fontId="4" fillId="2" borderId="35" xfId="1" applyFont="1" applyFill="1" applyBorder="1" applyAlignment="1" applyProtection="1">
      <alignment horizontal="center" vertical="center" wrapText="1"/>
    </xf>
    <xf numFmtId="0" fontId="4" fillId="2" borderId="36" xfId="1" applyFont="1" applyFill="1" applyBorder="1" applyAlignment="1" applyProtection="1">
      <alignment horizontal="center" vertical="center" wrapText="1"/>
    </xf>
    <xf numFmtId="0" fontId="2" fillId="3" borderId="34" xfId="1" applyFont="1" applyFill="1" applyBorder="1" applyAlignment="1" applyProtection="1">
      <alignment horizontal="center" vertical="center"/>
    </xf>
    <xf numFmtId="0" fontId="2" fillId="3" borderId="35" xfId="1" applyFont="1" applyFill="1" applyBorder="1" applyAlignment="1" applyProtection="1">
      <alignment horizontal="center" vertical="center"/>
    </xf>
    <xf numFmtId="0" fontId="2" fillId="3" borderId="36"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46"/>
  <sheetViews>
    <sheetView topLeftCell="A48" zoomScale="85" zoomScaleNormal="85" workbookViewId="0">
      <selection activeCell="E57" sqref="E57"/>
    </sheetView>
  </sheetViews>
  <sheetFormatPr defaultColWidth="9.109375" defaultRowHeight="13.8" x14ac:dyDescent="0.25"/>
  <cols>
    <col min="1" max="1" width="43.6640625" style="15" customWidth="1"/>
    <col min="2" max="2" width="8.33203125" style="15" bestFit="1" customWidth="1"/>
    <col min="3" max="3" width="87.441406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8" ht="40.200000000000003" customHeight="1" x14ac:dyDescent="0.25">
      <c r="A1" s="172" t="s">
        <v>277</v>
      </c>
      <c r="B1" s="172"/>
      <c r="C1" s="172"/>
      <c r="D1" s="172"/>
      <c r="E1" s="172"/>
      <c r="F1" s="172"/>
      <c r="G1" s="172"/>
    </row>
    <row r="2" spans="1:8" ht="21.75" customHeight="1" thickBot="1" x14ac:dyDescent="0.3">
      <c r="A2" s="1"/>
      <c r="B2" s="1"/>
      <c r="C2" s="1"/>
      <c r="D2" s="1"/>
      <c r="E2" s="37"/>
      <c r="F2" s="1"/>
      <c r="G2" s="1"/>
    </row>
    <row r="3" spans="1:8" ht="21.75" customHeight="1" x14ac:dyDescent="0.25">
      <c r="A3" s="173" t="s">
        <v>341</v>
      </c>
      <c r="B3" s="173"/>
      <c r="C3" s="173"/>
      <c r="D3" s="173"/>
      <c r="E3" s="173"/>
      <c r="F3" s="173"/>
      <c r="G3" s="174"/>
    </row>
    <row r="4" spans="1:8" ht="28.2" thickBot="1" x14ac:dyDescent="0.3">
      <c r="A4" s="55" t="s">
        <v>41</v>
      </c>
      <c r="B4" s="55" t="s">
        <v>0</v>
      </c>
      <c r="C4" s="55" t="s">
        <v>1</v>
      </c>
      <c r="D4" s="55" t="s">
        <v>2</v>
      </c>
      <c r="E4" s="56" t="s">
        <v>3</v>
      </c>
      <c r="F4" s="57" t="s">
        <v>54</v>
      </c>
      <c r="G4" s="58" t="s">
        <v>4</v>
      </c>
    </row>
    <row r="5" spans="1:8" ht="30" customHeight="1" x14ac:dyDescent="0.25">
      <c r="A5" s="65" t="s">
        <v>61</v>
      </c>
      <c r="B5" s="16" t="s">
        <v>7</v>
      </c>
      <c r="C5" s="17" t="s">
        <v>64</v>
      </c>
      <c r="D5" s="18" t="s">
        <v>97</v>
      </c>
      <c r="E5" s="38">
        <v>5028</v>
      </c>
      <c r="F5" s="19"/>
      <c r="G5" s="20">
        <f>ROUND((E5*F5),2)</f>
        <v>0</v>
      </c>
    </row>
    <row r="6" spans="1:8" ht="30" customHeight="1" x14ac:dyDescent="0.25">
      <c r="A6" s="66" t="s">
        <v>61</v>
      </c>
      <c r="B6" s="14" t="s">
        <v>8</v>
      </c>
      <c r="C6" s="2" t="s">
        <v>527</v>
      </c>
      <c r="D6" s="13" t="s">
        <v>101</v>
      </c>
      <c r="E6" s="39">
        <v>25928</v>
      </c>
      <c r="F6" s="3"/>
      <c r="G6" s="21">
        <f t="shared" ref="G6:G12" si="0">ROUND((E6*F6),2)</f>
        <v>0</v>
      </c>
    </row>
    <row r="7" spans="1:8" ht="30" customHeight="1" x14ac:dyDescent="0.25">
      <c r="A7" s="66" t="s">
        <v>61</v>
      </c>
      <c r="B7" s="14" t="s">
        <v>9</v>
      </c>
      <c r="C7" s="2" t="s">
        <v>65</v>
      </c>
      <c r="D7" s="13" t="s">
        <v>101</v>
      </c>
      <c r="E7" s="39">
        <v>22964</v>
      </c>
      <c r="F7" s="3"/>
      <c r="G7" s="21">
        <f t="shared" si="0"/>
        <v>0</v>
      </c>
    </row>
    <row r="8" spans="1:8" ht="30" customHeight="1" x14ac:dyDescent="0.25">
      <c r="A8" s="66" t="s">
        <v>61</v>
      </c>
      <c r="B8" s="14" t="s">
        <v>10</v>
      </c>
      <c r="C8" s="2" t="s">
        <v>66</v>
      </c>
      <c r="D8" s="13" t="s">
        <v>98</v>
      </c>
      <c r="E8" s="39">
        <v>155.69999999999999</v>
      </c>
      <c r="F8" s="3"/>
      <c r="G8" s="21">
        <f t="shared" si="0"/>
        <v>0</v>
      </c>
    </row>
    <row r="9" spans="1:8" ht="30" customHeight="1" x14ac:dyDescent="0.25">
      <c r="A9" s="66" t="s">
        <v>61</v>
      </c>
      <c r="B9" s="14" t="s">
        <v>11</v>
      </c>
      <c r="C9" s="2" t="s">
        <v>99</v>
      </c>
      <c r="D9" s="13" t="s">
        <v>100</v>
      </c>
      <c r="E9" s="39">
        <v>25</v>
      </c>
      <c r="F9" s="3"/>
      <c r="G9" s="21">
        <f t="shared" si="0"/>
        <v>0</v>
      </c>
    </row>
    <row r="10" spans="1:8" ht="30" customHeight="1" x14ac:dyDescent="0.25">
      <c r="A10" s="66" t="s">
        <v>61</v>
      </c>
      <c r="B10" s="14" t="s">
        <v>12</v>
      </c>
      <c r="C10" s="2" t="s">
        <v>67</v>
      </c>
      <c r="D10" s="13" t="s">
        <v>98</v>
      </c>
      <c r="E10" s="39">
        <v>495</v>
      </c>
      <c r="F10" s="3"/>
      <c r="G10" s="21">
        <f t="shared" si="0"/>
        <v>0</v>
      </c>
    </row>
    <row r="11" spans="1:8" ht="30" customHeight="1" x14ac:dyDescent="0.25">
      <c r="A11" s="66" t="s">
        <v>61</v>
      </c>
      <c r="B11" s="14" t="s">
        <v>13</v>
      </c>
      <c r="C11" s="68" t="s">
        <v>526</v>
      </c>
      <c r="D11" s="13" t="s">
        <v>98</v>
      </c>
      <c r="E11" s="39">
        <v>495</v>
      </c>
      <c r="F11" s="3"/>
      <c r="G11" s="21">
        <f t="shared" si="0"/>
        <v>0</v>
      </c>
    </row>
    <row r="12" spans="1:8" ht="30" customHeight="1" x14ac:dyDescent="0.25">
      <c r="A12" s="66" t="s">
        <v>61</v>
      </c>
      <c r="B12" s="14" t="s">
        <v>14</v>
      </c>
      <c r="C12" s="2" t="s">
        <v>68</v>
      </c>
      <c r="D12" s="13" t="s">
        <v>97</v>
      </c>
      <c r="E12" s="39">
        <v>4365</v>
      </c>
      <c r="F12" s="3"/>
      <c r="G12" s="21">
        <f t="shared" si="0"/>
        <v>0</v>
      </c>
      <c r="H12" s="28"/>
    </row>
    <row r="13" spans="1:8" ht="30" customHeight="1" x14ac:dyDescent="0.25">
      <c r="A13" s="66" t="s">
        <v>61</v>
      </c>
      <c r="B13" s="14" t="s">
        <v>15</v>
      </c>
      <c r="C13" s="2" t="s">
        <v>69</v>
      </c>
      <c r="D13" s="13" t="s">
        <v>98</v>
      </c>
      <c r="E13" s="39">
        <v>87</v>
      </c>
      <c r="F13" s="3"/>
      <c r="G13" s="21">
        <f t="shared" ref="G13:G142" si="1">ROUND((E13*F13),2)</f>
        <v>0</v>
      </c>
    </row>
    <row r="14" spans="1:8" ht="30" customHeight="1" x14ac:dyDescent="0.25">
      <c r="A14" s="66" t="s">
        <v>61</v>
      </c>
      <c r="B14" s="14" t="s">
        <v>55</v>
      </c>
      <c r="C14" s="2" t="s">
        <v>102</v>
      </c>
      <c r="D14" s="13" t="s">
        <v>98</v>
      </c>
      <c r="E14" s="39">
        <v>22</v>
      </c>
      <c r="F14" s="3"/>
      <c r="G14" s="21">
        <f t="shared" si="1"/>
        <v>0</v>
      </c>
    </row>
    <row r="15" spans="1:8" ht="30" customHeight="1" x14ac:dyDescent="0.25">
      <c r="A15" s="66" t="s">
        <v>61</v>
      </c>
      <c r="B15" s="14" t="s">
        <v>56</v>
      </c>
      <c r="C15" s="2" t="s">
        <v>70</v>
      </c>
      <c r="D15" s="13" t="s">
        <v>98</v>
      </c>
      <c r="E15" s="39">
        <v>193.94</v>
      </c>
      <c r="F15" s="3"/>
      <c r="G15" s="21">
        <f t="shared" si="1"/>
        <v>0</v>
      </c>
    </row>
    <row r="16" spans="1:8" ht="30" customHeight="1" x14ac:dyDescent="0.25">
      <c r="A16" s="66" t="s">
        <v>61</v>
      </c>
      <c r="B16" s="14" t="s">
        <v>57</v>
      </c>
      <c r="C16" s="2" t="s">
        <v>71</v>
      </c>
      <c r="D16" s="13" t="s">
        <v>101</v>
      </c>
      <c r="E16" s="39">
        <v>4230</v>
      </c>
      <c r="F16" s="3"/>
      <c r="G16" s="21">
        <f t="shared" si="1"/>
        <v>0</v>
      </c>
    </row>
    <row r="17" spans="1:8" ht="30" customHeight="1" x14ac:dyDescent="0.25">
      <c r="A17" s="66" t="s">
        <v>61</v>
      </c>
      <c r="B17" s="14" t="s">
        <v>58</v>
      </c>
      <c r="C17" s="2" t="s">
        <v>72</v>
      </c>
      <c r="D17" s="13" t="s">
        <v>98</v>
      </c>
      <c r="E17" s="39">
        <v>28.56</v>
      </c>
      <c r="F17" s="3"/>
      <c r="G17" s="21">
        <f t="shared" si="1"/>
        <v>0</v>
      </c>
    </row>
    <row r="18" spans="1:8" ht="30" customHeight="1" x14ac:dyDescent="0.25">
      <c r="A18" s="66" t="s">
        <v>61</v>
      </c>
      <c r="B18" s="14" t="s">
        <v>62</v>
      </c>
      <c r="C18" s="2" t="s">
        <v>73</v>
      </c>
      <c r="D18" s="13" t="s">
        <v>98</v>
      </c>
      <c r="E18" s="39">
        <v>5.04</v>
      </c>
      <c r="F18" s="3"/>
      <c r="G18" s="21">
        <f t="shared" si="1"/>
        <v>0</v>
      </c>
    </row>
    <row r="19" spans="1:8" ht="30" customHeight="1" x14ac:dyDescent="0.25">
      <c r="A19" s="66" t="s">
        <v>61</v>
      </c>
      <c r="B19" s="14" t="s">
        <v>63</v>
      </c>
      <c r="C19" s="2" t="s">
        <v>74</v>
      </c>
      <c r="D19" s="13" t="s">
        <v>101</v>
      </c>
      <c r="E19" s="39">
        <v>1986</v>
      </c>
      <c r="F19" s="3"/>
      <c r="G19" s="21">
        <f t="shared" si="1"/>
        <v>0</v>
      </c>
      <c r="H19" s="28"/>
    </row>
    <row r="20" spans="1:8" ht="30" customHeight="1" x14ac:dyDescent="0.25">
      <c r="A20" s="66" t="s">
        <v>61</v>
      </c>
      <c r="B20" s="14" t="s">
        <v>75</v>
      </c>
      <c r="C20" s="2" t="s">
        <v>83</v>
      </c>
      <c r="D20" s="13" t="s">
        <v>101</v>
      </c>
      <c r="E20" s="39">
        <v>1403</v>
      </c>
      <c r="F20" s="3"/>
      <c r="G20" s="21">
        <f t="shared" si="1"/>
        <v>0</v>
      </c>
      <c r="H20" s="28"/>
    </row>
    <row r="21" spans="1:8" ht="30" customHeight="1" x14ac:dyDescent="0.25">
      <c r="A21" s="66" t="s">
        <v>61</v>
      </c>
      <c r="B21" s="14" t="s">
        <v>76</v>
      </c>
      <c r="C21" s="2" t="s">
        <v>84</v>
      </c>
      <c r="D21" s="13" t="s">
        <v>98</v>
      </c>
      <c r="E21" s="39">
        <v>11.34</v>
      </c>
      <c r="F21" s="3"/>
      <c r="G21" s="21">
        <f t="shared" ref="G21:G35" si="2">ROUND((E21*F21),2)</f>
        <v>0</v>
      </c>
    </row>
    <row r="22" spans="1:8" ht="30" customHeight="1" x14ac:dyDescent="0.25">
      <c r="A22" s="66" t="s">
        <v>61</v>
      </c>
      <c r="B22" s="14" t="s">
        <v>77</v>
      </c>
      <c r="C22" s="2" t="s">
        <v>85</v>
      </c>
      <c r="D22" s="13" t="s">
        <v>101</v>
      </c>
      <c r="E22" s="39">
        <v>33840</v>
      </c>
      <c r="F22" s="3"/>
      <c r="G22" s="21">
        <f t="shared" si="2"/>
        <v>0</v>
      </c>
    </row>
    <row r="23" spans="1:8" ht="30" customHeight="1" x14ac:dyDescent="0.25">
      <c r="A23" s="66" t="s">
        <v>61</v>
      </c>
      <c r="B23" s="14" t="s">
        <v>78</v>
      </c>
      <c r="C23" s="2" t="s">
        <v>86</v>
      </c>
      <c r="D23" s="13" t="s">
        <v>101</v>
      </c>
      <c r="E23" s="39">
        <v>441</v>
      </c>
      <c r="F23" s="3"/>
      <c r="G23" s="21">
        <f t="shared" si="2"/>
        <v>0</v>
      </c>
    </row>
    <row r="24" spans="1:8" ht="30" customHeight="1" x14ac:dyDescent="0.25">
      <c r="A24" s="66" t="s">
        <v>61</v>
      </c>
      <c r="B24" s="14" t="s">
        <v>79</v>
      </c>
      <c r="C24" s="2" t="s">
        <v>87</v>
      </c>
      <c r="D24" s="13" t="s">
        <v>98</v>
      </c>
      <c r="E24" s="69">
        <v>10.654</v>
      </c>
      <c r="F24" s="3"/>
      <c r="G24" s="21">
        <f t="shared" si="2"/>
        <v>0</v>
      </c>
    </row>
    <row r="25" spans="1:8" ht="30" customHeight="1" x14ac:dyDescent="0.25">
      <c r="A25" s="66" t="s">
        <v>61</v>
      </c>
      <c r="B25" s="14" t="s">
        <v>80</v>
      </c>
      <c r="C25" s="2" t="s">
        <v>88</v>
      </c>
      <c r="D25" s="13" t="s">
        <v>98</v>
      </c>
      <c r="E25" s="39">
        <v>10</v>
      </c>
      <c r="F25" s="3"/>
      <c r="G25" s="21">
        <f t="shared" si="2"/>
        <v>0</v>
      </c>
    </row>
    <row r="26" spans="1:8" ht="30" customHeight="1" x14ac:dyDescent="0.25">
      <c r="A26" s="66" t="s">
        <v>61</v>
      </c>
      <c r="B26" s="14" t="s">
        <v>81</v>
      </c>
      <c r="C26" s="2" t="s">
        <v>90</v>
      </c>
      <c r="D26" s="13" t="s">
        <v>98</v>
      </c>
      <c r="E26" s="39">
        <v>11.5</v>
      </c>
      <c r="F26" s="3"/>
      <c r="G26" s="21">
        <f t="shared" si="2"/>
        <v>0</v>
      </c>
    </row>
    <row r="27" spans="1:8" ht="30" customHeight="1" x14ac:dyDescent="0.25">
      <c r="A27" s="66" t="s">
        <v>61</v>
      </c>
      <c r="B27" s="14" t="s">
        <v>82</v>
      </c>
      <c r="C27" s="68" t="s">
        <v>528</v>
      </c>
      <c r="D27" s="13" t="s">
        <v>98</v>
      </c>
      <c r="E27" s="39">
        <v>11.5</v>
      </c>
      <c r="F27" s="3"/>
      <c r="G27" s="21">
        <f t="shared" si="2"/>
        <v>0</v>
      </c>
      <c r="H27" s="28"/>
    </row>
    <row r="28" spans="1:8" ht="30" customHeight="1" x14ac:dyDescent="0.25">
      <c r="A28" s="66" t="s">
        <v>61</v>
      </c>
      <c r="B28" s="14" t="s">
        <v>80</v>
      </c>
      <c r="C28" s="2" t="s">
        <v>91</v>
      </c>
      <c r="D28" s="13" t="s">
        <v>98</v>
      </c>
      <c r="E28" s="39">
        <v>0.7</v>
      </c>
      <c r="F28" s="3"/>
      <c r="G28" s="21">
        <f t="shared" ref="G28:G30" si="3">ROUND((E28*F28),2)</f>
        <v>0</v>
      </c>
    </row>
    <row r="29" spans="1:8" ht="30" customHeight="1" x14ac:dyDescent="0.25">
      <c r="A29" s="66" t="s">
        <v>61</v>
      </c>
      <c r="B29" s="14" t="s">
        <v>81</v>
      </c>
      <c r="C29" s="2" t="s">
        <v>92</v>
      </c>
      <c r="D29" s="13" t="s">
        <v>98</v>
      </c>
      <c r="E29" s="39">
        <v>13</v>
      </c>
      <c r="F29" s="3"/>
      <c r="G29" s="21">
        <f t="shared" si="3"/>
        <v>0</v>
      </c>
    </row>
    <row r="30" spans="1:8" ht="30" customHeight="1" x14ac:dyDescent="0.25">
      <c r="A30" s="66" t="s">
        <v>61</v>
      </c>
      <c r="B30" s="14" t="s">
        <v>82</v>
      </c>
      <c r="C30" s="68" t="s">
        <v>529</v>
      </c>
      <c r="D30" s="13" t="s">
        <v>98</v>
      </c>
      <c r="E30" s="39">
        <v>13</v>
      </c>
      <c r="F30" s="3"/>
      <c r="G30" s="21">
        <f t="shared" si="3"/>
        <v>0</v>
      </c>
      <c r="H30" s="28"/>
    </row>
    <row r="31" spans="1:8" ht="30" customHeight="1" x14ac:dyDescent="0.25">
      <c r="A31" s="66" t="s">
        <v>61</v>
      </c>
      <c r="B31" s="14" t="s">
        <v>80</v>
      </c>
      <c r="C31" s="2" t="s">
        <v>89</v>
      </c>
      <c r="D31" s="13" t="s">
        <v>101</v>
      </c>
      <c r="E31" s="39">
        <v>1300</v>
      </c>
      <c r="F31" s="3"/>
      <c r="G31" s="21">
        <f t="shared" ref="G31:G33" si="4">ROUND((E31*F31),2)</f>
        <v>0</v>
      </c>
    </row>
    <row r="32" spans="1:8" ht="30" customHeight="1" x14ac:dyDescent="0.25">
      <c r="A32" s="66" t="s">
        <v>61</v>
      </c>
      <c r="B32" s="14" t="s">
        <v>81</v>
      </c>
      <c r="C32" s="2" t="s">
        <v>93</v>
      </c>
      <c r="D32" s="13" t="s">
        <v>98</v>
      </c>
      <c r="E32" s="39">
        <v>4.2</v>
      </c>
      <c r="F32" s="3"/>
      <c r="G32" s="21">
        <f t="shared" si="4"/>
        <v>0</v>
      </c>
    </row>
    <row r="33" spans="1:9" ht="30" customHeight="1" x14ac:dyDescent="0.25">
      <c r="A33" s="66" t="s">
        <v>61</v>
      </c>
      <c r="B33" s="14" t="s">
        <v>82</v>
      </c>
      <c r="C33" s="2" t="s">
        <v>94</v>
      </c>
      <c r="D33" s="13" t="s">
        <v>98</v>
      </c>
      <c r="E33" s="39">
        <v>2.2000000000000002</v>
      </c>
      <c r="F33" s="3"/>
      <c r="G33" s="21">
        <f t="shared" si="4"/>
        <v>0</v>
      </c>
      <c r="H33" s="28"/>
    </row>
    <row r="34" spans="1:9" ht="30" customHeight="1" x14ac:dyDescent="0.25">
      <c r="A34" s="66" t="s">
        <v>61</v>
      </c>
      <c r="B34" s="14" t="s">
        <v>80</v>
      </c>
      <c r="C34" s="2" t="s">
        <v>95</v>
      </c>
      <c r="D34" s="13" t="s">
        <v>98</v>
      </c>
      <c r="E34" s="39">
        <v>28</v>
      </c>
      <c r="F34" s="3"/>
      <c r="G34" s="21">
        <f t="shared" si="2"/>
        <v>0</v>
      </c>
    </row>
    <row r="35" spans="1:9" ht="30" customHeight="1" thickBot="1" x14ac:dyDescent="0.3">
      <c r="A35" s="66" t="s">
        <v>61</v>
      </c>
      <c r="B35" s="14" t="s">
        <v>81</v>
      </c>
      <c r="C35" s="68" t="s">
        <v>529</v>
      </c>
      <c r="D35" s="13" t="s">
        <v>98</v>
      </c>
      <c r="E35" s="39">
        <v>28</v>
      </c>
      <c r="F35" s="3"/>
      <c r="G35" s="21">
        <f t="shared" si="2"/>
        <v>0</v>
      </c>
    </row>
    <row r="36" spans="1:9" ht="30" customHeight="1" thickBot="1" x14ac:dyDescent="0.3">
      <c r="A36" s="67" t="s">
        <v>61</v>
      </c>
      <c r="B36" s="22" t="s">
        <v>82</v>
      </c>
      <c r="C36" s="23" t="s">
        <v>96</v>
      </c>
      <c r="D36" s="24" t="s">
        <v>98</v>
      </c>
      <c r="E36" s="40">
        <v>8.9</v>
      </c>
      <c r="F36" s="25"/>
      <c r="G36" s="26">
        <f t="shared" si="1"/>
        <v>0</v>
      </c>
      <c r="H36" s="54" t="s">
        <v>43</v>
      </c>
      <c r="I36" s="30">
        <f>ROUND(SUM(G5:G36),2)</f>
        <v>0</v>
      </c>
    </row>
    <row r="37" spans="1:9" s="6" customFormat="1" ht="30" customHeight="1" x14ac:dyDescent="0.25">
      <c r="A37" s="59" t="s">
        <v>103</v>
      </c>
      <c r="B37" s="59" t="s">
        <v>16</v>
      </c>
      <c r="C37" s="60" t="s">
        <v>105</v>
      </c>
      <c r="D37" s="61" t="s">
        <v>98</v>
      </c>
      <c r="E37" s="62">
        <v>0.7</v>
      </c>
      <c r="F37" s="63"/>
      <c r="G37" s="64">
        <f t="shared" si="1"/>
        <v>0</v>
      </c>
      <c r="H37" s="7"/>
    </row>
    <row r="38" spans="1:9" s="6" customFormat="1" ht="30" customHeight="1" x14ac:dyDescent="0.25">
      <c r="A38" s="59" t="s">
        <v>103</v>
      </c>
      <c r="B38" s="14" t="s">
        <v>17</v>
      </c>
      <c r="C38" s="2" t="s">
        <v>104</v>
      </c>
      <c r="D38" s="13" t="s">
        <v>101</v>
      </c>
      <c r="E38" s="39">
        <v>230</v>
      </c>
      <c r="F38" s="4"/>
      <c r="G38" s="21">
        <f t="shared" si="1"/>
        <v>0</v>
      </c>
      <c r="H38" s="7"/>
    </row>
    <row r="39" spans="1:9" s="6" customFormat="1" ht="30" customHeight="1" x14ac:dyDescent="0.25">
      <c r="A39" s="59" t="s">
        <v>103</v>
      </c>
      <c r="B39" s="14" t="s">
        <v>18</v>
      </c>
      <c r="C39" s="2" t="s">
        <v>106</v>
      </c>
      <c r="D39" s="13" t="s">
        <v>98</v>
      </c>
      <c r="E39" s="39">
        <v>1.61</v>
      </c>
      <c r="F39" s="4"/>
      <c r="G39" s="21">
        <f t="shared" si="1"/>
        <v>0</v>
      </c>
      <c r="H39" s="7"/>
    </row>
    <row r="40" spans="1:9" s="6" customFormat="1" ht="30" customHeight="1" x14ac:dyDescent="0.25">
      <c r="A40" s="59" t="s">
        <v>103</v>
      </c>
      <c r="B40" s="14" t="s">
        <v>19</v>
      </c>
      <c r="C40" s="2" t="s">
        <v>107</v>
      </c>
      <c r="D40" s="13" t="s">
        <v>97</v>
      </c>
      <c r="E40" s="39">
        <v>29.22</v>
      </c>
      <c r="F40" s="4"/>
      <c r="G40" s="21">
        <f t="shared" si="1"/>
        <v>0</v>
      </c>
      <c r="H40" s="7"/>
    </row>
    <row r="41" spans="1:9" s="6" customFormat="1" ht="30" customHeight="1" x14ac:dyDescent="0.25">
      <c r="A41" s="59" t="s">
        <v>103</v>
      </c>
      <c r="B41" s="14" t="s">
        <v>20</v>
      </c>
      <c r="C41" s="2" t="s">
        <v>108</v>
      </c>
      <c r="D41" s="13" t="s">
        <v>100</v>
      </c>
      <c r="E41" s="39">
        <v>38.4</v>
      </c>
      <c r="F41" s="4"/>
      <c r="G41" s="21">
        <f t="shared" si="1"/>
        <v>0</v>
      </c>
      <c r="H41" s="7"/>
    </row>
    <row r="42" spans="1:9" s="6" customFormat="1" ht="30" customHeight="1" x14ac:dyDescent="0.25">
      <c r="A42" s="59" t="s">
        <v>103</v>
      </c>
      <c r="B42" s="14" t="s">
        <v>21</v>
      </c>
      <c r="C42" s="2" t="s">
        <v>110</v>
      </c>
      <c r="D42" s="13" t="s">
        <v>98</v>
      </c>
      <c r="E42" s="39">
        <v>0.8</v>
      </c>
      <c r="F42" s="4"/>
      <c r="G42" s="21">
        <f t="shared" si="1"/>
        <v>0</v>
      </c>
      <c r="H42" s="7"/>
    </row>
    <row r="43" spans="1:9" s="6" customFormat="1" ht="30" customHeight="1" x14ac:dyDescent="0.25">
      <c r="A43" s="59" t="s">
        <v>103</v>
      </c>
      <c r="B43" s="14" t="s">
        <v>22</v>
      </c>
      <c r="C43" s="2" t="s">
        <v>111</v>
      </c>
      <c r="D43" s="13" t="s">
        <v>101</v>
      </c>
      <c r="E43" s="39">
        <v>130</v>
      </c>
      <c r="F43" s="4"/>
      <c r="G43" s="21">
        <f t="shared" si="1"/>
        <v>0</v>
      </c>
      <c r="H43" s="7"/>
    </row>
    <row r="44" spans="1:9" s="6" customFormat="1" ht="30" customHeight="1" x14ac:dyDescent="0.25">
      <c r="A44" s="59" t="s">
        <v>103</v>
      </c>
      <c r="B44" s="14" t="s">
        <v>23</v>
      </c>
      <c r="C44" s="2" t="s">
        <v>112</v>
      </c>
      <c r="D44" s="13" t="s">
        <v>101</v>
      </c>
      <c r="E44" s="39">
        <v>2490</v>
      </c>
      <c r="F44" s="4"/>
      <c r="G44" s="21">
        <f t="shared" si="1"/>
        <v>0</v>
      </c>
      <c r="H44" s="7"/>
    </row>
    <row r="45" spans="1:9" s="6" customFormat="1" ht="30" customHeight="1" x14ac:dyDescent="0.25">
      <c r="A45" s="59" t="s">
        <v>103</v>
      </c>
      <c r="B45" s="14" t="s">
        <v>24</v>
      </c>
      <c r="C45" s="2" t="s">
        <v>113</v>
      </c>
      <c r="D45" s="13" t="s">
        <v>109</v>
      </c>
      <c r="E45" s="39">
        <v>8</v>
      </c>
      <c r="F45" s="4"/>
      <c r="G45" s="21">
        <f t="shared" si="1"/>
        <v>0</v>
      </c>
      <c r="H45" s="7"/>
    </row>
    <row r="46" spans="1:9" s="6" customFormat="1" ht="30" customHeight="1" x14ac:dyDescent="0.25">
      <c r="A46" s="59" t="s">
        <v>103</v>
      </c>
      <c r="B46" s="14" t="s">
        <v>25</v>
      </c>
      <c r="C46" s="2" t="s">
        <v>114</v>
      </c>
      <c r="D46" s="13" t="s">
        <v>5</v>
      </c>
      <c r="E46" s="39">
        <v>8</v>
      </c>
      <c r="F46" s="4"/>
      <c r="G46" s="21">
        <f t="shared" ref="G46:G49" si="5">ROUND((E46*F46),2)</f>
        <v>0</v>
      </c>
      <c r="H46" s="28"/>
    </row>
    <row r="47" spans="1:9" s="6" customFormat="1" ht="30" customHeight="1" x14ac:dyDescent="0.25">
      <c r="A47" s="59" t="s">
        <v>103</v>
      </c>
      <c r="B47" s="14" t="s">
        <v>26</v>
      </c>
      <c r="C47" s="2" t="s">
        <v>115</v>
      </c>
      <c r="D47" s="13" t="s">
        <v>100</v>
      </c>
      <c r="E47" s="39">
        <v>64.8</v>
      </c>
      <c r="F47" s="4"/>
      <c r="G47" s="21">
        <f t="shared" si="5"/>
        <v>0</v>
      </c>
      <c r="H47" s="28"/>
    </row>
    <row r="48" spans="1:9" s="6" customFormat="1" ht="30" customHeight="1" x14ac:dyDescent="0.25">
      <c r="A48" s="59" t="s">
        <v>103</v>
      </c>
      <c r="B48" s="14" t="s">
        <v>121</v>
      </c>
      <c r="C48" s="2" t="s">
        <v>116</v>
      </c>
      <c r="D48" s="13" t="s">
        <v>98</v>
      </c>
      <c r="E48" s="39">
        <v>13.94</v>
      </c>
      <c r="F48" s="4"/>
      <c r="G48" s="21">
        <f t="shared" si="5"/>
        <v>0</v>
      </c>
      <c r="H48" s="28"/>
    </row>
    <row r="49" spans="1:9" s="6" customFormat="1" ht="30" customHeight="1" x14ac:dyDescent="0.25">
      <c r="A49" s="59" t="s">
        <v>103</v>
      </c>
      <c r="B49" s="14" t="s">
        <v>122</v>
      </c>
      <c r="C49" s="2" t="s">
        <v>117</v>
      </c>
      <c r="D49" s="13" t="s">
        <v>101</v>
      </c>
      <c r="E49" s="39">
        <v>2350</v>
      </c>
      <c r="F49" s="4"/>
      <c r="G49" s="21">
        <f t="shared" si="5"/>
        <v>0</v>
      </c>
      <c r="H49" s="28"/>
    </row>
    <row r="50" spans="1:9" s="6" customFormat="1" ht="30" customHeight="1" x14ac:dyDescent="0.25">
      <c r="A50" s="59" t="s">
        <v>103</v>
      </c>
      <c r="B50" s="14" t="s">
        <v>123</v>
      </c>
      <c r="C50" s="2" t="s">
        <v>118</v>
      </c>
      <c r="D50" s="13" t="s">
        <v>100</v>
      </c>
      <c r="E50" s="39">
        <v>1.6</v>
      </c>
      <c r="F50" s="4"/>
      <c r="G50" s="21">
        <f t="shared" si="1"/>
        <v>0</v>
      </c>
      <c r="H50" s="28"/>
    </row>
    <row r="51" spans="1:9" s="6" customFormat="1" ht="30" customHeight="1" x14ac:dyDescent="0.25">
      <c r="A51" s="59" t="s">
        <v>103</v>
      </c>
      <c r="B51" s="14" t="s">
        <v>124</v>
      </c>
      <c r="C51" s="2" t="s">
        <v>119</v>
      </c>
      <c r="D51" s="13" t="s">
        <v>101</v>
      </c>
      <c r="E51" s="39">
        <v>540</v>
      </c>
      <c r="F51" s="4"/>
      <c r="G51" s="21">
        <f t="shared" ref="G51" si="6">ROUND((E51*F51),2)</f>
        <v>0</v>
      </c>
      <c r="H51" s="28"/>
    </row>
    <row r="52" spans="1:9" s="6" customFormat="1" ht="30" customHeight="1" x14ac:dyDescent="0.25">
      <c r="A52" s="59" t="s">
        <v>103</v>
      </c>
      <c r="B52" s="14" t="s">
        <v>125</v>
      </c>
      <c r="C52" s="2" t="s">
        <v>120</v>
      </c>
      <c r="D52" s="13" t="s">
        <v>109</v>
      </c>
      <c r="E52" s="39">
        <v>12</v>
      </c>
      <c r="F52" s="4"/>
      <c r="G52" s="21">
        <f t="shared" ref="G52" si="7">ROUND((E52*F52),2)</f>
        <v>0</v>
      </c>
      <c r="H52" s="28"/>
    </row>
    <row r="53" spans="1:9" s="6" customFormat="1" ht="30" customHeight="1" thickBot="1" x14ac:dyDescent="0.3">
      <c r="A53" s="70" t="s">
        <v>103</v>
      </c>
      <c r="B53" s="71" t="s">
        <v>126</v>
      </c>
      <c r="C53" s="72" t="s">
        <v>128</v>
      </c>
      <c r="D53" s="73" t="s">
        <v>97</v>
      </c>
      <c r="E53" s="74">
        <v>38</v>
      </c>
      <c r="F53" s="75"/>
      <c r="G53" s="76">
        <f t="shared" si="1"/>
        <v>0</v>
      </c>
      <c r="H53" s="28"/>
    </row>
    <row r="54" spans="1:9" s="6" customFormat="1" ht="30" customHeight="1" thickBot="1" x14ac:dyDescent="0.3">
      <c r="A54" s="77" t="s">
        <v>103</v>
      </c>
      <c r="B54" s="78" t="s">
        <v>127</v>
      </c>
      <c r="C54" s="79" t="s">
        <v>197</v>
      </c>
      <c r="D54" s="80" t="s">
        <v>5</v>
      </c>
      <c r="E54" s="81">
        <v>2</v>
      </c>
      <c r="F54" s="82"/>
      <c r="G54" s="83">
        <f t="shared" si="1"/>
        <v>0</v>
      </c>
      <c r="H54" s="29" t="s">
        <v>44</v>
      </c>
      <c r="I54" s="30">
        <f>ROUND(SUM(G37:G54),2)</f>
        <v>0</v>
      </c>
    </row>
    <row r="55" spans="1:9" s="6" customFormat="1" ht="30" customHeight="1" x14ac:dyDescent="0.25">
      <c r="A55" s="65" t="s">
        <v>129</v>
      </c>
      <c r="B55" s="16" t="s">
        <v>33</v>
      </c>
      <c r="C55" s="17" t="s">
        <v>164</v>
      </c>
      <c r="D55" s="18" t="s">
        <v>109</v>
      </c>
      <c r="E55" s="38">
        <v>2</v>
      </c>
      <c r="F55" s="27"/>
      <c r="G55" s="20">
        <f t="shared" si="1"/>
        <v>0</v>
      </c>
      <c r="H55" s="7"/>
    </row>
    <row r="56" spans="1:9" s="6" customFormat="1" ht="30" customHeight="1" x14ac:dyDescent="0.25">
      <c r="A56" s="66" t="s">
        <v>129</v>
      </c>
      <c r="B56" s="14" t="s">
        <v>34</v>
      </c>
      <c r="C56" s="2" t="s">
        <v>165</v>
      </c>
      <c r="D56" s="13" t="s">
        <v>109</v>
      </c>
      <c r="E56" s="39">
        <v>2</v>
      </c>
      <c r="F56" s="12"/>
      <c r="G56" s="21">
        <f t="shared" ref="G56:G74" si="8">ROUND((E56*F56),2)</f>
        <v>0</v>
      </c>
      <c r="H56" s="7"/>
    </row>
    <row r="57" spans="1:9" s="6" customFormat="1" ht="30" customHeight="1" x14ac:dyDescent="0.25">
      <c r="A57" s="66" t="s">
        <v>129</v>
      </c>
      <c r="B57" s="14" t="s">
        <v>35</v>
      </c>
      <c r="C57" s="2" t="s">
        <v>166</v>
      </c>
      <c r="D57" s="13" t="s">
        <v>97</v>
      </c>
      <c r="E57" s="39">
        <v>3711</v>
      </c>
      <c r="F57" s="12"/>
      <c r="G57" s="21">
        <f t="shared" si="8"/>
        <v>0</v>
      </c>
      <c r="H57" s="7"/>
    </row>
    <row r="58" spans="1:9" s="6" customFormat="1" ht="30" customHeight="1" x14ac:dyDescent="0.25">
      <c r="A58" s="66" t="s">
        <v>129</v>
      </c>
      <c r="B58" s="14" t="s">
        <v>36</v>
      </c>
      <c r="C58" s="2" t="s">
        <v>167</v>
      </c>
      <c r="D58" s="13" t="s">
        <v>100</v>
      </c>
      <c r="E58" s="39">
        <v>834.1</v>
      </c>
      <c r="F58" s="12"/>
      <c r="G58" s="21">
        <f t="shared" si="8"/>
        <v>0</v>
      </c>
      <c r="H58" s="7"/>
    </row>
    <row r="59" spans="1:9" s="6" customFormat="1" ht="30" customHeight="1" x14ac:dyDescent="0.25">
      <c r="A59" s="66" t="s">
        <v>129</v>
      </c>
      <c r="B59" s="14" t="s">
        <v>37</v>
      </c>
      <c r="C59" s="2" t="s">
        <v>168</v>
      </c>
      <c r="D59" s="13" t="s">
        <v>98</v>
      </c>
      <c r="E59" s="39">
        <v>237.9</v>
      </c>
      <c r="F59" s="12"/>
      <c r="G59" s="21">
        <f t="shared" si="8"/>
        <v>0</v>
      </c>
      <c r="H59" s="7"/>
    </row>
    <row r="60" spans="1:9" s="6" customFormat="1" ht="30" customHeight="1" x14ac:dyDescent="0.25">
      <c r="A60" s="66" t="s">
        <v>129</v>
      </c>
      <c r="B60" s="14" t="s">
        <v>38</v>
      </c>
      <c r="C60" s="2" t="s">
        <v>117</v>
      </c>
      <c r="D60" s="13" t="s">
        <v>101</v>
      </c>
      <c r="E60" s="39">
        <v>41980</v>
      </c>
      <c r="F60" s="12"/>
      <c r="G60" s="21">
        <f t="shared" si="8"/>
        <v>0</v>
      </c>
      <c r="H60" s="28"/>
    </row>
    <row r="61" spans="1:9" s="6" customFormat="1" ht="30" customHeight="1" x14ac:dyDescent="0.25">
      <c r="A61" s="66" t="s">
        <v>129</v>
      </c>
      <c r="B61" s="14" t="s">
        <v>39</v>
      </c>
      <c r="C61" s="2" t="s">
        <v>169</v>
      </c>
      <c r="D61" s="13" t="s">
        <v>100</v>
      </c>
      <c r="E61" s="39">
        <v>593.16999999999996</v>
      </c>
      <c r="F61" s="12"/>
      <c r="G61" s="21">
        <f t="shared" si="8"/>
        <v>0</v>
      </c>
      <c r="H61" s="7"/>
    </row>
    <row r="62" spans="1:9" s="6" customFormat="1" ht="30" customHeight="1" x14ac:dyDescent="0.25">
      <c r="A62" s="66" t="s">
        <v>129</v>
      </c>
      <c r="B62" s="14" t="s">
        <v>130</v>
      </c>
      <c r="C62" s="2" t="s">
        <v>170</v>
      </c>
      <c r="D62" s="13" t="s">
        <v>100</v>
      </c>
      <c r="E62" s="39">
        <v>348.4</v>
      </c>
      <c r="F62" s="12"/>
      <c r="G62" s="21">
        <f t="shared" si="8"/>
        <v>0</v>
      </c>
      <c r="H62" s="7"/>
    </row>
    <row r="63" spans="1:9" s="6" customFormat="1" ht="30" customHeight="1" x14ac:dyDescent="0.25">
      <c r="A63" s="66" t="s">
        <v>129</v>
      </c>
      <c r="B63" s="14" t="s">
        <v>131</v>
      </c>
      <c r="C63" s="2" t="s">
        <v>171</v>
      </c>
      <c r="D63" s="13" t="s">
        <v>98</v>
      </c>
      <c r="E63" s="39">
        <v>213.5</v>
      </c>
      <c r="F63" s="12"/>
      <c r="G63" s="21">
        <f t="shared" si="8"/>
        <v>0</v>
      </c>
      <c r="H63" s="7"/>
    </row>
    <row r="64" spans="1:9" s="6" customFormat="1" ht="30" customHeight="1" x14ac:dyDescent="0.25">
      <c r="A64" s="66" t="s">
        <v>129</v>
      </c>
      <c r="B64" s="14" t="s">
        <v>132</v>
      </c>
      <c r="C64" s="2" t="s">
        <v>104</v>
      </c>
      <c r="D64" s="13" t="s">
        <v>101</v>
      </c>
      <c r="E64" s="39">
        <v>38300</v>
      </c>
      <c r="F64" s="12"/>
      <c r="G64" s="21">
        <f t="shared" si="8"/>
        <v>0</v>
      </c>
      <c r="H64" s="7"/>
    </row>
    <row r="65" spans="1:8" s="6" customFormat="1" ht="30" customHeight="1" x14ac:dyDescent="0.25">
      <c r="A65" s="66" t="s">
        <v>129</v>
      </c>
      <c r="B65" s="14" t="s">
        <v>133</v>
      </c>
      <c r="C65" s="2" t="s">
        <v>172</v>
      </c>
      <c r="D65" s="13" t="s">
        <v>100</v>
      </c>
      <c r="E65" s="39">
        <v>323.39999999999998</v>
      </c>
      <c r="F65" s="12"/>
      <c r="G65" s="21">
        <f t="shared" si="8"/>
        <v>0</v>
      </c>
      <c r="H65" s="28"/>
    </row>
    <row r="66" spans="1:8" s="6" customFormat="1" ht="30" customHeight="1" x14ac:dyDescent="0.25">
      <c r="A66" s="66" t="s">
        <v>129</v>
      </c>
      <c r="B66" s="14" t="s">
        <v>134</v>
      </c>
      <c r="C66" s="2" t="s">
        <v>173</v>
      </c>
      <c r="D66" s="13" t="s">
        <v>100</v>
      </c>
      <c r="E66" s="39">
        <v>95</v>
      </c>
      <c r="F66" s="12"/>
      <c r="G66" s="21">
        <f t="shared" si="8"/>
        <v>0</v>
      </c>
      <c r="H66" s="7"/>
    </row>
    <row r="67" spans="1:8" s="6" customFormat="1" ht="30" customHeight="1" x14ac:dyDescent="0.25">
      <c r="A67" s="66" t="s">
        <v>129</v>
      </c>
      <c r="B67" s="14" t="s">
        <v>135</v>
      </c>
      <c r="C67" s="2" t="s">
        <v>174</v>
      </c>
      <c r="D67" s="13" t="s">
        <v>109</v>
      </c>
      <c r="E67" s="39">
        <v>2</v>
      </c>
      <c r="F67" s="12"/>
      <c r="G67" s="21">
        <f t="shared" si="8"/>
        <v>0</v>
      </c>
      <c r="H67" s="7"/>
    </row>
    <row r="68" spans="1:8" s="6" customFormat="1" ht="30" customHeight="1" x14ac:dyDescent="0.25">
      <c r="A68" s="66" t="s">
        <v>129</v>
      </c>
      <c r="B68" s="14" t="s">
        <v>136</v>
      </c>
      <c r="C68" s="2" t="s">
        <v>117</v>
      </c>
      <c r="D68" s="13" t="s">
        <v>101</v>
      </c>
      <c r="E68" s="39">
        <v>3110</v>
      </c>
      <c r="F68" s="12"/>
      <c r="G68" s="21">
        <f t="shared" si="8"/>
        <v>0</v>
      </c>
      <c r="H68" s="7"/>
    </row>
    <row r="69" spans="1:8" s="6" customFormat="1" ht="30" customHeight="1" x14ac:dyDescent="0.25">
      <c r="A69" s="66" t="s">
        <v>129</v>
      </c>
      <c r="B69" s="14" t="s">
        <v>137</v>
      </c>
      <c r="C69" s="2" t="s">
        <v>175</v>
      </c>
      <c r="D69" s="13" t="s">
        <v>109</v>
      </c>
      <c r="E69" s="39">
        <v>4</v>
      </c>
      <c r="F69" s="12"/>
      <c r="G69" s="21">
        <f t="shared" si="8"/>
        <v>0</v>
      </c>
      <c r="H69" s="7"/>
    </row>
    <row r="70" spans="1:8" s="6" customFormat="1" ht="30" customHeight="1" x14ac:dyDescent="0.25">
      <c r="A70" s="66" t="s">
        <v>129</v>
      </c>
      <c r="B70" s="14" t="s">
        <v>335</v>
      </c>
      <c r="C70" s="2" t="s">
        <v>176</v>
      </c>
      <c r="D70" s="13" t="s">
        <v>109</v>
      </c>
      <c r="E70" s="39">
        <v>56</v>
      </c>
      <c r="F70" s="12"/>
      <c r="G70" s="21">
        <f t="shared" si="8"/>
        <v>0</v>
      </c>
      <c r="H70" s="7"/>
    </row>
    <row r="71" spans="1:8" s="6" customFormat="1" ht="30" customHeight="1" x14ac:dyDescent="0.25">
      <c r="A71" s="66" t="s">
        <v>129</v>
      </c>
      <c r="B71" s="14" t="s">
        <v>138</v>
      </c>
      <c r="C71" s="2" t="s">
        <v>177</v>
      </c>
      <c r="D71" s="13" t="s">
        <v>109</v>
      </c>
      <c r="E71" s="39">
        <v>56</v>
      </c>
      <c r="F71" s="12"/>
      <c r="G71" s="21">
        <f t="shared" si="8"/>
        <v>0</v>
      </c>
      <c r="H71" s="7"/>
    </row>
    <row r="72" spans="1:8" s="6" customFormat="1" ht="30" customHeight="1" x14ac:dyDescent="0.25">
      <c r="A72" s="66" t="s">
        <v>129</v>
      </c>
      <c r="B72" s="14" t="s">
        <v>139</v>
      </c>
      <c r="C72" s="2" t="s">
        <v>178</v>
      </c>
      <c r="D72" s="13" t="s">
        <v>109</v>
      </c>
      <c r="E72" s="39">
        <v>58</v>
      </c>
      <c r="F72" s="12"/>
      <c r="G72" s="21">
        <f t="shared" si="8"/>
        <v>0</v>
      </c>
      <c r="H72" s="7"/>
    </row>
    <row r="73" spans="1:8" s="6" customFormat="1" ht="30" customHeight="1" x14ac:dyDescent="0.25">
      <c r="A73" s="66" t="s">
        <v>129</v>
      </c>
      <c r="B73" s="14" t="s">
        <v>140</v>
      </c>
      <c r="C73" s="2" t="s">
        <v>179</v>
      </c>
      <c r="D73" s="13" t="s">
        <v>100</v>
      </c>
      <c r="E73" s="39">
        <v>763.4</v>
      </c>
      <c r="F73" s="12"/>
      <c r="G73" s="21">
        <f t="shared" si="8"/>
        <v>0</v>
      </c>
      <c r="H73" s="7"/>
    </row>
    <row r="74" spans="1:8" s="6" customFormat="1" ht="30" customHeight="1" x14ac:dyDescent="0.25">
      <c r="A74" s="66" t="s">
        <v>129</v>
      </c>
      <c r="B74" s="14" t="s">
        <v>141</v>
      </c>
      <c r="C74" s="2" t="s">
        <v>180</v>
      </c>
      <c r="D74" s="13" t="s">
        <v>97</v>
      </c>
      <c r="E74" s="39">
        <v>3472</v>
      </c>
      <c r="F74" s="12"/>
      <c r="G74" s="21">
        <f t="shared" si="8"/>
        <v>0</v>
      </c>
      <c r="H74" s="28"/>
    </row>
    <row r="75" spans="1:8" s="6" customFormat="1" ht="30" customHeight="1" x14ac:dyDescent="0.25">
      <c r="A75" s="66" t="s">
        <v>129</v>
      </c>
      <c r="B75" s="14" t="s">
        <v>142</v>
      </c>
      <c r="C75" s="2" t="s">
        <v>181</v>
      </c>
      <c r="D75" s="13" t="s">
        <v>97</v>
      </c>
      <c r="E75" s="39">
        <v>4485</v>
      </c>
      <c r="F75" s="12"/>
      <c r="G75" s="21">
        <f t="shared" si="1"/>
        <v>0</v>
      </c>
      <c r="H75" s="7"/>
    </row>
    <row r="76" spans="1:8" s="6" customFormat="1" ht="30" customHeight="1" x14ac:dyDescent="0.25">
      <c r="A76" s="66" t="s">
        <v>129</v>
      </c>
      <c r="B76" s="14" t="s">
        <v>143</v>
      </c>
      <c r="C76" s="2" t="s">
        <v>182</v>
      </c>
      <c r="D76" s="13" t="s">
        <v>97</v>
      </c>
      <c r="E76" s="39">
        <v>1498</v>
      </c>
      <c r="F76" s="12"/>
      <c r="G76" s="21">
        <f t="shared" si="1"/>
        <v>0</v>
      </c>
      <c r="H76" s="7"/>
    </row>
    <row r="77" spans="1:8" s="6" customFormat="1" ht="30" customHeight="1" x14ac:dyDescent="0.25">
      <c r="A77" s="66" t="s">
        <v>129</v>
      </c>
      <c r="B77" s="14" t="s">
        <v>144</v>
      </c>
      <c r="C77" s="2" t="s">
        <v>183</v>
      </c>
      <c r="D77" s="13" t="s">
        <v>97</v>
      </c>
      <c r="E77" s="39">
        <v>3012</v>
      </c>
      <c r="F77" s="12"/>
      <c r="G77" s="21">
        <f t="shared" si="1"/>
        <v>0</v>
      </c>
      <c r="H77" s="7"/>
    </row>
    <row r="78" spans="1:8" s="6" customFormat="1" ht="30" customHeight="1" x14ac:dyDescent="0.25">
      <c r="A78" s="66" t="s">
        <v>129</v>
      </c>
      <c r="B78" s="14" t="s">
        <v>145</v>
      </c>
      <c r="C78" s="2" t="s">
        <v>184</v>
      </c>
      <c r="D78" s="13" t="s">
        <v>97</v>
      </c>
      <c r="E78" s="39">
        <v>3012</v>
      </c>
      <c r="F78" s="12"/>
      <c r="G78" s="21">
        <f t="shared" si="1"/>
        <v>0</v>
      </c>
      <c r="H78" s="7"/>
    </row>
    <row r="79" spans="1:8" s="6" customFormat="1" ht="30" customHeight="1" x14ac:dyDescent="0.25">
      <c r="A79" s="66" t="s">
        <v>129</v>
      </c>
      <c r="B79" s="14" t="s">
        <v>146</v>
      </c>
      <c r="C79" s="2" t="s">
        <v>185</v>
      </c>
      <c r="D79" s="13" t="s">
        <v>97</v>
      </c>
      <c r="E79" s="39">
        <v>3012</v>
      </c>
      <c r="F79" s="12"/>
      <c r="G79" s="21">
        <f t="shared" si="1"/>
        <v>0</v>
      </c>
      <c r="H79" s="28"/>
    </row>
    <row r="80" spans="1:8" s="6" customFormat="1" ht="30" customHeight="1" x14ac:dyDescent="0.25">
      <c r="A80" s="66" t="s">
        <v>129</v>
      </c>
      <c r="B80" s="14" t="s">
        <v>147</v>
      </c>
      <c r="C80" s="2" t="s">
        <v>184</v>
      </c>
      <c r="D80" s="13" t="s">
        <v>97</v>
      </c>
      <c r="E80" s="39">
        <v>3012</v>
      </c>
      <c r="F80" s="12"/>
      <c r="G80" s="21">
        <f t="shared" ref="G80:G84" si="9">ROUND((E80*F80),2)</f>
        <v>0</v>
      </c>
      <c r="H80" s="7"/>
    </row>
    <row r="81" spans="1:8" s="6" customFormat="1" ht="30" customHeight="1" x14ac:dyDescent="0.25">
      <c r="A81" s="66" t="s">
        <v>129</v>
      </c>
      <c r="B81" s="14" t="s">
        <v>148</v>
      </c>
      <c r="C81" s="2" t="s">
        <v>186</v>
      </c>
      <c r="D81" s="13" t="s">
        <v>97</v>
      </c>
      <c r="E81" s="39">
        <v>3012</v>
      </c>
      <c r="F81" s="12"/>
      <c r="G81" s="21">
        <f t="shared" si="9"/>
        <v>0</v>
      </c>
      <c r="H81" s="7"/>
    </row>
    <row r="82" spans="1:8" s="6" customFormat="1" ht="30" customHeight="1" x14ac:dyDescent="0.25">
      <c r="A82" s="66" t="s">
        <v>129</v>
      </c>
      <c r="B82" s="14" t="s">
        <v>149</v>
      </c>
      <c r="C82" s="2" t="s">
        <v>187</v>
      </c>
      <c r="D82" s="13" t="s">
        <v>97</v>
      </c>
      <c r="E82" s="39">
        <v>3012</v>
      </c>
      <c r="F82" s="12"/>
      <c r="G82" s="21">
        <f t="shared" si="9"/>
        <v>0</v>
      </c>
      <c r="H82" s="7"/>
    </row>
    <row r="83" spans="1:8" s="6" customFormat="1" ht="30" customHeight="1" x14ac:dyDescent="0.25">
      <c r="A83" s="66" t="s">
        <v>129</v>
      </c>
      <c r="B83" s="14" t="s">
        <v>150</v>
      </c>
      <c r="C83" s="2" t="s">
        <v>188</v>
      </c>
      <c r="D83" s="13" t="s">
        <v>100</v>
      </c>
      <c r="E83" s="39">
        <v>1066</v>
      </c>
      <c r="F83" s="12"/>
      <c r="G83" s="21">
        <f t="shared" si="9"/>
        <v>0</v>
      </c>
      <c r="H83" s="7"/>
    </row>
    <row r="84" spans="1:8" s="6" customFormat="1" ht="30" customHeight="1" x14ac:dyDescent="0.25">
      <c r="A84" s="66" t="s">
        <v>129</v>
      </c>
      <c r="B84" s="14" t="s">
        <v>151</v>
      </c>
      <c r="C84" s="2" t="s">
        <v>189</v>
      </c>
      <c r="D84" s="13" t="s">
        <v>100</v>
      </c>
      <c r="E84" s="39">
        <v>806</v>
      </c>
      <c r="F84" s="12"/>
      <c r="G84" s="21">
        <f t="shared" si="9"/>
        <v>0</v>
      </c>
      <c r="H84" s="28"/>
    </row>
    <row r="85" spans="1:8" s="6" customFormat="1" ht="30" customHeight="1" x14ac:dyDescent="0.25">
      <c r="A85" s="66" t="s">
        <v>129</v>
      </c>
      <c r="B85" s="14" t="s">
        <v>152</v>
      </c>
      <c r="C85" s="2" t="s">
        <v>190</v>
      </c>
      <c r="D85" s="13" t="s">
        <v>100</v>
      </c>
      <c r="E85" s="39">
        <v>696.8</v>
      </c>
      <c r="F85" s="12"/>
      <c r="G85" s="21">
        <f t="shared" ref="G85:G90" si="10">ROUND((E85*F85),2)</f>
        <v>0</v>
      </c>
      <c r="H85" s="7"/>
    </row>
    <row r="86" spans="1:8" s="6" customFormat="1" ht="30" customHeight="1" x14ac:dyDescent="0.25">
      <c r="A86" s="66" t="s">
        <v>129</v>
      </c>
      <c r="B86" s="14" t="s">
        <v>153</v>
      </c>
      <c r="C86" s="2" t="s">
        <v>191</v>
      </c>
      <c r="D86" s="13" t="s">
        <v>101</v>
      </c>
      <c r="E86" s="39">
        <v>25998</v>
      </c>
      <c r="F86" s="12"/>
      <c r="G86" s="21">
        <f t="shared" si="10"/>
        <v>0</v>
      </c>
      <c r="H86" s="7"/>
    </row>
    <row r="87" spans="1:8" s="6" customFormat="1" ht="30" customHeight="1" x14ac:dyDescent="0.25">
      <c r="A87" s="66" t="s">
        <v>129</v>
      </c>
      <c r="B87" s="14" t="s">
        <v>154</v>
      </c>
      <c r="C87" s="2" t="s">
        <v>192</v>
      </c>
      <c r="D87" s="13" t="s">
        <v>97</v>
      </c>
      <c r="E87" s="39">
        <v>1580</v>
      </c>
      <c r="F87" s="12"/>
      <c r="G87" s="21">
        <f t="shared" ref="G87" si="11">ROUND((E87*F87),2)</f>
        <v>0</v>
      </c>
      <c r="H87" s="7"/>
    </row>
    <row r="88" spans="1:8" s="6" customFormat="1" ht="30" customHeight="1" x14ac:dyDescent="0.25">
      <c r="A88" s="150" t="s">
        <v>129</v>
      </c>
      <c r="B88" s="71" t="s">
        <v>155</v>
      </c>
      <c r="C88" s="72" t="s">
        <v>646</v>
      </c>
      <c r="D88" s="73" t="s">
        <v>5</v>
      </c>
      <c r="E88" s="74">
        <v>1</v>
      </c>
      <c r="F88" s="151"/>
      <c r="G88" s="76">
        <f t="shared" si="10"/>
        <v>0</v>
      </c>
      <c r="H88" s="7"/>
    </row>
    <row r="89" spans="1:8" s="6" customFormat="1" ht="30" customHeight="1" x14ac:dyDescent="0.25">
      <c r="A89" s="66" t="s">
        <v>129</v>
      </c>
      <c r="B89" s="14" t="s">
        <v>156</v>
      </c>
      <c r="C89" s="2" t="s">
        <v>193</v>
      </c>
      <c r="D89" s="13" t="s">
        <v>97</v>
      </c>
      <c r="E89" s="39">
        <v>5554</v>
      </c>
      <c r="F89" s="12"/>
      <c r="G89" s="21">
        <f t="shared" si="10"/>
        <v>0</v>
      </c>
      <c r="H89" s="7"/>
    </row>
    <row r="90" spans="1:8" s="6" customFormat="1" ht="30" customHeight="1" x14ac:dyDescent="0.25">
      <c r="A90" s="66" t="s">
        <v>129</v>
      </c>
      <c r="B90" s="14" t="s">
        <v>157</v>
      </c>
      <c r="C90" s="2" t="s">
        <v>194</v>
      </c>
      <c r="D90" s="13" t="s">
        <v>97</v>
      </c>
      <c r="E90" s="39">
        <v>218</v>
      </c>
      <c r="F90" s="12"/>
      <c r="G90" s="21">
        <f t="shared" si="10"/>
        <v>0</v>
      </c>
      <c r="H90" s="28"/>
    </row>
    <row r="91" spans="1:8" s="6" customFormat="1" ht="30" customHeight="1" x14ac:dyDescent="0.25">
      <c r="A91" s="66" t="s">
        <v>129</v>
      </c>
      <c r="B91" s="14" t="s">
        <v>158</v>
      </c>
      <c r="C91" s="2" t="s">
        <v>195</v>
      </c>
      <c r="D91" s="13" t="s">
        <v>97</v>
      </c>
      <c r="E91" s="39">
        <v>6890</v>
      </c>
      <c r="F91" s="12"/>
      <c r="G91" s="21">
        <f t="shared" si="1"/>
        <v>0</v>
      </c>
      <c r="H91" s="7"/>
    </row>
    <row r="92" spans="1:8" s="6" customFormat="1" ht="30" customHeight="1" x14ac:dyDescent="0.25">
      <c r="A92" s="66" t="s">
        <v>129</v>
      </c>
      <c r="B92" s="14" t="s">
        <v>159</v>
      </c>
      <c r="C92" s="2" t="s">
        <v>196</v>
      </c>
      <c r="D92" s="13" t="s">
        <v>98</v>
      </c>
      <c r="E92" s="69">
        <v>3.6999999999999998E-2</v>
      </c>
      <c r="F92" s="12"/>
      <c r="G92" s="21">
        <f t="shared" ref="G92:G94" si="12">ROUND((E92*F92),2)</f>
        <v>0</v>
      </c>
      <c r="H92" s="7"/>
    </row>
    <row r="93" spans="1:8" s="6" customFormat="1" ht="30" customHeight="1" x14ac:dyDescent="0.25">
      <c r="A93" s="152" t="s">
        <v>129</v>
      </c>
      <c r="B93" s="153" t="s">
        <v>160</v>
      </c>
      <c r="C93" s="154" t="s">
        <v>659</v>
      </c>
      <c r="D93" s="162" t="s">
        <v>98</v>
      </c>
      <c r="E93" s="156">
        <v>0.02</v>
      </c>
      <c r="F93" s="157"/>
      <c r="G93" s="158">
        <f t="shared" ref="G93" si="13">ROUND((E93*F93),2)</f>
        <v>0</v>
      </c>
      <c r="H93" s="7"/>
    </row>
    <row r="94" spans="1:8" s="6" customFormat="1" ht="30" customHeight="1" x14ac:dyDescent="0.25">
      <c r="A94" s="150" t="s">
        <v>129</v>
      </c>
      <c r="B94" s="153" t="s">
        <v>161</v>
      </c>
      <c r="C94" s="72" t="s">
        <v>643</v>
      </c>
      <c r="D94" s="73" t="s">
        <v>5</v>
      </c>
      <c r="E94" s="74">
        <v>1</v>
      </c>
      <c r="F94" s="151"/>
      <c r="G94" s="76">
        <f t="shared" si="12"/>
        <v>0</v>
      </c>
      <c r="H94" s="7"/>
    </row>
    <row r="95" spans="1:8" s="6" customFormat="1" ht="30" customHeight="1" x14ac:dyDescent="0.25">
      <c r="A95" s="66" t="s">
        <v>129</v>
      </c>
      <c r="B95" s="153" t="s">
        <v>162</v>
      </c>
      <c r="C95" s="2" t="s">
        <v>198</v>
      </c>
      <c r="D95" s="13" t="s">
        <v>97</v>
      </c>
      <c r="E95" s="39">
        <v>2121</v>
      </c>
      <c r="F95" s="12"/>
      <c r="G95" s="21">
        <f t="shared" si="1"/>
        <v>0</v>
      </c>
      <c r="H95" s="7"/>
    </row>
    <row r="96" spans="1:8" s="6" customFormat="1" ht="30" customHeight="1" x14ac:dyDescent="0.25">
      <c r="A96" s="66" t="s">
        <v>129</v>
      </c>
      <c r="B96" s="153" t="s">
        <v>163</v>
      </c>
      <c r="C96" s="2" t="s">
        <v>199</v>
      </c>
      <c r="D96" s="13" t="s">
        <v>5</v>
      </c>
      <c r="E96" s="39">
        <v>1</v>
      </c>
      <c r="F96" s="12"/>
      <c r="G96" s="21">
        <f t="shared" si="1"/>
        <v>0</v>
      </c>
      <c r="H96" s="7"/>
    </row>
    <row r="97" spans="1:9" s="6" customFormat="1" ht="30" customHeight="1" x14ac:dyDescent="0.25">
      <c r="A97" s="66" t="s">
        <v>129</v>
      </c>
      <c r="B97" s="153" t="s">
        <v>647</v>
      </c>
      <c r="C97" s="2" t="s">
        <v>200</v>
      </c>
      <c r="D97" s="13" t="s">
        <v>5</v>
      </c>
      <c r="E97" s="39">
        <v>4</v>
      </c>
      <c r="F97" s="12"/>
      <c r="G97" s="21">
        <f t="shared" si="1"/>
        <v>0</v>
      </c>
      <c r="H97" s="7"/>
    </row>
    <row r="98" spans="1:9" s="6" customFormat="1" ht="30" customHeight="1" x14ac:dyDescent="0.25">
      <c r="A98" s="150" t="s">
        <v>129</v>
      </c>
      <c r="B98" s="153" t="s">
        <v>648</v>
      </c>
      <c r="C98" s="72" t="s">
        <v>644</v>
      </c>
      <c r="D98" s="73" t="s">
        <v>5</v>
      </c>
      <c r="E98" s="74">
        <v>8</v>
      </c>
      <c r="F98" s="151"/>
      <c r="G98" s="76">
        <f t="shared" si="1"/>
        <v>0</v>
      </c>
      <c r="H98" s="7"/>
    </row>
    <row r="99" spans="1:9" s="6" customFormat="1" ht="30" customHeight="1" x14ac:dyDescent="0.25">
      <c r="A99" s="150" t="s">
        <v>129</v>
      </c>
      <c r="B99" s="153" t="s">
        <v>649</v>
      </c>
      <c r="C99" s="72" t="s">
        <v>645</v>
      </c>
      <c r="D99" s="73" t="s">
        <v>5</v>
      </c>
      <c r="E99" s="74">
        <v>8</v>
      </c>
      <c r="F99" s="151"/>
      <c r="G99" s="76">
        <f t="shared" si="1"/>
        <v>0</v>
      </c>
      <c r="H99" s="7"/>
    </row>
    <row r="100" spans="1:9" s="6" customFormat="1" ht="30" customHeight="1" thickBot="1" x14ac:dyDescent="0.3">
      <c r="A100" s="150" t="s">
        <v>129</v>
      </c>
      <c r="B100" s="153" t="s">
        <v>660</v>
      </c>
      <c r="C100" s="72" t="s">
        <v>275</v>
      </c>
      <c r="D100" s="73" t="s">
        <v>109</v>
      </c>
      <c r="E100" s="74">
        <v>4</v>
      </c>
      <c r="F100" s="151"/>
      <c r="G100" s="76">
        <f t="shared" si="1"/>
        <v>0</v>
      </c>
      <c r="H100" s="7"/>
    </row>
    <row r="101" spans="1:9" s="6" customFormat="1" ht="30" customHeight="1" thickBot="1" x14ac:dyDescent="0.3">
      <c r="A101" s="167" t="s">
        <v>129</v>
      </c>
      <c r="B101" s="165" t="s">
        <v>661</v>
      </c>
      <c r="C101" s="166" t="s">
        <v>662</v>
      </c>
      <c r="D101" s="168" t="s">
        <v>97</v>
      </c>
      <c r="E101" s="169">
        <v>174</v>
      </c>
      <c r="F101" s="170"/>
      <c r="G101" s="171">
        <f t="shared" ref="G101" si="14">ROUND((E101*F101),2)</f>
        <v>0</v>
      </c>
      <c r="H101" s="90" t="s">
        <v>45</v>
      </c>
      <c r="I101" s="89">
        <f>ROUND(SUM(G55:G101),2)</f>
        <v>0</v>
      </c>
    </row>
    <row r="102" spans="1:9" s="6" customFormat="1" ht="30" customHeight="1" x14ac:dyDescent="0.25">
      <c r="A102" s="84" t="s">
        <v>201</v>
      </c>
      <c r="B102" s="59" t="s">
        <v>27</v>
      </c>
      <c r="C102" s="60" t="s">
        <v>238</v>
      </c>
      <c r="D102" s="61" t="s">
        <v>97</v>
      </c>
      <c r="E102" s="62">
        <v>1579</v>
      </c>
      <c r="F102" s="163"/>
      <c r="G102" s="164">
        <f t="shared" si="1"/>
        <v>0</v>
      </c>
      <c r="H102" s="88"/>
    </row>
    <row r="103" spans="1:9" s="6" customFormat="1" ht="30" customHeight="1" x14ac:dyDescent="0.25">
      <c r="A103" s="84" t="s">
        <v>201</v>
      </c>
      <c r="B103" s="14" t="s">
        <v>28</v>
      </c>
      <c r="C103" s="2" t="s">
        <v>239</v>
      </c>
      <c r="D103" s="13" t="s">
        <v>97</v>
      </c>
      <c r="E103" s="39">
        <v>20</v>
      </c>
      <c r="F103" s="12"/>
      <c r="G103" s="21">
        <f t="shared" si="1"/>
        <v>0</v>
      </c>
      <c r="H103" s="88"/>
    </row>
    <row r="104" spans="1:9" s="6" customFormat="1" ht="30" customHeight="1" x14ac:dyDescent="0.25">
      <c r="A104" s="84" t="s">
        <v>201</v>
      </c>
      <c r="B104" s="14" t="s">
        <v>29</v>
      </c>
      <c r="C104" s="92" t="s">
        <v>240</v>
      </c>
      <c r="D104" s="13" t="s">
        <v>97</v>
      </c>
      <c r="E104" s="39">
        <v>564</v>
      </c>
      <c r="F104" s="12"/>
      <c r="G104" s="21">
        <f t="shared" si="1"/>
        <v>0</v>
      </c>
      <c r="H104" s="88"/>
    </row>
    <row r="105" spans="1:9" s="6" customFormat="1" ht="30" customHeight="1" x14ac:dyDescent="0.25">
      <c r="A105" s="84" t="s">
        <v>201</v>
      </c>
      <c r="B105" s="14" t="s">
        <v>30</v>
      </c>
      <c r="C105" s="2" t="s">
        <v>241</v>
      </c>
      <c r="D105" s="13" t="s">
        <v>97</v>
      </c>
      <c r="E105" s="39">
        <v>1579</v>
      </c>
      <c r="F105" s="12"/>
      <c r="G105" s="21">
        <f t="shared" si="1"/>
        <v>0</v>
      </c>
      <c r="H105" s="88"/>
    </row>
    <row r="106" spans="1:9" s="6" customFormat="1" ht="30" customHeight="1" x14ac:dyDescent="0.25">
      <c r="A106" s="84" t="s">
        <v>201</v>
      </c>
      <c r="B106" s="14" t="s">
        <v>40</v>
      </c>
      <c r="C106" s="2" t="s">
        <v>242</v>
      </c>
      <c r="D106" s="13" t="s">
        <v>97</v>
      </c>
      <c r="E106" s="39">
        <v>388</v>
      </c>
      <c r="F106" s="12"/>
      <c r="G106" s="21">
        <f t="shared" si="1"/>
        <v>0</v>
      </c>
      <c r="H106" s="88"/>
    </row>
    <row r="107" spans="1:9" s="6" customFormat="1" ht="30" customHeight="1" x14ac:dyDescent="0.25">
      <c r="A107" s="84" t="s">
        <v>201</v>
      </c>
      <c r="B107" s="14" t="s">
        <v>202</v>
      </c>
      <c r="C107" s="2" t="s">
        <v>243</v>
      </c>
      <c r="D107" s="13" t="s">
        <v>98</v>
      </c>
      <c r="E107" s="39">
        <v>12</v>
      </c>
      <c r="F107" s="12"/>
      <c r="G107" s="21">
        <f t="shared" si="1"/>
        <v>0</v>
      </c>
      <c r="H107" s="88"/>
    </row>
    <row r="108" spans="1:9" s="6" customFormat="1" ht="30" customHeight="1" x14ac:dyDescent="0.25">
      <c r="A108" s="84" t="s">
        <v>201</v>
      </c>
      <c r="B108" s="14" t="s">
        <v>203</v>
      </c>
      <c r="C108" s="2" t="s">
        <v>244</v>
      </c>
      <c r="D108" s="13" t="s">
        <v>109</v>
      </c>
      <c r="E108" s="39">
        <v>4</v>
      </c>
      <c r="F108" s="12"/>
      <c r="G108" s="21">
        <f t="shared" si="1"/>
        <v>0</v>
      </c>
      <c r="H108" s="88"/>
    </row>
    <row r="109" spans="1:9" s="6" customFormat="1" ht="30" customHeight="1" x14ac:dyDescent="0.25">
      <c r="A109" s="84" t="s">
        <v>201</v>
      </c>
      <c r="B109" s="14" t="s">
        <v>204</v>
      </c>
      <c r="C109" s="2" t="s">
        <v>245</v>
      </c>
      <c r="D109" s="13" t="s">
        <v>98</v>
      </c>
      <c r="E109" s="39">
        <v>1</v>
      </c>
      <c r="F109" s="12"/>
      <c r="G109" s="64">
        <f t="shared" si="1"/>
        <v>0</v>
      </c>
      <c r="H109" s="88"/>
    </row>
    <row r="110" spans="1:9" s="6" customFormat="1" ht="30" customHeight="1" x14ac:dyDescent="0.25">
      <c r="A110" s="84" t="s">
        <v>201</v>
      </c>
      <c r="B110" s="14" t="s">
        <v>205</v>
      </c>
      <c r="C110" s="2" t="s">
        <v>247</v>
      </c>
      <c r="D110" s="13" t="s">
        <v>100</v>
      </c>
      <c r="E110" s="39">
        <v>4.5</v>
      </c>
      <c r="F110" s="12"/>
      <c r="G110" s="21">
        <f t="shared" si="1"/>
        <v>0</v>
      </c>
      <c r="H110" s="88"/>
    </row>
    <row r="111" spans="1:9" s="6" customFormat="1" ht="30" customHeight="1" x14ac:dyDescent="0.25">
      <c r="A111" s="84" t="s">
        <v>201</v>
      </c>
      <c r="B111" s="14" t="s">
        <v>206</v>
      </c>
      <c r="C111" s="2" t="s">
        <v>246</v>
      </c>
      <c r="D111" s="13" t="s">
        <v>109</v>
      </c>
      <c r="E111" s="39">
        <v>18</v>
      </c>
      <c r="F111" s="12"/>
      <c r="G111" s="21">
        <f t="shared" si="1"/>
        <v>0</v>
      </c>
      <c r="H111" s="88"/>
    </row>
    <row r="112" spans="1:9" s="6" customFormat="1" ht="30" customHeight="1" x14ac:dyDescent="0.25">
      <c r="A112" s="84" t="s">
        <v>201</v>
      </c>
      <c r="B112" s="14" t="s">
        <v>207</v>
      </c>
      <c r="C112" s="2" t="s">
        <v>248</v>
      </c>
      <c r="D112" s="13" t="s">
        <v>98</v>
      </c>
      <c r="E112" s="39">
        <v>2.4</v>
      </c>
      <c r="F112" s="12"/>
      <c r="G112" s="21">
        <f t="shared" si="1"/>
        <v>0</v>
      </c>
      <c r="H112" s="88"/>
    </row>
    <row r="113" spans="1:8" s="6" customFormat="1" ht="30" customHeight="1" x14ac:dyDescent="0.25">
      <c r="A113" s="84" t="s">
        <v>201</v>
      </c>
      <c r="B113" s="14" t="s">
        <v>208</v>
      </c>
      <c r="C113" s="2" t="s">
        <v>104</v>
      </c>
      <c r="D113" s="13" t="s">
        <v>101</v>
      </c>
      <c r="E113" s="39">
        <v>70</v>
      </c>
      <c r="F113" s="12"/>
      <c r="G113" s="21">
        <f t="shared" si="1"/>
        <v>0</v>
      </c>
      <c r="H113" s="88"/>
    </row>
    <row r="114" spans="1:8" s="6" customFormat="1" ht="30" customHeight="1" x14ac:dyDescent="0.25">
      <c r="A114" s="84" t="s">
        <v>201</v>
      </c>
      <c r="B114" s="14" t="s">
        <v>209</v>
      </c>
      <c r="C114" s="2" t="s">
        <v>250</v>
      </c>
      <c r="D114" s="13" t="s">
        <v>97</v>
      </c>
      <c r="E114" s="39">
        <v>95</v>
      </c>
      <c r="F114" s="12"/>
      <c r="G114" s="21">
        <f t="shared" si="1"/>
        <v>0</v>
      </c>
      <c r="H114" s="88"/>
    </row>
    <row r="115" spans="1:8" s="6" customFormat="1" ht="30" customHeight="1" x14ac:dyDescent="0.25">
      <c r="A115" s="84" t="s">
        <v>201</v>
      </c>
      <c r="B115" s="14" t="s">
        <v>210</v>
      </c>
      <c r="C115" s="2" t="s">
        <v>251</v>
      </c>
      <c r="D115" s="13" t="s">
        <v>97</v>
      </c>
      <c r="E115" s="39">
        <v>102</v>
      </c>
      <c r="F115" s="12"/>
      <c r="G115" s="21">
        <f t="shared" ref="G115:G126" si="15">ROUND((E115*F115),2)</f>
        <v>0</v>
      </c>
      <c r="H115" s="88"/>
    </row>
    <row r="116" spans="1:8" s="6" customFormat="1" ht="30" customHeight="1" x14ac:dyDescent="0.25">
      <c r="A116" s="84" t="s">
        <v>201</v>
      </c>
      <c r="B116" s="14" t="s">
        <v>211</v>
      </c>
      <c r="C116" s="2" t="s">
        <v>252</v>
      </c>
      <c r="D116" s="13" t="s">
        <v>97</v>
      </c>
      <c r="E116" s="39">
        <v>95</v>
      </c>
      <c r="F116" s="12"/>
      <c r="G116" s="21">
        <f t="shared" si="15"/>
        <v>0</v>
      </c>
      <c r="H116" s="88"/>
    </row>
    <row r="117" spans="1:8" s="6" customFormat="1" ht="30" customHeight="1" x14ac:dyDescent="0.25">
      <c r="A117" s="84" t="s">
        <v>201</v>
      </c>
      <c r="B117" s="14" t="s">
        <v>212</v>
      </c>
      <c r="C117" s="2" t="s">
        <v>249</v>
      </c>
      <c r="D117" s="13" t="s">
        <v>97</v>
      </c>
      <c r="E117" s="39">
        <v>95</v>
      </c>
      <c r="F117" s="12"/>
      <c r="G117" s="21">
        <f t="shared" si="15"/>
        <v>0</v>
      </c>
      <c r="H117" s="88"/>
    </row>
    <row r="118" spans="1:8" s="6" customFormat="1" ht="30" customHeight="1" x14ac:dyDescent="0.25">
      <c r="A118" s="84" t="s">
        <v>201</v>
      </c>
      <c r="B118" s="14" t="s">
        <v>213</v>
      </c>
      <c r="C118" s="2" t="s">
        <v>253</v>
      </c>
      <c r="D118" s="13" t="s">
        <v>97</v>
      </c>
      <c r="E118" s="39">
        <v>95</v>
      </c>
      <c r="F118" s="12"/>
      <c r="G118" s="21">
        <f t="shared" si="15"/>
        <v>0</v>
      </c>
      <c r="H118" s="88"/>
    </row>
    <row r="119" spans="1:8" s="6" customFormat="1" ht="30" customHeight="1" x14ac:dyDescent="0.25">
      <c r="A119" s="84" t="s">
        <v>201</v>
      </c>
      <c r="B119" s="14" t="s">
        <v>214</v>
      </c>
      <c r="C119" s="2" t="s">
        <v>249</v>
      </c>
      <c r="D119" s="13" t="s">
        <v>97</v>
      </c>
      <c r="E119" s="39">
        <v>95</v>
      </c>
      <c r="F119" s="12"/>
      <c r="G119" s="21">
        <f t="shared" si="15"/>
        <v>0</v>
      </c>
      <c r="H119" s="88"/>
    </row>
    <row r="120" spans="1:8" s="6" customFormat="1" ht="30" customHeight="1" x14ac:dyDescent="0.25">
      <c r="A120" s="84" t="s">
        <v>201</v>
      </c>
      <c r="B120" s="14" t="s">
        <v>215</v>
      </c>
      <c r="C120" s="2" t="s">
        <v>254</v>
      </c>
      <c r="D120" s="13" t="s">
        <v>97</v>
      </c>
      <c r="E120" s="39">
        <v>95</v>
      </c>
      <c r="F120" s="12"/>
      <c r="G120" s="21">
        <f t="shared" si="15"/>
        <v>0</v>
      </c>
      <c r="H120" s="88"/>
    </row>
    <row r="121" spans="1:8" s="6" customFormat="1" ht="30" customHeight="1" x14ac:dyDescent="0.25">
      <c r="A121" s="84" t="s">
        <v>201</v>
      </c>
      <c r="B121" s="14" t="s">
        <v>216</v>
      </c>
      <c r="C121" s="2" t="s">
        <v>187</v>
      </c>
      <c r="D121" s="13" t="s">
        <v>97</v>
      </c>
      <c r="E121" s="39">
        <v>95</v>
      </c>
      <c r="F121" s="12"/>
      <c r="G121" s="21">
        <f t="shared" si="15"/>
        <v>0</v>
      </c>
      <c r="H121" s="88"/>
    </row>
    <row r="122" spans="1:8" s="6" customFormat="1" ht="30" customHeight="1" x14ac:dyDescent="0.25">
      <c r="A122" s="84" t="s">
        <v>201</v>
      </c>
      <c r="B122" s="14" t="s">
        <v>217</v>
      </c>
      <c r="C122" s="2" t="s">
        <v>255</v>
      </c>
      <c r="D122" s="13" t="s">
        <v>5</v>
      </c>
      <c r="E122" s="39">
        <v>2</v>
      </c>
      <c r="F122" s="12"/>
      <c r="G122" s="21">
        <f t="shared" si="15"/>
        <v>0</v>
      </c>
      <c r="H122" s="88"/>
    </row>
    <row r="123" spans="1:8" s="6" customFormat="1" ht="30" customHeight="1" x14ac:dyDescent="0.25">
      <c r="A123" s="84" t="s">
        <v>201</v>
      </c>
      <c r="B123" s="14" t="s">
        <v>218</v>
      </c>
      <c r="C123" s="2" t="s">
        <v>256</v>
      </c>
      <c r="D123" s="13" t="s">
        <v>97</v>
      </c>
      <c r="E123" s="39">
        <v>106</v>
      </c>
      <c r="F123" s="12"/>
      <c r="G123" s="21">
        <f t="shared" si="15"/>
        <v>0</v>
      </c>
      <c r="H123" s="88"/>
    </row>
    <row r="124" spans="1:8" s="6" customFormat="1" ht="30" customHeight="1" x14ac:dyDescent="0.25">
      <c r="A124" s="84" t="s">
        <v>201</v>
      </c>
      <c r="B124" s="14" t="s">
        <v>219</v>
      </c>
      <c r="C124" s="2" t="s">
        <v>257</v>
      </c>
      <c r="D124" s="13" t="s">
        <v>97</v>
      </c>
      <c r="E124" s="39">
        <v>106</v>
      </c>
      <c r="F124" s="12"/>
      <c r="G124" s="21">
        <f t="shared" si="15"/>
        <v>0</v>
      </c>
      <c r="H124" s="88"/>
    </row>
    <row r="125" spans="1:8" s="6" customFormat="1" ht="30" customHeight="1" x14ac:dyDescent="0.25">
      <c r="A125" s="84" t="s">
        <v>201</v>
      </c>
      <c r="B125" s="14" t="s">
        <v>220</v>
      </c>
      <c r="C125" s="2" t="s">
        <v>258</v>
      </c>
      <c r="D125" s="13" t="s">
        <v>97</v>
      </c>
      <c r="E125" s="39">
        <v>106</v>
      </c>
      <c r="F125" s="12"/>
      <c r="G125" s="21">
        <f t="shared" si="15"/>
        <v>0</v>
      </c>
      <c r="H125" s="88"/>
    </row>
    <row r="126" spans="1:8" s="6" customFormat="1" ht="30" customHeight="1" x14ac:dyDescent="0.25">
      <c r="A126" s="84" t="s">
        <v>201</v>
      </c>
      <c r="B126" s="14" t="s">
        <v>221</v>
      </c>
      <c r="C126" s="2" t="s">
        <v>259</v>
      </c>
      <c r="D126" s="13" t="s">
        <v>97</v>
      </c>
      <c r="E126" s="39">
        <v>106</v>
      </c>
      <c r="F126" s="12"/>
      <c r="G126" s="21">
        <f t="shared" si="15"/>
        <v>0</v>
      </c>
      <c r="H126" s="88"/>
    </row>
    <row r="127" spans="1:8" s="6" customFormat="1" ht="30" customHeight="1" x14ac:dyDescent="0.25">
      <c r="A127" s="84" t="s">
        <v>201</v>
      </c>
      <c r="B127" s="14" t="s">
        <v>222</v>
      </c>
      <c r="C127" s="2" t="s">
        <v>249</v>
      </c>
      <c r="D127" s="13" t="s">
        <v>97</v>
      </c>
      <c r="E127" s="39">
        <v>106</v>
      </c>
      <c r="F127" s="12"/>
      <c r="G127" s="21">
        <f t="shared" ref="G127:G138" si="16">ROUND((E127*F127),2)</f>
        <v>0</v>
      </c>
      <c r="H127" s="88"/>
    </row>
    <row r="128" spans="1:8" s="6" customFormat="1" ht="30" customHeight="1" x14ac:dyDescent="0.25">
      <c r="A128" s="84" t="s">
        <v>201</v>
      </c>
      <c r="B128" s="14" t="s">
        <v>223</v>
      </c>
      <c r="C128" s="93" t="s">
        <v>260</v>
      </c>
      <c r="D128" s="13" t="s">
        <v>97</v>
      </c>
      <c r="E128" s="39">
        <v>106</v>
      </c>
      <c r="F128" s="12"/>
      <c r="G128" s="21">
        <f t="shared" si="16"/>
        <v>0</v>
      </c>
      <c r="H128" s="88"/>
    </row>
    <row r="129" spans="1:9" s="6" customFormat="1" ht="30" customHeight="1" x14ac:dyDescent="0.25">
      <c r="A129" s="84" t="s">
        <v>201</v>
      </c>
      <c r="B129" s="14" t="s">
        <v>224</v>
      </c>
      <c r="C129" s="2" t="s">
        <v>249</v>
      </c>
      <c r="D129" s="13" t="s">
        <v>97</v>
      </c>
      <c r="E129" s="39">
        <v>106</v>
      </c>
      <c r="F129" s="12"/>
      <c r="G129" s="21">
        <f t="shared" si="16"/>
        <v>0</v>
      </c>
      <c r="H129" s="88"/>
    </row>
    <row r="130" spans="1:9" s="6" customFormat="1" ht="30" customHeight="1" x14ac:dyDescent="0.25">
      <c r="A130" s="84" t="s">
        <v>201</v>
      </c>
      <c r="B130" s="14" t="s">
        <v>225</v>
      </c>
      <c r="C130" s="2" t="s">
        <v>261</v>
      </c>
      <c r="D130" s="13" t="s">
        <v>97</v>
      </c>
      <c r="E130" s="39">
        <v>106</v>
      </c>
      <c r="F130" s="12"/>
      <c r="G130" s="21">
        <f t="shared" si="16"/>
        <v>0</v>
      </c>
      <c r="H130" s="88"/>
    </row>
    <row r="131" spans="1:9" s="6" customFormat="1" ht="30" customHeight="1" x14ac:dyDescent="0.25">
      <c r="A131" s="84" t="s">
        <v>201</v>
      </c>
      <c r="B131" s="14" t="s">
        <v>226</v>
      </c>
      <c r="C131" s="2" t="s">
        <v>263</v>
      </c>
      <c r="D131" s="13" t="s">
        <v>100</v>
      </c>
      <c r="E131" s="39">
        <v>35.200000000000003</v>
      </c>
      <c r="F131" s="12"/>
      <c r="G131" s="21">
        <f t="shared" si="16"/>
        <v>0</v>
      </c>
      <c r="H131" s="88"/>
    </row>
    <row r="132" spans="1:9" s="6" customFormat="1" ht="30" customHeight="1" x14ac:dyDescent="0.25">
      <c r="A132" s="84" t="s">
        <v>201</v>
      </c>
      <c r="B132" s="14" t="s">
        <v>227</v>
      </c>
      <c r="C132" s="2" t="s">
        <v>262</v>
      </c>
      <c r="D132" s="13" t="s">
        <v>100</v>
      </c>
      <c r="E132" s="39">
        <v>35.200000000000003</v>
      </c>
      <c r="F132" s="12"/>
      <c r="G132" s="21">
        <f t="shared" si="16"/>
        <v>0</v>
      </c>
      <c r="H132" s="88"/>
    </row>
    <row r="133" spans="1:9" s="6" customFormat="1" ht="30" customHeight="1" x14ac:dyDescent="0.25">
      <c r="A133" s="84" t="s">
        <v>201</v>
      </c>
      <c r="B133" s="14" t="s">
        <v>228</v>
      </c>
      <c r="C133" s="2" t="s">
        <v>264</v>
      </c>
      <c r="D133" s="13" t="s">
        <v>97</v>
      </c>
      <c r="E133" s="39">
        <v>58.6</v>
      </c>
      <c r="F133" s="12"/>
      <c r="G133" s="21">
        <f t="shared" si="16"/>
        <v>0</v>
      </c>
      <c r="H133" s="88"/>
    </row>
    <row r="134" spans="1:9" s="6" customFormat="1" ht="30" customHeight="1" x14ac:dyDescent="0.25">
      <c r="A134" s="84" t="s">
        <v>201</v>
      </c>
      <c r="B134" s="14" t="s">
        <v>229</v>
      </c>
      <c r="C134" s="2" t="s">
        <v>265</v>
      </c>
      <c r="D134" s="13" t="s">
        <v>97</v>
      </c>
      <c r="E134" s="39">
        <v>58.6</v>
      </c>
      <c r="F134" s="12"/>
      <c r="G134" s="21">
        <f t="shared" si="16"/>
        <v>0</v>
      </c>
      <c r="H134" s="88"/>
    </row>
    <row r="135" spans="1:9" s="6" customFormat="1" ht="30" customHeight="1" x14ac:dyDescent="0.25">
      <c r="A135" s="84" t="s">
        <v>201</v>
      </c>
      <c r="B135" s="14" t="s">
        <v>230</v>
      </c>
      <c r="C135" s="2" t="s">
        <v>266</v>
      </c>
      <c r="D135" s="13" t="s">
        <v>97</v>
      </c>
      <c r="E135" s="39">
        <v>50</v>
      </c>
      <c r="F135" s="12"/>
      <c r="G135" s="21">
        <f t="shared" si="16"/>
        <v>0</v>
      </c>
      <c r="H135" s="88"/>
    </row>
    <row r="136" spans="1:9" s="6" customFormat="1" ht="30" customHeight="1" x14ac:dyDescent="0.25">
      <c r="A136" s="84" t="s">
        <v>201</v>
      </c>
      <c r="B136" s="14" t="s">
        <v>231</v>
      </c>
      <c r="C136" s="2" t="s">
        <v>267</v>
      </c>
      <c r="D136" s="13" t="s">
        <v>97</v>
      </c>
      <c r="E136" s="39">
        <v>3.3</v>
      </c>
      <c r="F136" s="12"/>
      <c r="G136" s="21">
        <f t="shared" si="16"/>
        <v>0</v>
      </c>
      <c r="H136" s="88"/>
    </row>
    <row r="137" spans="1:9" s="6" customFormat="1" ht="30" customHeight="1" x14ac:dyDescent="0.25">
      <c r="A137" s="84" t="s">
        <v>201</v>
      </c>
      <c r="B137" s="14" t="s">
        <v>232</v>
      </c>
      <c r="C137" s="2" t="s">
        <v>268</v>
      </c>
      <c r="D137" s="13" t="s">
        <v>97</v>
      </c>
      <c r="E137" s="39">
        <v>4.2</v>
      </c>
      <c r="F137" s="12"/>
      <c r="G137" s="21">
        <f t="shared" si="16"/>
        <v>0</v>
      </c>
      <c r="H137" s="88"/>
    </row>
    <row r="138" spans="1:9" s="6" customFormat="1" ht="30" customHeight="1" x14ac:dyDescent="0.25">
      <c r="A138" s="84" t="s">
        <v>201</v>
      </c>
      <c r="B138" s="14" t="s">
        <v>233</v>
      </c>
      <c r="C138" s="2" t="s">
        <v>269</v>
      </c>
      <c r="D138" s="13" t="s">
        <v>97</v>
      </c>
      <c r="E138" s="39">
        <v>23.9</v>
      </c>
      <c r="F138" s="12"/>
      <c r="G138" s="21">
        <f t="shared" si="16"/>
        <v>0</v>
      </c>
      <c r="H138" s="88"/>
    </row>
    <row r="139" spans="1:9" s="6" customFormat="1" ht="30" customHeight="1" x14ac:dyDescent="0.25">
      <c r="A139" s="84" t="s">
        <v>201</v>
      </c>
      <c r="B139" s="14" t="s">
        <v>234</v>
      </c>
      <c r="C139" s="2" t="s">
        <v>270</v>
      </c>
      <c r="D139" s="13" t="s">
        <v>97</v>
      </c>
      <c r="E139" s="39">
        <v>22</v>
      </c>
      <c r="F139" s="12"/>
      <c r="G139" s="21">
        <f t="shared" si="1"/>
        <v>0</v>
      </c>
      <c r="H139" s="88"/>
    </row>
    <row r="140" spans="1:9" s="6" customFormat="1" ht="30" customHeight="1" x14ac:dyDescent="0.25">
      <c r="A140" s="84" t="s">
        <v>201</v>
      </c>
      <c r="B140" s="14" t="s">
        <v>235</v>
      </c>
      <c r="C140" s="2" t="s">
        <v>271</v>
      </c>
      <c r="D140" s="13" t="s">
        <v>5</v>
      </c>
      <c r="E140" s="39">
        <v>2</v>
      </c>
      <c r="F140" s="12"/>
      <c r="G140" s="21">
        <f t="shared" si="1"/>
        <v>0</v>
      </c>
      <c r="H140" s="88"/>
    </row>
    <row r="141" spans="1:9" s="6" customFormat="1" ht="30" customHeight="1" thickBot="1" x14ac:dyDescent="0.3">
      <c r="A141" s="84" t="s">
        <v>201</v>
      </c>
      <c r="B141" s="14" t="s">
        <v>236</v>
      </c>
      <c r="C141" s="2" t="s">
        <v>272</v>
      </c>
      <c r="D141" s="13" t="s">
        <v>100</v>
      </c>
      <c r="E141" s="39">
        <v>734</v>
      </c>
      <c r="F141" s="12"/>
      <c r="G141" s="21">
        <f t="shared" si="1"/>
        <v>0</v>
      </c>
      <c r="H141" s="88"/>
    </row>
    <row r="142" spans="1:9" s="6" customFormat="1" ht="36.75" customHeight="1" thickBot="1" x14ac:dyDescent="0.3">
      <c r="A142" s="94" t="s">
        <v>201</v>
      </c>
      <c r="B142" s="53" t="s">
        <v>237</v>
      </c>
      <c r="C142" s="85" t="s">
        <v>273</v>
      </c>
      <c r="D142" s="44" t="s">
        <v>100</v>
      </c>
      <c r="E142" s="86">
        <v>367</v>
      </c>
      <c r="F142" s="95"/>
      <c r="G142" s="87">
        <f t="shared" si="1"/>
        <v>0</v>
      </c>
      <c r="H142" s="90" t="s">
        <v>46</v>
      </c>
      <c r="I142" s="89">
        <f>ROUND(SUM(G102:G142),2)</f>
        <v>0</v>
      </c>
    </row>
    <row r="143" spans="1:9" s="6" customFormat="1" ht="30" customHeight="1" thickBot="1" x14ac:dyDescent="0.3">
      <c r="A143" s="65" t="s">
        <v>274</v>
      </c>
      <c r="B143" s="16" t="s">
        <v>31</v>
      </c>
      <c r="C143" s="17" t="s">
        <v>276</v>
      </c>
      <c r="D143" s="18" t="s">
        <v>5</v>
      </c>
      <c r="E143" s="38">
        <v>1</v>
      </c>
      <c r="F143" s="27"/>
      <c r="G143" s="20">
        <f t="shared" ref="G143" si="17">ROUND((E143*F143),2)</f>
        <v>0</v>
      </c>
      <c r="H143" s="88"/>
    </row>
    <row r="144" spans="1:9" s="6" customFormat="1" ht="55.95" customHeight="1" thickBot="1" x14ac:dyDescent="0.3">
      <c r="A144" s="98" t="s">
        <v>274</v>
      </c>
      <c r="B144" s="99" t="s">
        <v>32</v>
      </c>
      <c r="C144" s="100" t="s">
        <v>6</v>
      </c>
      <c r="D144" s="101" t="s">
        <v>5</v>
      </c>
      <c r="E144" s="102">
        <v>1</v>
      </c>
      <c r="F144" s="103"/>
      <c r="G144" s="26">
        <f t="shared" ref="G144" si="18">ROUND((E144*F144),2)</f>
        <v>0</v>
      </c>
      <c r="H144" s="54" t="s">
        <v>47</v>
      </c>
      <c r="I144" s="30">
        <f>ROUND(SUM(G143:G144),2)</f>
        <v>0</v>
      </c>
    </row>
    <row r="145" spans="1:9" ht="44.25" customHeight="1" thickBot="1" x14ac:dyDescent="0.3">
      <c r="A145" s="33"/>
      <c r="B145" s="33"/>
      <c r="C145" s="33"/>
      <c r="D145" s="32"/>
      <c r="E145" s="41"/>
      <c r="F145" s="96" t="s">
        <v>42</v>
      </c>
      <c r="G145" s="97">
        <f>SUM(G5:G144)</f>
        <v>0</v>
      </c>
      <c r="H145" s="28"/>
      <c r="I145" s="31"/>
    </row>
    <row r="146" spans="1:9" ht="20.25" customHeight="1" x14ac:dyDescent="0.25">
      <c r="A146" s="36"/>
      <c r="B146" s="36"/>
      <c r="C146" s="35"/>
      <c r="D146" s="35"/>
      <c r="E146" s="42"/>
      <c r="F146" s="35"/>
      <c r="G146" s="34"/>
    </row>
  </sheetData>
  <sheetProtection algorithmName="SHA-512" hashValue="ZazBJXv5ztd2DzqueVbDXeuF5fvzTRktBkJbsn7UXu6+jsdhhJyqWxuw3esLHvLaZ9qW52MbCdKGeGEIKmIRDQ==" saltValue="9aRTAycyK/MaJUz7MzbGW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60"/>
  <sheetViews>
    <sheetView topLeftCell="A31" zoomScale="70" zoomScaleNormal="70" workbookViewId="0">
      <selection activeCell="E42" sqref="E42"/>
    </sheetView>
  </sheetViews>
  <sheetFormatPr defaultColWidth="9.109375" defaultRowHeight="13.8" x14ac:dyDescent="0.25"/>
  <cols>
    <col min="1" max="1" width="31.6640625" style="15" bestFit="1" customWidth="1"/>
    <col min="2" max="2" width="8.33203125" style="15" bestFit="1" customWidth="1"/>
    <col min="3" max="3" width="77.332031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9" ht="40.200000000000003" customHeight="1" x14ac:dyDescent="0.25">
      <c r="A1" s="172" t="s">
        <v>278</v>
      </c>
      <c r="B1" s="172"/>
      <c r="C1" s="172"/>
      <c r="D1" s="172"/>
      <c r="E1" s="172"/>
      <c r="F1" s="172"/>
      <c r="G1" s="172"/>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 customHeight="1" x14ac:dyDescent="0.25">
      <c r="A4" s="175" t="s">
        <v>337</v>
      </c>
      <c r="B4" s="175"/>
      <c r="C4" s="175"/>
      <c r="D4" s="175"/>
      <c r="E4" s="175"/>
      <c r="F4" s="175"/>
      <c r="G4" s="176"/>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279</v>
      </c>
      <c r="B6" s="16" t="s">
        <v>7</v>
      </c>
      <c r="C6" s="17" t="s">
        <v>280</v>
      </c>
      <c r="D6" s="18" t="s">
        <v>109</v>
      </c>
      <c r="E6" s="38">
        <v>8</v>
      </c>
      <c r="F6" s="19"/>
      <c r="G6" s="20">
        <f>ROUND((E6*F6),2)</f>
        <v>0</v>
      </c>
      <c r="H6" s="106"/>
      <c r="I6" s="106"/>
    </row>
    <row r="7" spans="1:9" ht="30" customHeight="1" x14ac:dyDescent="0.25">
      <c r="A7" s="66" t="s">
        <v>279</v>
      </c>
      <c r="B7" s="14" t="s">
        <v>8</v>
      </c>
      <c r="C7" s="2" t="s">
        <v>281</v>
      </c>
      <c r="D7" s="13" t="s">
        <v>109</v>
      </c>
      <c r="E7" s="39">
        <v>8</v>
      </c>
      <c r="F7" s="3"/>
      <c r="G7" s="21">
        <f t="shared" ref="G7:G15" si="0">ROUND((E7*F7),2)</f>
        <v>0</v>
      </c>
      <c r="H7" s="106"/>
      <c r="I7" s="106"/>
    </row>
    <row r="8" spans="1:9" ht="30" customHeight="1" x14ac:dyDescent="0.25">
      <c r="A8" s="66" t="s">
        <v>279</v>
      </c>
      <c r="B8" s="14" t="s">
        <v>9</v>
      </c>
      <c r="C8" s="2" t="s">
        <v>303</v>
      </c>
      <c r="D8" s="13" t="s">
        <v>5</v>
      </c>
      <c r="E8" s="39">
        <v>8</v>
      </c>
      <c r="F8" s="3"/>
      <c r="G8" s="21">
        <f t="shared" si="0"/>
        <v>0</v>
      </c>
      <c r="H8" s="106"/>
      <c r="I8" s="106"/>
    </row>
    <row r="9" spans="1:9" ht="30" customHeight="1" x14ac:dyDescent="0.25">
      <c r="A9" s="66" t="s">
        <v>279</v>
      </c>
      <c r="B9" s="14" t="s">
        <v>10</v>
      </c>
      <c r="C9" s="2" t="s">
        <v>282</v>
      </c>
      <c r="D9" s="13" t="s">
        <v>109</v>
      </c>
      <c r="E9" s="39">
        <v>8</v>
      </c>
      <c r="F9" s="3"/>
      <c r="G9" s="21">
        <f t="shared" si="0"/>
        <v>0</v>
      </c>
      <c r="H9" s="106"/>
      <c r="I9" s="106"/>
    </row>
    <row r="10" spans="1:9" ht="30" customHeight="1" x14ac:dyDescent="0.25">
      <c r="A10" s="66" t="s">
        <v>279</v>
      </c>
      <c r="B10" s="14" t="s">
        <v>11</v>
      </c>
      <c r="C10" s="2" t="s">
        <v>283</v>
      </c>
      <c r="D10" s="13" t="s">
        <v>109</v>
      </c>
      <c r="E10" s="39">
        <v>8</v>
      </c>
      <c r="F10" s="3"/>
      <c r="G10" s="21">
        <f t="shared" si="0"/>
        <v>0</v>
      </c>
      <c r="H10" s="106"/>
      <c r="I10" s="106"/>
    </row>
    <row r="11" spans="1:9" ht="30" customHeight="1" x14ac:dyDescent="0.25">
      <c r="A11" s="66" t="s">
        <v>279</v>
      </c>
      <c r="B11" s="14" t="s">
        <v>12</v>
      </c>
      <c r="C11" s="2" t="s">
        <v>284</v>
      </c>
      <c r="D11" s="13" t="s">
        <v>5</v>
      </c>
      <c r="E11" s="39">
        <v>8</v>
      </c>
      <c r="F11" s="3"/>
      <c r="G11" s="21">
        <f t="shared" si="0"/>
        <v>0</v>
      </c>
      <c r="H11" s="106"/>
      <c r="I11" s="106"/>
    </row>
    <row r="12" spans="1:9" ht="30" customHeight="1" x14ac:dyDescent="0.25">
      <c r="A12" s="66" t="s">
        <v>279</v>
      </c>
      <c r="B12" s="14" t="s">
        <v>13</v>
      </c>
      <c r="C12" s="2" t="s">
        <v>285</v>
      </c>
      <c r="D12" s="13" t="s">
        <v>100</v>
      </c>
      <c r="E12" s="39">
        <v>411</v>
      </c>
      <c r="F12" s="3"/>
      <c r="G12" s="21">
        <f t="shared" si="0"/>
        <v>0</v>
      </c>
      <c r="H12" s="106"/>
      <c r="I12" s="106"/>
    </row>
    <row r="13" spans="1:9" ht="30" customHeight="1" x14ac:dyDescent="0.25">
      <c r="A13" s="66" t="s">
        <v>279</v>
      </c>
      <c r="B13" s="14" t="s">
        <v>14</v>
      </c>
      <c r="C13" s="2" t="s">
        <v>286</v>
      </c>
      <c r="D13" s="13" t="s">
        <v>100</v>
      </c>
      <c r="E13" s="39">
        <v>112</v>
      </c>
      <c r="F13" s="3"/>
      <c r="G13" s="21">
        <f t="shared" si="0"/>
        <v>0</v>
      </c>
      <c r="H13" s="106"/>
      <c r="I13" s="106"/>
    </row>
    <row r="14" spans="1:9" ht="30" customHeight="1" x14ac:dyDescent="0.25">
      <c r="A14" s="66" t="s">
        <v>279</v>
      </c>
      <c r="B14" s="14" t="s">
        <v>15</v>
      </c>
      <c r="C14" s="2" t="s">
        <v>287</v>
      </c>
      <c r="D14" s="13" t="s">
        <v>100</v>
      </c>
      <c r="E14" s="39">
        <v>24</v>
      </c>
      <c r="F14" s="3"/>
      <c r="G14" s="21">
        <f t="shared" si="0"/>
        <v>0</v>
      </c>
      <c r="H14" s="106"/>
      <c r="I14" s="106"/>
    </row>
    <row r="15" spans="1:9" ht="30" customHeight="1" x14ac:dyDescent="0.25">
      <c r="A15" s="66" t="s">
        <v>279</v>
      </c>
      <c r="B15" s="14" t="s">
        <v>55</v>
      </c>
      <c r="C15" s="2" t="s">
        <v>288</v>
      </c>
      <c r="D15" s="13" t="s">
        <v>100</v>
      </c>
      <c r="E15" s="39">
        <v>8</v>
      </c>
      <c r="F15" s="3"/>
      <c r="G15" s="21">
        <f t="shared" si="0"/>
        <v>0</v>
      </c>
      <c r="H15" s="106"/>
      <c r="I15" s="106"/>
    </row>
    <row r="16" spans="1:9" ht="30" customHeight="1" x14ac:dyDescent="0.25">
      <c r="A16" s="66" t="s">
        <v>279</v>
      </c>
      <c r="B16" s="14" t="s">
        <v>56</v>
      </c>
      <c r="C16" s="2" t="s">
        <v>289</v>
      </c>
      <c r="D16" s="13" t="s">
        <v>100</v>
      </c>
      <c r="E16" s="39">
        <v>40</v>
      </c>
      <c r="F16" s="3"/>
      <c r="G16" s="21">
        <f t="shared" ref="G16:G24" si="1">ROUND((E16*F16),2)</f>
        <v>0</v>
      </c>
      <c r="H16" s="106"/>
      <c r="I16" s="106"/>
    </row>
    <row r="17" spans="1:9" ht="30" customHeight="1" x14ac:dyDescent="0.25">
      <c r="A17" s="66" t="s">
        <v>279</v>
      </c>
      <c r="B17" s="14" t="s">
        <v>57</v>
      </c>
      <c r="C17" s="2" t="s">
        <v>290</v>
      </c>
      <c r="D17" s="13" t="s">
        <v>100</v>
      </c>
      <c r="E17" s="39">
        <v>10</v>
      </c>
      <c r="F17" s="3"/>
      <c r="G17" s="21">
        <f t="shared" si="1"/>
        <v>0</v>
      </c>
      <c r="H17" s="106"/>
      <c r="I17" s="106"/>
    </row>
    <row r="18" spans="1:9" ht="30" customHeight="1" x14ac:dyDescent="0.25">
      <c r="A18" s="66" t="s">
        <v>279</v>
      </c>
      <c r="B18" s="14" t="s">
        <v>58</v>
      </c>
      <c r="C18" s="2" t="s">
        <v>291</v>
      </c>
      <c r="D18" s="13" t="s">
        <v>100</v>
      </c>
      <c r="E18" s="39">
        <v>40</v>
      </c>
      <c r="F18" s="3"/>
      <c r="G18" s="21">
        <f t="shared" si="1"/>
        <v>0</v>
      </c>
      <c r="H18" s="106"/>
      <c r="I18" s="106"/>
    </row>
    <row r="19" spans="1:9" ht="30" customHeight="1" x14ac:dyDescent="0.25">
      <c r="A19" s="66" t="s">
        <v>279</v>
      </c>
      <c r="B19" s="14" t="s">
        <v>62</v>
      </c>
      <c r="C19" s="111" t="s">
        <v>292</v>
      </c>
      <c r="D19" s="13" t="s">
        <v>5</v>
      </c>
      <c r="E19" s="39">
        <v>20</v>
      </c>
      <c r="F19" s="3"/>
      <c r="G19" s="21">
        <f t="shared" si="1"/>
        <v>0</v>
      </c>
      <c r="H19" s="106"/>
      <c r="I19" s="106"/>
    </row>
    <row r="20" spans="1:9" ht="30" customHeight="1" x14ac:dyDescent="0.25">
      <c r="A20" s="66" t="s">
        <v>279</v>
      </c>
      <c r="B20" s="14" t="s">
        <v>63</v>
      </c>
      <c r="C20" s="111" t="s">
        <v>293</v>
      </c>
      <c r="D20" s="13" t="s">
        <v>5</v>
      </c>
      <c r="E20" s="39">
        <v>2</v>
      </c>
      <c r="F20" s="3"/>
      <c r="G20" s="21">
        <f t="shared" si="1"/>
        <v>0</v>
      </c>
      <c r="H20" s="106"/>
      <c r="I20" s="106"/>
    </row>
    <row r="21" spans="1:9" ht="30" customHeight="1" x14ac:dyDescent="0.25">
      <c r="A21" s="66" t="s">
        <v>279</v>
      </c>
      <c r="B21" s="14" t="s">
        <v>75</v>
      </c>
      <c r="C21" s="2" t="s">
        <v>294</v>
      </c>
      <c r="D21" s="13" t="s">
        <v>5</v>
      </c>
      <c r="E21" s="39">
        <v>8</v>
      </c>
      <c r="F21" s="3"/>
      <c r="G21" s="21">
        <f t="shared" si="1"/>
        <v>0</v>
      </c>
      <c r="H21" s="106"/>
      <c r="I21" s="106"/>
    </row>
    <row r="22" spans="1:9" ht="30" customHeight="1" x14ac:dyDescent="0.25">
      <c r="A22" s="66" t="s">
        <v>279</v>
      </c>
      <c r="B22" s="14" t="s">
        <v>76</v>
      </c>
      <c r="C22" s="2" t="s">
        <v>295</v>
      </c>
      <c r="D22" s="13" t="s">
        <v>100</v>
      </c>
      <c r="E22" s="39">
        <v>340</v>
      </c>
      <c r="F22" s="3"/>
      <c r="G22" s="21">
        <f t="shared" si="1"/>
        <v>0</v>
      </c>
      <c r="H22" s="106"/>
      <c r="I22" s="106"/>
    </row>
    <row r="23" spans="1:9" ht="30" customHeight="1" thickBot="1" x14ac:dyDescent="0.3">
      <c r="A23" s="66" t="s">
        <v>279</v>
      </c>
      <c r="B23" s="14" t="s">
        <v>77</v>
      </c>
      <c r="C23" s="2" t="s">
        <v>296</v>
      </c>
      <c r="D23" s="13" t="s">
        <v>101</v>
      </c>
      <c r="E23" s="39">
        <v>8</v>
      </c>
      <c r="F23" s="3"/>
      <c r="G23" s="21">
        <f t="shared" si="1"/>
        <v>0</v>
      </c>
      <c r="H23" s="106"/>
      <c r="I23" s="106"/>
    </row>
    <row r="24" spans="1:9" ht="30" customHeight="1" thickBot="1" x14ac:dyDescent="0.3">
      <c r="A24" s="67" t="s">
        <v>279</v>
      </c>
      <c r="B24" s="22" t="s">
        <v>78</v>
      </c>
      <c r="C24" s="23" t="s">
        <v>297</v>
      </c>
      <c r="D24" s="24" t="s">
        <v>109</v>
      </c>
      <c r="E24" s="40">
        <v>8</v>
      </c>
      <c r="F24" s="25"/>
      <c r="G24" s="26">
        <f t="shared" si="1"/>
        <v>0</v>
      </c>
      <c r="H24" s="54" t="s">
        <v>43</v>
      </c>
      <c r="I24" s="112">
        <f>ROUND(SUM(G6:G24),2)</f>
        <v>0</v>
      </c>
    </row>
    <row r="25" spans="1:9" ht="30" customHeight="1" x14ac:dyDescent="0.25">
      <c r="A25" s="65" t="s">
        <v>298</v>
      </c>
      <c r="B25" s="16" t="s">
        <v>16</v>
      </c>
      <c r="C25" s="17" t="s">
        <v>299</v>
      </c>
      <c r="D25" s="18" t="s">
        <v>109</v>
      </c>
      <c r="E25" s="38">
        <v>11</v>
      </c>
      <c r="F25" s="19"/>
      <c r="G25" s="20">
        <f t="shared" ref="G25:G59" si="2">ROUND((E25*F25),2)</f>
        <v>0</v>
      </c>
      <c r="H25" s="106"/>
      <c r="I25" s="106"/>
    </row>
    <row r="26" spans="1:9" ht="30" customHeight="1" x14ac:dyDescent="0.25">
      <c r="A26" s="84" t="s">
        <v>298</v>
      </c>
      <c r="B26" s="14" t="s">
        <v>17</v>
      </c>
      <c r="C26" s="2" t="s">
        <v>300</v>
      </c>
      <c r="D26" s="61" t="s">
        <v>109</v>
      </c>
      <c r="E26" s="39">
        <v>11</v>
      </c>
      <c r="F26" s="3"/>
      <c r="G26" s="21">
        <f t="shared" si="2"/>
        <v>0</v>
      </c>
      <c r="H26" s="106"/>
      <c r="I26" s="106"/>
    </row>
    <row r="27" spans="1:9" ht="30" customHeight="1" x14ac:dyDescent="0.25">
      <c r="A27" s="84" t="s">
        <v>298</v>
      </c>
      <c r="B27" s="14" t="s">
        <v>18</v>
      </c>
      <c r="C27" s="2" t="s">
        <v>301</v>
      </c>
      <c r="D27" s="61" t="s">
        <v>109</v>
      </c>
      <c r="E27" s="39">
        <v>11</v>
      </c>
      <c r="F27" s="3"/>
      <c r="G27" s="21">
        <f t="shared" si="2"/>
        <v>0</v>
      </c>
      <c r="H27" s="106"/>
      <c r="I27" s="106"/>
    </row>
    <row r="28" spans="1:9" ht="30" customHeight="1" x14ac:dyDescent="0.25">
      <c r="A28" s="84" t="s">
        <v>298</v>
      </c>
      <c r="B28" s="14" t="s">
        <v>19</v>
      </c>
      <c r="C28" s="2" t="s">
        <v>302</v>
      </c>
      <c r="D28" s="61" t="s">
        <v>109</v>
      </c>
      <c r="E28" s="39">
        <v>11</v>
      </c>
      <c r="F28" s="3"/>
      <c r="G28" s="21">
        <f t="shared" si="2"/>
        <v>0</v>
      </c>
      <c r="H28" s="106"/>
      <c r="I28" s="106"/>
    </row>
    <row r="29" spans="1:9" ht="30" customHeight="1" x14ac:dyDescent="0.25">
      <c r="A29" s="84" t="s">
        <v>298</v>
      </c>
      <c r="B29" s="14" t="s">
        <v>20</v>
      </c>
      <c r="C29" s="111" t="s">
        <v>315</v>
      </c>
      <c r="D29" s="13" t="s">
        <v>100</v>
      </c>
      <c r="E29" s="39">
        <v>400</v>
      </c>
      <c r="F29" s="3"/>
      <c r="G29" s="21">
        <f t="shared" si="2"/>
        <v>0</v>
      </c>
      <c r="H29" s="106"/>
      <c r="I29" s="106"/>
    </row>
    <row r="30" spans="1:9" ht="30" customHeight="1" thickBot="1" x14ac:dyDescent="0.3">
      <c r="A30" s="84" t="s">
        <v>298</v>
      </c>
      <c r="B30" s="14" t="s">
        <v>21</v>
      </c>
      <c r="C30" s="113" t="s">
        <v>304</v>
      </c>
      <c r="D30" s="13" t="s">
        <v>100</v>
      </c>
      <c r="E30" s="39">
        <v>350</v>
      </c>
      <c r="F30" s="3"/>
      <c r="G30" s="21">
        <f t="shared" si="2"/>
        <v>0</v>
      </c>
      <c r="H30" s="106"/>
      <c r="I30" s="106"/>
    </row>
    <row r="31" spans="1:9" ht="30" customHeight="1" thickBot="1" x14ac:dyDescent="0.3">
      <c r="A31" s="94" t="s">
        <v>298</v>
      </c>
      <c r="B31" s="53" t="s">
        <v>22</v>
      </c>
      <c r="C31" s="85" t="s">
        <v>305</v>
      </c>
      <c r="D31" s="44" t="s">
        <v>306</v>
      </c>
      <c r="E31" s="86">
        <v>13</v>
      </c>
      <c r="F31" s="104"/>
      <c r="G31" s="87">
        <f t="shared" ref="G31" si="3">ROUND((E31*F31),2)</f>
        <v>0</v>
      </c>
      <c r="H31" s="29" t="s">
        <v>44</v>
      </c>
      <c r="I31" s="112">
        <f>ROUND(SUM(G25:G31),2)</f>
        <v>0</v>
      </c>
    </row>
    <row r="32" spans="1:9" ht="30" customHeight="1" x14ac:dyDescent="0.25">
      <c r="A32" s="65" t="s">
        <v>334</v>
      </c>
      <c r="B32" s="16" t="s">
        <v>33</v>
      </c>
      <c r="C32" s="17" t="s">
        <v>339</v>
      </c>
      <c r="D32" s="18" t="s">
        <v>109</v>
      </c>
      <c r="E32" s="38">
        <v>8</v>
      </c>
      <c r="F32" s="19"/>
      <c r="G32" s="20">
        <f t="shared" si="2"/>
        <v>0</v>
      </c>
      <c r="H32" s="106"/>
      <c r="I32" s="106"/>
    </row>
    <row r="33" spans="1:9" ht="30" customHeight="1" x14ac:dyDescent="0.25">
      <c r="A33" s="66" t="s">
        <v>334</v>
      </c>
      <c r="B33" s="14" t="s">
        <v>34</v>
      </c>
      <c r="C33" s="2" t="s">
        <v>307</v>
      </c>
      <c r="D33" s="13" t="s">
        <v>109</v>
      </c>
      <c r="E33" s="39">
        <v>8</v>
      </c>
      <c r="F33" s="3"/>
      <c r="G33" s="21">
        <f t="shared" si="2"/>
        <v>0</v>
      </c>
      <c r="H33" s="106"/>
      <c r="I33" s="106"/>
    </row>
    <row r="34" spans="1:9" ht="30" customHeight="1" x14ac:dyDescent="0.25">
      <c r="A34" s="66" t="s">
        <v>334</v>
      </c>
      <c r="B34" s="14" t="s">
        <v>35</v>
      </c>
      <c r="C34" s="2" t="s">
        <v>308</v>
      </c>
      <c r="D34" s="13" t="s">
        <v>5</v>
      </c>
      <c r="E34" s="39">
        <v>8</v>
      </c>
      <c r="F34" s="3"/>
      <c r="G34" s="21">
        <f t="shared" si="2"/>
        <v>0</v>
      </c>
      <c r="H34" s="106"/>
      <c r="I34" s="106"/>
    </row>
    <row r="35" spans="1:9" ht="30" customHeight="1" x14ac:dyDescent="0.25">
      <c r="A35" s="66" t="s">
        <v>334</v>
      </c>
      <c r="B35" s="14" t="s">
        <v>36</v>
      </c>
      <c r="C35" s="2" t="s">
        <v>309</v>
      </c>
      <c r="D35" s="13" t="s">
        <v>109</v>
      </c>
      <c r="E35" s="39">
        <v>8</v>
      </c>
      <c r="F35" s="3"/>
      <c r="G35" s="21">
        <f t="shared" ref="G35" si="4">ROUND((E35*F35),2)</f>
        <v>0</v>
      </c>
      <c r="H35" s="106"/>
      <c r="I35" s="106"/>
    </row>
    <row r="36" spans="1:9" ht="30" customHeight="1" x14ac:dyDescent="0.25">
      <c r="A36" s="66" t="s">
        <v>334</v>
      </c>
      <c r="B36" s="14" t="s">
        <v>37</v>
      </c>
      <c r="C36" s="2" t="s">
        <v>310</v>
      </c>
      <c r="D36" s="13" t="s">
        <v>109</v>
      </c>
      <c r="E36" s="39">
        <v>8</v>
      </c>
      <c r="F36" s="3"/>
      <c r="G36" s="21"/>
      <c r="H36" s="106"/>
      <c r="I36" s="106"/>
    </row>
    <row r="37" spans="1:9" ht="30" customHeight="1" x14ac:dyDescent="0.25">
      <c r="A37" s="66" t="s">
        <v>334</v>
      </c>
      <c r="B37" s="14" t="s">
        <v>38</v>
      </c>
      <c r="C37" s="2" t="s">
        <v>311</v>
      </c>
      <c r="D37" s="13" t="s">
        <v>100</v>
      </c>
      <c r="E37" s="39">
        <v>20</v>
      </c>
      <c r="F37" s="3"/>
      <c r="G37" s="21">
        <f t="shared" ref="G37:G40" si="5">ROUND((E37*F37),2)</f>
        <v>0</v>
      </c>
      <c r="H37" s="106"/>
      <c r="I37" s="106"/>
    </row>
    <row r="38" spans="1:9" ht="30" customHeight="1" x14ac:dyDescent="0.25">
      <c r="A38" s="66" t="s">
        <v>334</v>
      </c>
      <c r="B38" s="14" t="s">
        <v>39</v>
      </c>
      <c r="C38" s="2" t="s">
        <v>312</v>
      </c>
      <c r="D38" s="13" t="s">
        <v>100</v>
      </c>
      <c r="E38" s="39">
        <v>20</v>
      </c>
      <c r="F38" s="3"/>
      <c r="G38" s="21">
        <f t="shared" si="5"/>
        <v>0</v>
      </c>
      <c r="H38" s="106"/>
      <c r="I38" s="106"/>
    </row>
    <row r="39" spans="1:9" ht="30" customHeight="1" x14ac:dyDescent="0.25">
      <c r="A39" s="66" t="s">
        <v>334</v>
      </c>
      <c r="B39" s="14" t="s">
        <v>130</v>
      </c>
      <c r="C39" s="2" t="s">
        <v>313</v>
      </c>
      <c r="D39" s="13" t="s">
        <v>100</v>
      </c>
      <c r="E39" s="39">
        <v>131</v>
      </c>
      <c r="F39" s="3"/>
      <c r="G39" s="21">
        <f t="shared" si="5"/>
        <v>0</v>
      </c>
      <c r="H39" s="106"/>
      <c r="I39" s="106"/>
    </row>
    <row r="40" spans="1:9" ht="30" customHeight="1" x14ac:dyDescent="0.25">
      <c r="A40" s="66" t="s">
        <v>334</v>
      </c>
      <c r="B40" s="14" t="s">
        <v>131</v>
      </c>
      <c r="C40" s="2" t="s">
        <v>314</v>
      </c>
      <c r="D40" s="13" t="s">
        <v>100</v>
      </c>
      <c r="E40" s="39">
        <v>36</v>
      </c>
      <c r="F40" s="3"/>
      <c r="G40" s="21">
        <f t="shared" si="5"/>
        <v>0</v>
      </c>
      <c r="H40" s="106"/>
      <c r="I40" s="106"/>
    </row>
    <row r="41" spans="1:9" ht="30" customHeight="1" x14ac:dyDescent="0.25">
      <c r="A41" s="66" t="s">
        <v>334</v>
      </c>
      <c r="B41" s="14" t="s">
        <v>132</v>
      </c>
      <c r="C41" s="2" t="s">
        <v>316</v>
      </c>
      <c r="D41" s="13" t="s">
        <v>100</v>
      </c>
      <c r="E41" s="39">
        <v>50</v>
      </c>
      <c r="F41" s="3"/>
      <c r="G41" s="21">
        <f t="shared" si="2"/>
        <v>0</v>
      </c>
      <c r="H41" s="106"/>
      <c r="I41" s="106"/>
    </row>
    <row r="42" spans="1:9" ht="30" customHeight="1" x14ac:dyDescent="0.25">
      <c r="A42" s="66" t="s">
        <v>334</v>
      </c>
      <c r="B42" s="14" t="s">
        <v>133</v>
      </c>
      <c r="C42" s="2" t="s">
        <v>317</v>
      </c>
      <c r="D42" s="13" t="s">
        <v>100</v>
      </c>
      <c r="E42" s="39">
        <v>112</v>
      </c>
      <c r="F42" s="3"/>
      <c r="G42" s="21">
        <f t="shared" ref="G42" si="6">ROUND((E42*F42),2)</f>
        <v>0</v>
      </c>
      <c r="H42" s="106"/>
      <c r="I42" s="106"/>
    </row>
    <row r="43" spans="1:9" ht="30" customHeight="1" x14ac:dyDescent="0.25">
      <c r="A43" s="66" t="s">
        <v>334</v>
      </c>
      <c r="B43" s="14" t="s">
        <v>134</v>
      </c>
      <c r="C43" s="2" t="s">
        <v>318</v>
      </c>
      <c r="D43" s="13" t="s">
        <v>109</v>
      </c>
      <c r="E43" s="39">
        <v>156</v>
      </c>
      <c r="F43" s="3"/>
      <c r="G43" s="21">
        <f t="shared" ref="G43:G50" si="7">ROUND((E43*F43),2)</f>
        <v>0</v>
      </c>
      <c r="H43" s="106"/>
      <c r="I43" s="106"/>
    </row>
    <row r="44" spans="1:9" ht="30" customHeight="1" x14ac:dyDescent="0.25">
      <c r="A44" s="66" t="s">
        <v>334</v>
      </c>
      <c r="B44" s="14" t="s">
        <v>135</v>
      </c>
      <c r="C44" s="2" t="s">
        <v>319</v>
      </c>
      <c r="D44" s="13" t="s">
        <v>100</v>
      </c>
      <c r="E44" s="39">
        <v>40</v>
      </c>
      <c r="F44" s="3"/>
      <c r="G44" s="21">
        <f t="shared" si="7"/>
        <v>0</v>
      </c>
      <c r="H44" s="106"/>
      <c r="I44" s="106"/>
    </row>
    <row r="45" spans="1:9" ht="30" customHeight="1" x14ac:dyDescent="0.25">
      <c r="A45" s="66" t="s">
        <v>334</v>
      </c>
      <c r="B45" s="14" t="s">
        <v>136</v>
      </c>
      <c r="C45" s="2" t="s">
        <v>320</v>
      </c>
      <c r="D45" s="13" t="s">
        <v>100</v>
      </c>
      <c r="E45" s="39">
        <v>10</v>
      </c>
      <c r="F45" s="3"/>
      <c r="G45" s="21">
        <f t="shared" si="7"/>
        <v>0</v>
      </c>
      <c r="H45" s="106"/>
      <c r="I45" s="106"/>
    </row>
    <row r="46" spans="1:9" ht="30" customHeight="1" x14ac:dyDescent="0.25">
      <c r="A46" s="66" t="s">
        <v>334</v>
      </c>
      <c r="B46" s="14" t="s">
        <v>137</v>
      </c>
      <c r="C46" s="2" t="s">
        <v>321</v>
      </c>
      <c r="D46" s="13" t="s">
        <v>100</v>
      </c>
      <c r="E46" s="39">
        <v>40</v>
      </c>
      <c r="F46" s="3"/>
      <c r="G46" s="21">
        <f t="shared" si="7"/>
        <v>0</v>
      </c>
      <c r="H46" s="106"/>
      <c r="I46" s="106"/>
    </row>
    <row r="47" spans="1:9" ht="30" customHeight="1" x14ac:dyDescent="0.25">
      <c r="A47" s="66" t="s">
        <v>334</v>
      </c>
      <c r="B47" s="14" t="s">
        <v>335</v>
      </c>
      <c r="C47" s="2" t="s">
        <v>322</v>
      </c>
      <c r="D47" s="13" t="s">
        <v>5</v>
      </c>
      <c r="E47" s="39">
        <v>20</v>
      </c>
      <c r="F47" s="3"/>
      <c r="G47" s="21">
        <f t="shared" si="7"/>
        <v>0</v>
      </c>
      <c r="H47" s="106"/>
      <c r="I47" s="106"/>
    </row>
    <row r="48" spans="1:9" ht="30" customHeight="1" x14ac:dyDescent="0.25">
      <c r="A48" s="66" t="s">
        <v>334</v>
      </c>
      <c r="B48" s="14" t="s">
        <v>138</v>
      </c>
      <c r="C48" s="2" t="s">
        <v>323</v>
      </c>
      <c r="D48" s="13" t="s">
        <v>5</v>
      </c>
      <c r="E48" s="39">
        <v>8</v>
      </c>
      <c r="F48" s="3"/>
      <c r="G48" s="21">
        <f t="shared" si="7"/>
        <v>0</v>
      </c>
      <c r="H48" s="106"/>
      <c r="I48" s="106"/>
    </row>
    <row r="49" spans="1:9" ht="30" customHeight="1" x14ac:dyDescent="0.25">
      <c r="A49" s="66" t="s">
        <v>334</v>
      </c>
      <c r="B49" s="14" t="s">
        <v>139</v>
      </c>
      <c r="C49" s="2" t="s">
        <v>324</v>
      </c>
      <c r="D49" s="13" t="s">
        <v>5</v>
      </c>
      <c r="E49" s="39">
        <v>2</v>
      </c>
      <c r="F49" s="3"/>
      <c r="G49" s="21">
        <f t="shared" ref="G49" si="8">ROUND((E49*F49),2)</f>
        <v>0</v>
      </c>
      <c r="H49" s="106"/>
      <c r="I49" s="106"/>
    </row>
    <row r="50" spans="1:9" ht="30" customHeight="1" x14ac:dyDescent="0.25">
      <c r="A50" s="66" t="s">
        <v>334</v>
      </c>
      <c r="B50" s="14" t="s">
        <v>140</v>
      </c>
      <c r="C50" s="2" t="s">
        <v>326</v>
      </c>
      <c r="D50" s="13" t="s">
        <v>100</v>
      </c>
      <c r="E50" s="39">
        <v>340</v>
      </c>
      <c r="F50" s="3"/>
      <c r="G50" s="21">
        <f t="shared" si="7"/>
        <v>0</v>
      </c>
      <c r="H50" s="106"/>
      <c r="I50" s="106"/>
    </row>
    <row r="51" spans="1:9" ht="30" customHeight="1" x14ac:dyDescent="0.25">
      <c r="A51" s="66" t="s">
        <v>334</v>
      </c>
      <c r="B51" s="14" t="s">
        <v>141</v>
      </c>
      <c r="C51" s="2" t="s">
        <v>325</v>
      </c>
      <c r="D51" s="13" t="s">
        <v>109</v>
      </c>
      <c r="E51" s="39">
        <v>16</v>
      </c>
      <c r="F51" s="3"/>
      <c r="G51" s="21">
        <f t="shared" si="2"/>
        <v>0</v>
      </c>
      <c r="H51" s="106"/>
      <c r="I51" s="106"/>
    </row>
    <row r="52" spans="1:9" ht="30" customHeight="1" x14ac:dyDescent="0.25">
      <c r="A52" s="66" t="s">
        <v>334</v>
      </c>
      <c r="B52" s="14" t="s">
        <v>142</v>
      </c>
      <c r="C52" s="2" t="s">
        <v>327</v>
      </c>
      <c r="D52" s="13" t="s">
        <v>100</v>
      </c>
      <c r="E52" s="39">
        <v>8</v>
      </c>
      <c r="F52" s="3"/>
      <c r="G52" s="21">
        <f t="shared" si="2"/>
        <v>0</v>
      </c>
      <c r="H52" s="106"/>
      <c r="I52" s="106"/>
    </row>
    <row r="53" spans="1:9" ht="30" customHeight="1" x14ac:dyDescent="0.25">
      <c r="A53" s="66" t="s">
        <v>334</v>
      </c>
      <c r="B53" s="14" t="s">
        <v>143</v>
      </c>
      <c r="C53" s="2" t="s">
        <v>328</v>
      </c>
      <c r="D53" s="13" t="s">
        <v>109</v>
      </c>
      <c r="E53" s="39">
        <v>10</v>
      </c>
      <c r="F53" s="3"/>
      <c r="G53" s="21">
        <f t="shared" si="2"/>
        <v>0</v>
      </c>
      <c r="H53" s="106"/>
      <c r="I53" s="106"/>
    </row>
    <row r="54" spans="1:9" ht="30" customHeight="1" x14ac:dyDescent="0.25">
      <c r="A54" s="66" t="s">
        <v>334</v>
      </c>
      <c r="B54" s="14" t="s">
        <v>144</v>
      </c>
      <c r="C54" s="2" t="s">
        <v>329</v>
      </c>
      <c r="D54" s="13" t="s">
        <v>109</v>
      </c>
      <c r="E54" s="39">
        <v>10</v>
      </c>
      <c r="F54" s="3"/>
      <c r="G54" s="21">
        <f t="shared" si="2"/>
        <v>0</v>
      </c>
      <c r="H54" s="106"/>
      <c r="I54" s="106"/>
    </row>
    <row r="55" spans="1:9" ht="30" customHeight="1" thickBot="1" x14ac:dyDescent="0.3">
      <c r="A55" s="66" t="s">
        <v>334</v>
      </c>
      <c r="B55" s="14" t="s">
        <v>145</v>
      </c>
      <c r="C55" s="2" t="s">
        <v>330</v>
      </c>
      <c r="D55" s="13" t="s">
        <v>5</v>
      </c>
      <c r="E55" s="39">
        <v>1</v>
      </c>
      <c r="F55" s="3"/>
      <c r="G55" s="21">
        <f t="shared" si="2"/>
        <v>0</v>
      </c>
      <c r="H55" s="106"/>
      <c r="I55" s="106"/>
    </row>
    <row r="56" spans="1:9" ht="30" customHeight="1" thickBot="1" x14ac:dyDescent="0.3">
      <c r="A56" s="105" t="s">
        <v>334</v>
      </c>
      <c r="B56" s="53" t="s">
        <v>146</v>
      </c>
      <c r="C56" s="85" t="s">
        <v>331</v>
      </c>
      <c r="D56" s="44" t="s">
        <v>5</v>
      </c>
      <c r="E56" s="86">
        <v>1</v>
      </c>
      <c r="F56" s="104"/>
      <c r="G56" s="87">
        <f t="shared" ref="G56" si="9">ROUND((E56*F56),2)</f>
        <v>0</v>
      </c>
      <c r="H56" s="54" t="s">
        <v>45</v>
      </c>
      <c r="I56" s="112">
        <f>ROUND(SUM(G27:G56),2)</f>
        <v>0</v>
      </c>
    </row>
    <row r="57" spans="1:9" ht="30" customHeight="1" x14ac:dyDescent="0.25">
      <c r="A57" s="65" t="s">
        <v>336</v>
      </c>
      <c r="B57" s="16" t="s">
        <v>27</v>
      </c>
      <c r="C57" s="17" t="s">
        <v>332</v>
      </c>
      <c r="D57" s="18" t="s">
        <v>5</v>
      </c>
      <c r="E57" s="38">
        <v>1</v>
      </c>
      <c r="F57" s="19"/>
      <c r="G57" s="20">
        <f t="shared" si="2"/>
        <v>0</v>
      </c>
      <c r="H57" s="106"/>
      <c r="I57" s="106"/>
    </row>
    <row r="58" spans="1:9" ht="30" customHeight="1" thickBot="1" x14ac:dyDescent="0.3">
      <c r="A58" s="66" t="s">
        <v>336</v>
      </c>
      <c r="B58" s="14" t="s">
        <v>28</v>
      </c>
      <c r="C58" s="2" t="s">
        <v>333</v>
      </c>
      <c r="D58" s="13" t="s">
        <v>5</v>
      </c>
      <c r="E58" s="39">
        <v>1</v>
      </c>
      <c r="F58" s="3"/>
      <c r="G58" s="21">
        <f t="shared" si="2"/>
        <v>0</v>
      </c>
      <c r="H58" s="106"/>
      <c r="I58" s="106"/>
    </row>
    <row r="59" spans="1:9" ht="30" customHeight="1" thickBot="1" x14ac:dyDescent="0.3">
      <c r="A59" s="67" t="s">
        <v>336</v>
      </c>
      <c r="B59" s="22" t="s">
        <v>29</v>
      </c>
      <c r="C59" s="23" t="s">
        <v>338</v>
      </c>
      <c r="D59" s="24" t="s">
        <v>109</v>
      </c>
      <c r="E59" s="40">
        <v>1</v>
      </c>
      <c r="F59" s="25"/>
      <c r="G59" s="26">
        <f t="shared" si="2"/>
        <v>0</v>
      </c>
      <c r="H59" s="54" t="s">
        <v>46</v>
      </c>
      <c r="I59" s="112">
        <f>ROUND(SUM(G57:G59),2)</f>
        <v>0</v>
      </c>
    </row>
    <row r="60" spans="1:9" ht="42" thickBot="1" x14ac:dyDescent="0.3">
      <c r="A60" s="114"/>
      <c r="B60" s="114"/>
      <c r="C60" s="115"/>
      <c r="D60" s="116"/>
      <c r="E60" s="117"/>
      <c r="F60" s="96" t="s">
        <v>59</v>
      </c>
      <c r="G60" s="97">
        <f>SUM(G6:G59)</f>
        <v>0</v>
      </c>
      <c r="H60" s="106"/>
      <c r="I60" s="106"/>
    </row>
  </sheetData>
  <sheetProtection algorithmName="SHA-512" hashValue="BlM9YBPKyuO5q0MFEc510LSJ+Mhzgs42vYeUbdwthFcDnMTc85TNKaOx1cIAYyuq366DE0OFozU3eiZL9oFjNQ==" saltValue="9ofAwSKnn+irRtQ6pQMSbA==" spinCount="100000" sheet="1" objects="1" scenarios="1"/>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38EE-08F1-4547-9879-0374A3B1B049}">
  <dimension ref="A1:I139"/>
  <sheetViews>
    <sheetView topLeftCell="A108" zoomScale="70" zoomScaleNormal="70" workbookViewId="0">
      <selection activeCell="E119" sqref="E119"/>
    </sheetView>
  </sheetViews>
  <sheetFormatPr defaultColWidth="9.109375" defaultRowHeight="13.8" x14ac:dyDescent="0.25"/>
  <cols>
    <col min="1" max="1" width="31.6640625" style="15" bestFit="1" customWidth="1"/>
    <col min="2" max="2" width="8.33203125" style="15" bestFit="1" customWidth="1"/>
    <col min="3" max="3" width="77.332031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9" ht="40.200000000000003" customHeight="1" x14ac:dyDescent="0.25">
      <c r="A1" s="172" t="s">
        <v>278</v>
      </c>
      <c r="B1" s="172"/>
      <c r="C1" s="172"/>
      <c r="D1" s="172"/>
      <c r="E1" s="172"/>
      <c r="F1" s="172"/>
      <c r="G1" s="172"/>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 customHeight="1" x14ac:dyDescent="0.25">
      <c r="A4" s="175" t="s">
        <v>516</v>
      </c>
      <c r="B4" s="175"/>
      <c r="C4" s="175"/>
      <c r="D4" s="175"/>
      <c r="E4" s="175"/>
      <c r="F4" s="175"/>
      <c r="G4" s="176"/>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7" t="s">
        <v>343</v>
      </c>
      <c r="D6" s="18" t="s">
        <v>344</v>
      </c>
      <c r="E6" s="38">
        <v>218</v>
      </c>
      <c r="F6" s="19"/>
      <c r="G6" s="20">
        <f>ROUND((E6*F6),2)</f>
        <v>0</v>
      </c>
    </row>
    <row r="7" spans="1:9" ht="30" customHeight="1" x14ac:dyDescent="0.25">
      <c r="A7" s="66" t="s">
        <v>342</v>
      </c>
      <c r="B7" s="14" t="s">
        <v>8</v>
      </c>
      <c r="C7" s="2" t="s">
        <v>345</v>
      </c>
      <c r="D7" s="61" t="s">
        <v>100</v>
      </c>
      <c r="E7" s="39">
        <v>18</v>
      </c>
      <c r="F7" s="3"/>
      <c r="G7" s="21">
        <f t="shared" ref="G7:G77" si="0">ROUND((E7*F7),2)</f>
        <v>0</v>
      </c>
    </row>
    <row r="8" spans="1:9" ht="30" customHeight="1" x14ac:dyDescent="0.25">
      <c r="A8" s="66" t="s">
        <v>342</v>
      </c>
      <c r="B8" s="14" t="s">
        <v>9</v>
      </c>
      <c r="C8" s="2" t="s">
        <v>346</v>
      </c>
      <c r="D8" s="61" t="s">
        <v>109</v>
      </c>
      <c r="E8" s="39">
        <v>2</v>
      </c>
      <c r="F8" s="3"/>
      <c r="G8" s="21">
        <f t="shared" si="0"/>
        <v>0</v>
      </c>
    </row>
    <row r="9" spans="1:9" ht="30" customHeight="1" x14ac:dyDescent="0.25">
      <c r="A9" s="66" t="s">
        <v>342</v>
      </c>
      <c r="B9" s="14" t="s">
        <v>10</v>
      </c>
      <c r="C9" s="2" t="s">
        <v>350</v>
      </c>
      <c r="D9" s="13" t="s">
        <v>100</v>
      </c>
      <c r="E9" s="39">
        <v>108</v>
      </c>
      <c r="F9" s="3"/>
      <c r="G9" s="21">
        <f t="shared" si="0"/>
        <v>0</v>
      </c>
    </row>
    <row r="10" spans="1:9" ht="30" customHeight="1" x14ac:dyDescent="0.25">
      <c r="A10" s="66" t="s">
        <v>342</v>
      </c>
      <c r="B10" s="14" t="s">
        <v>11</v>
      </c>
      <c r="C10" s="2" t="s">
        <v>351</v>
      </c>
      <c r="D10" s="44" t="s">
        <v>98</v>
      </c>
      <c r="E10" s="39">
        <v>88</v>
      </c>
      <c r="F10" s="3"/>
      <c r="G10" s="21">
        <f t="shared" ref="G10" si="1">ROUND((E10*F10),2)</f>
        <v>0</v>
      </c>
    </row>
    <row r="11" spans="1:9" ht="30" customHeight="1" x14ac:dyDescent="0.25">
      <c r="A11" s="66" t="s">
        <v>342</v>
      </c>
      <c r="B11" s="14" t="s">
        <v>12</v>
      </c>
      <c r="C11" s="2" t="s">
        <v>352</v>
      </c>
      <c r="D11" s="44" t="s">
        <v>97</v>
      </c>
      <c r="E11" s="39">
        <v>440</v>
      </c>
      <c r="F11" s="3"/>
      <c r="G11" s="21">
        <f t="shared" si="0"/>
        <v>0</v>
      </c>
    </row>
    <row r="12" spans="1:9" ht="30" customHeight="1" x14ac:dyDescent="0.25">
      <c r="A12" s="66" t="s">
        <v>342</v>
      </c>
      <c r="B12" s="14" t="s">
        <v>13</v>
      </c>
      <c r="C12" s="2" t="s">
        <v>353</v>
      </c>
      <c r="D12" s="44" t="s">
        <v>5</v>
      </c>
      <c r="E12" s="39">
        <v>1</v>
      </c>
      <c r="F12" s="3"/>
      <c r="G12" s="21">
        <f t="shared" ref="G12" si="2">ROUND((E12*F12),2)</f>
        <v>0</v>
      </c>
    </row>
    <row r="13" spans="1:9" ht="30" customHeight="1" x14ac:dyDescent="0.25">
      <c r="A13" s="66" t="s">
        <v>342</v>
      </c>
      <c r="B13" s="14" t="s">
        <v>14</v>
      </c>
      <c r="C13" s="2" t="s">
        <v>354</v>
      </c>
      <c r="D13" s="44" t="s">
        <v>100</v>
      </c>
      <c r="E13" s="39">
        <v>413</v>
      </c>
      <c r="F13" s="3"/>
      <c r="G13" s="21">
        <f t="shared" si="0"/>
        <v>0</v>
      </c>
    </row>
    <row r="14" spans="1:9" ht="30" customHeight="1" x14ac:dyDescent="0.25">
      <c r="A14" s="66" t="s">
        <v>342</v>
      </c>
      <c r="B14" s="14" t="s">
        <v>15</v>
      </c>
      <c r="C14" s="2" t="s">
        <v>347</v>
      </c>
      <c r="D14" s="44" t="s">
        <v>348</v>
      </c>
      <c r="E14" s="39">
        <v>0.16</v>
      </c>
      <c r="F14" s="3"/>
      <c r="G14" s="21">
        <f t="shared" si="0"/>
        <v>0</v>
      </c>
    </row>
    <row r="15" spans="1:9" ht="30" customHeight="1" x14ac:dyDescent="0.25">
      <c r="A15" s="66" t="s">
        <v>342</v>
      </c>
      <c r="B15" s="14" t="s">
        <v>55</v>
      </c>
      <c r="C15" s="2" t="s">
        <v>355</v>
      </c>
      <c r="D15" s="44" t="s">
        <v>100</v>
      </c>
      <c r="E15" s="39">
        <v>146</v>
      </c>
      <c r="F15" s="3"/>
      <c r="G15" s="21">
        <f t="shared" si="0"/>
        <v>0</v>
      </c>
    </row>
    <row r="16" spans="1:9" ht="30" customHeight="1" thickBot="1" x14ac:dyDescent="0.3">
      <c r="A16" s="66" t="s">
        <v>342</v>
      </c>
      <c r="B16" s="14" t="s">
        <v>56</v>
      </c>
      <c r="C16" s="2" t="s">
        <v>356</v>
      </c>
      <c r="D16" s="44" t="s">
        <v>109</v>
      </c>
      <c r="E16" s="39">
        <v>22</v>
      </c>
      <c r="F16" s="3"/>
      <c r="G16" s="21">
        <f t="shared" si="0"/>
        <v>0</v>
      </c>
    </row>
    <row r="17" spans="1:9" ht="30" customHeight="1" thickBot="1" x14ac:dyDescent="0.3">
      <c r="A17" s="67" t="s">
        <v>342</v>
      </c>
      <c r="B17" s="22" t="s">
        <v>57</v>
      </c>
      <c r="C17" s="23" t="s">
        <v>349</v>
      </c>
      <c r="D17" s="118" t="s">
        <v>5</v>
      </c>
      <c r="E17" s="40">
        <v>1</v>
      </c>
      <c r="F17" s="25"/>
      <c r="G17" s="26">
        <f t="shared" si="0"/>
        <v>0</v>
      </c>
      <c r="H17" s="29" t="s">
        <v>43</v>
      </c>
      <c r="I17" s="30">
        <f>ROUND(SUM(G6:G17),2)</f>
        <v>0</v>
      </c>
    </row>
    <row r="18" spans="1:9" ht="30" customHeight="1" x14ac:dyDescent="0.25">
      <c r="A18" s="65" t="s">
        <v>357</v>
      </c>
      <c r="B18" s="16" t="s">
        <v>16</v>
      </c>
      <c r="C18" s="17" t="s">
        <v>359</v>
      </c>
      <c r="D18" s="119" t="s">
        <v>101</v>
      </c>
      <c r="E18" s="38">
        <v>8488</v>
      </c>
      <c r="F18" s="19"/>
      <c r="G18" s="91">
        <f t="shared" si="0"/>
        <v>0</v>
      </c>
      <c r="H18" s="120"/>
      <c r="I18" s="31"/>
    </row>
    <row r="19" spans="1:9" ht="30" customHeight="1" x14ac:dyDescent="0.25">
      <c r="A19" s="66" t="s">
        <v>357</v>
      </c>
      <c r="B19" s="14" t="s">
        <v>17</v>
      </c>
      <c r="C19" s="2" t="s">
        <v>360</v>
      </c>
      <c r="D19" s="121" t="s">
        <v>358</v>
      </c>
      <c r="E19" s="39">
        <v>774</v>
      </c>
      <c r="F19" s="3"/>
      <c r="G19" s="87">
        <f t="shared" si="0"/>
        <v>0</v>
      </c>
      <c r="H19" s="120"/>
      <c r="I19" s="31"/>
    </row>
    <row r="20" spans="1:9" ht="30" customHeight="1" x14ac:dyDescent="0.25">
      <c r="A20" s="66" t="s">
        <v>357</v>
      </c>
      <c r="B20" s="14" t="s">
        <v>18</v>
      </c>
      <c r="C20" s="68" t="s">
        <v>528</v>
      </c>
      <c r="D20" s="13" t="s">
        <v>344</v>
      </c>
      <c r="E20" s="39">
        <v>85</v>
      </c>
      <c r="F20" s="3"/>
      <c r="G20" s="87">
        <f t="shared" si="0"/>
        <v>0</v>
      </c>
      <c r="H20" s="120"/>
      <c r="I20" s="31"/>
    </row>
    <row r="21" spans="1:9" ht="30" customHeight="1" x14ac:dyDescent="0.25">
      <c r="A21" s="66" t="s">
        <v>357</v>
      </c>
      <c r="B21" s="14" t="s">
        <v>19</v>
      </c>
      <c r="C21" s="2" t="s">
        <v>361</v>
      </c>
      <c r="D21" s="13" t="s">
        <v>344</v>
      </c>
      <c r="E21" s="39">
        <v>693.6</v>
      </c>
      <c r="F21" s="3"/>
      <c r="G21" s="87">
        <f t="shared" si="0"/>
        <v>0</v>
      </c>
      <c r="H21" s="120"/>
      <c r="I21" s="31"/>
    </row>
    <row r="22" spans="1:9" ht="30" customHeight="1" x14ac:dyDescent="0.25">
      <c r="A22" s="66" t="s">
        <v>357</v>
      </c>
      <c r="B22" s="14" t="s">
        <v>20</v>
      </c>
      <c r="C22" s="2" t="s">
        <v>362</v>
      </c>
      <c r="D22" s="13" t="s">
        <v>344</v>
      </c>
      <c r="E22" s="39">
        <v>170</v>
      </c>
      <c r="F22" s="3"/>
      <c r="G22" s="87">
        <f t="shared" si="0"/>
        <v>0</v>
      </c>
      <c r="H22" s="120"/>
      <c r="I22" s="31"/>
    </row>
    <row r="23" spans="1:9" ht="30" customHeight="1" thickBot="1" x14ac:dyDescent="0.3">
      <c r="A23" s="66" t="s">
        <v>357</v>
      </c>
      <c r="B23" s="14" t="s">
        <v>21</v>
      </c>
      <c r="C23" s="2" t="s">
        <v>363</v>
      </c>
      <c r="D23" s="121" t="s">
        <v>358</v>
      </c>
      <c r="E23" s="39">
        <v>1059</v>
      </c>
      <c r="F23" s="3"/>
      <c r="G23" s="87">
        <f t="shared" si="0"/>
        <v>0</v>
      </c>
      <c r="H23" s="120"/>
      <c r="I23" s="31"/>
    </row>
    <row r="24" spans="1:9" ht="30" customHeight="1" thickBot="1" x14ac:dyDescent="0.3">
      <c r="A24" s="105" t="s">
        <v>357</v>
      </c>
      <c r="B24" s="53" t="s">
        <v>22</v>
      </c>
      <c r="C24" s="85" t="s">
        <v>364</v>
      </c>
      <c r="D24" s="44" t="s">
        <v>344</v>
      </c>
      <c r="E24" s="86">
        <v>2096</v>
      </c>
      <c r="F24" s="104"/>
      <c r="G24" s="87">
        <f t="shared" si="0"/>
        <v>0</v>
      </c>
      <c r="H24" s="29" t="s">
        <v>44</v>
      </c>
      <c r="I24" s="30">
        <f>ROUND(SUM(G18:G24),2)</f>
        <v>0</v>
      </c>
    </row>
    <row r="25" spans="1:9" s="6" customFormat="1" ht="30" customHeight="1" x14ac:dyDescent="0.25">
      <c r="A25" s="65" t="s">
        <v>365</v>
      </c>
      <c r="B25" s="16" t="s">
        <v>33</v>
      </c>
      <c r="C25" s="17" t="s">
        <v>345</v>
      </c>
      <c r="D25" s="18" t="s">
        <v>100</v>
      </c>
      <c r="E25" s="38">
        <v>168</v>
      </c>
      <c r="F25" s="122"/>
      <c r="G25" s="20">
        <f t="shared" si="0"/>
        <v>0</v>
      </c>
      <c r="H25" s="7"/>
    </row>
    <row r="26" spans="1:9" s="6" customFormat="1" ht="30" customHeight="1" x14ac:dyDescent="0.25">
      <c r="A26" s="66" t="s">
        <v>365</v>
      </c>
      <c r="B26" s="14" t="s">
        <v>34</v>
      </c>
      <c r="C26" s="2" t="s">
        <v>375</v>
      </c>
      <c r="D26" s="13" t="s">
        <v>97</v>
      </c>
      <c r="E26" s="39">
        <v>60</v>
      </c>
      <c r="F26" s="4"/>
      <c r="G26" s="21">
        <f t="shared" ref="G26" si="3">ROUND((E26*F26),2)</f>
        <v>0</v>
      </c>
      <c r="H26" s="7"/>
    </row>
    <row r="27" spans="1:9" s="6" customFormat="1" ht="30" customHeight="1" x14ac:dyDescent="0.25">
      <c r="A27" s="66" t="s">
        <v>365</v>
      </c>
      <c r="B27" s="14" t="s">
        <v>35</v>
      </c>
      <c r="C27" s="2" t="s">
        <v>376</v>
      </c>
      <c r="D27" s="13" t="s">
        <v>98</v>
      </c>
      <c r="E27" s="39">
        <v>13</v>
      </c>
      <c r="F27" s="4"/>
      <c r="G27" s="21">
        <f t="shared" si="0"/>
        <v>0</v>
      </c>
      <c r="H27" s="7"/>
    </row>
    <row r="28" spans="1:9" s="6" customFormat="1" ht="30" customHeight="1" x14ac:dyDescent="0.25">
      <c r="A28" s="66" t="s">
        <v>365</v>
      </c>
      <c r="B28" s="14" t="s">
        <v>36</v>
      </c>
      <c r="C28" s="2" t="s">
        <v>377</v>
      </c>
      <c r="D28" s="13" t="s">
        <v>98</v>
      </c>
      <c r="E28" s="39">
        <v>3.6</v>
      </c>
      <c r="F28" s="4"/>
      <c r="G28" s="21">
        <f t="shared" ref="G28:G35" si="4">ROUND((E28*F28),2)</f>
        <v>0</v>
      </c>
      <c r="H28" s="7"/>
    </row>
    <row r="29" spans="1:9" s="6" customFormat="1" ht="30" customHeight="1" x14ac:dyDescent="0.25">
      <c r="A29" s="66" t="s">
        <v>365</v>
      </c>
      <c r="B29" s="14" t="s">
        <v>37</v>
      </c>
      <c r="C29" s="2" t="s">
        <v>366</v>
      </c>
      <c r="D29" s="13" t="s">
        <v>98</v>
      </c>
      <c r="E29" s="39">
        <v>77.180000000000007</v>
      </c>
      <c r="F29" s="4"/>
      <c r="G29" s="21">
        <f t="shared" ref="G29:G30" si="5">ROUND((E29*F29),2)</f>
        <v>0</v>
      </c>
      <c r="H29" s="7"/>
    </row>
    <row r="30" spans="1:9" s="6" customFormat="1" ht="30" customHeight="1" x14ac:dyDescent="0.25">
      <c r="A30" s="66" t="s">
        <v>365</v>
      </c>
      <c r="B30" s="14" t="s">
        <v>38</v>
      </c>
      <c r="C30" s="2" t="s">
        <v>378</v>
      </c>
      <c r="D30" s="13" t="s">
        <v>101</v>
      </c>
      <c r="E30" s="39">
        <v>7114.1</v>
      </c>
      <c r="F30" s="4"/>
      <c r="G30" s="21">
        <f t="shared" si="5"/>
        <v>0</v>
      </c>
      <c r="H30" s="7"/>
    </row>
    <row r="31" spans="1:9" s="6" customFormat="1" ht="30" customHeight="1" x14ac:dyDescent="0.25">
      <c r="A31" s="66" t="s">
        <v>365</v>
      </c>
      <c r="B31" s="14" t="s">
        <v>39</v>
      </c>
      <c r="C31" s="2" t="s">
        <v>663</v>
      </c>
      <c r="D31" s="13" t="s">
        <v>109</v>
      </c>
      <c r="E31" s="39">
        <v>2</v>
      </c>
      <c r="F31" s="4"/>
      <c r="G31" s="21">
        <f t="shared" si="4"/>
        <v>0</v>
      </c>
      <c r="H31" s="7"/>
    </row>
    <row r="32" spans="1:9" s="6" customFormat="1" ht="30" customHeight="1" x14ac:dyDescent="0.25">
      <c r="A32" s="66" t="s">
        <v>365</v>
      </c>
      <c r="B32" s="14" t="s">
        <v>130</v>
      </c>
      <c r="C32" s="2" t="s">
        <v>379</v>
      </c>
      <c r="D32" s="13" t="s">
        <v>100</v>
      </c>
      <c r="E32" s="39">
        <v>15.9</v>
      </c>
      <c r="F32" s="4"/>
      <c r="G32" s="21">
        <f t="shared" ref="G32:G33" si="6">ROUND((E32*F32),2)</f>
        <v>0</v>
      </c>
      <c r="H32" s="7"/>
    </row>
    <row r="33" spans="1:8" s="6" customFormat="1" ht="30" customHeight="1" x14ac:dyDescent="0.25">
      <c r="A33" s="66" t="s">
        <v>365</v>
      </c>
      <c r="B33" s="14" t="s">
        <v>131</v>
      </c>
      <c r="C33" s="2" t="s">
        <v>380</v>
      </c>
      <c r="D33" s="13" t="s">
        <v>97</v>
      </c>
      <c r="E33" s="39">
        <v>12.2</v>
      </c>
      <c r="F33" s="4"/>
      <c r="G33" s="21">
        <f t="shared" si="6"/>
        <v>0</v>
      </c>
      <c r="H33" s="7"/>
    </row>
    <row r="34" spans="1:8" s="6" customFormat="1" ht="30" customHeight="1" x14ac:dyDescent="0.25">
      <c r="A34" s="66" t="s">
        <v>365</v>
      </c>
      <c r="B34" s="14" t="s">
        <v>132</v>
      </c>
      <c r="C34" s="2" t="s">
        <v>381</v>
      </c>
      <c r="D34" s="13" t="s">
        <v>5</v>
      </c>
      <c r="E34" s="39">
        <v>1</v>
      </c>
      <c r="F34" s="4"/>
      <c r="G34" s="21">
        <f t="shared" si="4"/>
        <v>0</v>
      </c>
      <c r="H34" s="7"/>
    </row>
    <row r="35" spans="1:8" s="6" customFormat="1" ht="30" customHeight="1" x14ac:dyDescent="0.25">
      <c r="A35" s="66" t="s">
        <v>365</v>
      </c>
      <c r="B35" s="14" t="s">
        <v>133</v>
      </c>
      <c r="C35" s="2" t="s">
        <v>383</v>
      </c>
      <c r="D35" s="13" t="s">
        <v>358</v>
      </c>
      <c r="E35" s="39">
        <v>128</v>
      </c>
      <c r="F35" s="4"/>
      <c r="G35" s="21">
        <f t="shared" si="4"/>
        <v>0</v>
      </c>
      <c r="H35" s="7"/>
    </row>
    <row r="36" spans="1:8" s="6" customFormat="1" ht="30" customHeight="1" x14ac:dyDescent="0.25">
      <c r="A36" s="66" t="s">
        <v>365</v>
      </c>
      <c r="B36" s="14" t="s">
        <v>134</v>
      </c>
      <c r="C36" s="2" t="s">
        <v>382</v>
      </c>
      <c r="D36" s="13" t="s">
        <v>358</v>
      </c>
      <c r="E36" s="39">
        <v>128</v>
      </c>
      <c r="F36" s="4"/>
      <c r="G36" s="21">
        <f t="shared" si="0"/>
        <v>0</v>
      </c>
      <c r="H36" s="7"/>
    </row>
    <row r="37" spans="1:8" s="6" customFormat="1" ht="30" customHeight="1" x14ac:dyDescent="0.25">
      <c r="A37" s="66" t="s">
        <v>365</v>
      </c>
      <c r="B37" s="14" t="s">
        <v>135</v>
      </c>
      <c r="C37" s="2" t="s">
        <v>367</v>
      </c>
      <c r="D37" s="13" t="s">
        <v>344</v>
      </c>
      <c r="E37" s="39">
        <v>347</v>
      </c>
      <c r="F37" s="4"/>
      <c r="G37" s="21">
        <f t="shared" si="0"/>
        <v>0</v>
      </c>
      <c r="H37" s="7"/>
    </row>
    <row r="38" spans="1:8" s="6" customFormat="1" ht="30" customHeight="1" x14ac:dyDescent="0.25">
      <c r="A38" s="66" t="s">
        <v>365</v>
      </c>
      <c r="B38" s="14" t="s">
        <v>136</v>
      </c>
      <c r="C38" s="2" t="s">
        <v>384</v>
      </c>
      <c r="D38" s="13" t="s">
        <v>344</v>
      </c>
      <c r="E38" s="39">
        <v>13</v>
      </c>
      <c r="F38" s="4"/>
      <c r="G38" s="21">
        <f t="shared" si="0"/>
        <v>0</v>
      </c>
      <c r="H38" s="7"/>
    </row>
    <row r="39" spans="1:8" s="6" customFormat="1" ht="30" customHeight="1" x14ac:dyDescent="0.25">
      <c r="A39" s="66" t="s">
        <v>365</v>
      </c>
      <c r="B39" s="14" t="s">
        <v>137</v>
      </c>
      <c r="C39" s="2" t="s">
        <v>368</v>
      </c>
      <c r="D39" s="13" t="s">
        <v>109</v>
      </c>
      <c r="E39" s="39">
        <v>4</v>
      </c>
      <c r="F39" s="4"/>
      <c r="G39" s="21">
        <f t="shared" ref="G39" si="7">ROUND((E39*F39),2)</f>
        <v>0</v>
      </c>
      <c r="H39" s="7"/>
    </row>
    <row r="40" spans="1:8" s="6" customFormat="1" ht="30" customHeight="1" x14ac:dyDescent="0.25">
      <c r="A40" s="66" t="s">
        <v>365</v>
      </c>
      <c r="B40" s="14" t="s">
        <v>335</v>
      </c>
      <c r="C40" s="2" t="s">
        <v>385</v>
      </c>
      <c r="D40" s="13" t="s">
        <v>344</v>
      </c>
      <c r="E40" s="39">
        <v>0.4</v>
      </c>
      <c r="F40" s="4"/>
      <c r="G40" s="21">
        <f t="shared" si="0"/>
        <v>0</v>
      </c>
      <c r="H40" s="7"/>
    </row>
    <row r="41" spans="1:8" s="6" customFormat="1" ht="30" customHeight="1" x14ac:dyDescent="0.25">
      <c r="A41" s="66" t="s">
        <v>365</v>
      </c>
      <c r="B41" s="14" t="s">
        <v>138</v>
      </c>
      <c r="C41" s="2" t="s">
        <v>369</v>
      </c>
      <c r="D41" s="13" t="s">
        <v>109</v>
      </c>
      <c r="E41" s="39">
        <v>18</v>
      </c>
      <c r="F41" s="4"/>
      <c r="G41" s="21">
        <f t="shared" ref="G41" si="8">ROUND((E41*F41),2)</f>
        <v>0</v>
      </c>
      <c r="H41" s="7"/>
    </row>
    <row r="42" spans="1:8" s="6" customFormat="1" ht="30" customHeight="1" x14ac:dyDescent="0.25">
      <c r="A42" s="66" t="s">
        <v>365</v>
      </c>
      <c r="B42" s="14" t="s">
        <v>139</v>
      </c>
      <c r="C42" s="2" t="s">
        <v>386</v>
      </c>
      <c r="D42" s="13" t="s">
        <v>344</v>
      </c>
      <c r="E42" s="39">
        <v>1.6</v>
      </c>
      <c r="F42" s="4"/>
      <c r="G42" s="21">
        <f t="shared" si="0"/>
        <v>0</v>
      </c>
      <c r="H42" s="7"/>
    </row>
    <row r="43" spans="1:8" s="6" customFormat="1" ht="30" customHeight="1" x14ac:dyDescent="0.25">
      <c r="A43" s="66" t="s">
        <v>365</v>
      </c>
      <c r="B43" s="14" t="s">
        <v>140</v>
      </c>
      <c r="C43" s="2" t="s">
        <v>378</v>
      </c>
      <c r="D43" s="13" t="s">
        <v>101</v>
      </c>
      <c r="E43" s="39">
        <v>34.880000000000003</v>
      </c>
      <c r="F43" s="4"/>
      <c r="G43" s="21">
        <f t="shared" ref="G43:G46" si="9">ROUND((E43*F43),2)</f>
        <v>0</v>
      </c>
      <c r="H43" s="7"/>
    </row>
    <row r="44" spans="1:8" s="6" customFormat="1" ht="30" customHeight="1" x14ac:dyDescent="0.25">
      <c r="A44" s="66" t="s">
        <v>365</v>
      </c>
      <c r="B44" s="14" t="s">
        <v>141</v>
      </c>
      <c r="C44" s="2" t="s">
        <v>387</v>
      </c>
      <c r="D44" s="13" t="s">
        <v>344</v>
      </c>
      <c r="E44" s="39">
        <v>6</v>
      </c>
      <c r="F44" s="4"/>
      <c r="G44" s="21">
        <f t="shared" ref="G44:G45" si="10">ROUND((E44*F44),2)</f>
        <v>0</v>
      </c>
      <c r="H44" s="7"/>
    </row>
    <row r="45" spans="1:8" s="6" customFormat="1" ht="30" customHeight="1" x14ac:dyDescent="0.25">
      <c r="A45" s="66" t="s">
        <v>365</v>
      </c>
      <c r="B45" s="14" t="s">
        <v>142</v>
      </c>
      <c r="C45" s="2" t="s">
        <v>388</v>
      </c>
      <c r="D45" s="13" t="s">
        <v>109</v>
      </c>
      <c r="E45" s="39">
        <v>18</v>
      </c>
      <c r="F45" s="4"/>
      <c r="G45" s="21">
        <f t="shared" si="10"/>
        <v>0</v>
      </c>
      <c r="H45" s="7"/>
    </row>
    <row r="46" spans="1:8" s="6" customFormat="1" ht="30" customHeight="1" x14ac:dyDescent="0.25">
      <c r="A46" s="66" t="s">
        <v>365</v>
      </c>
      <c r="B46" s="14" t="s">
        <v>143</v>
      </c>
      <c r="C46" s="2" t="s">
        <v>378</v>
      </c>
      <c r="D46" s="13" t="s">
        <v>101</v>
      </c>
      <c r="E46" s="39">
        <v>409.8</v>
      </c>
      <c r="F46" s="4"/>
      <c r="G46" s="21">
        <f t="shared" si="9"/>
        <v>0</v>
      </c>
      <c r="H46" s="7"/>
    </row>
    <row r="47" spans="1:8" s="6" customFormat="1" ht="30" customHeight="1" x14ac:dyDescent="0.25">
      <c r="A47" s="66" t="s">
        <v>365</v>
      </c>
      <c r="B47" s="14" t="s">
        <v>144</v>
      </c>
      <c r="C47" s="2" t="s">
        <v>383</v>
      </c>
      <c r="D47" s="13" t="s">
        <v>358</v>
      </c>
      <c r="E47" s="39">
        <v>162</v>
      </c>
      <c r="F47" s="4"/>
      <c r="G47" s="21">
        <f t="shared" si="0"/>
        <v>0</v>
      </c>
      <c r="H47" s="7"/>
    </row>
    <row r="48" spans="1:8" s="6" customFormat="1" ht="30" customHeight="1" x14ac:dyDescent="0.25">
      <c r="A48" s="66" t="s">
        <v>365</v>
      </c>
      <c r="B48" s="14" t="s">
        <v>145</v>
      </c>
      <c r="C48" s="2" t="s">
        <v>370</v>
      </c>
      <c r="D48" s="13" t="s">
        <v>344</v>
      </c>
      <c r="E48" s="39">
        <v>6.5</v>
      </c>
      <c r="F48" s="4"/>
      <c r="G48" s="21">
        <f t="shared" ref="G48:G49" si="11">ROUND((E48*F48),2)</f>
        <v>0</v>
      </c>
      <c r="H48" s="7"/>
    </row>
    <row r="49" spans="1:9" s="6" customFormat="1" ht="30" customHeight="1" x14ac:dyDescent="0.25">
      <c r="A49" s="66" t="s">
        <v>365</v>
      </c>
      <c r="B49" s="14" t="s">
        <v>146</v>
      </c>
      <c r="C49" s="2" t="s">
        <v>383</v>
      </c>
      <c r="D49" s="13" t="s">
        <v>358</v>
      </c>
      <c r="E49" s="39">
        <v>178</v>
      </c>
      <c r="F49" s="4"/>
      <c r="G49" s="21">
        <f t="shared" si="11"/>
        <v>0</v>
      </c>
      <c r="H49" s="7"/>
    </row>
    <row r="50" spans="1:9" s="6" customFormat="1" ht="30" customHeight="1" x14ac:dyDescent="0.25">
      <c r="A50" s="66" t="s">
        <v>365</v>
      </c>
      <c r="B50" s="14" t="s">
        <v>147</v>
      </c>
      <c r="C50" s="2" t="s">
        <v>389</v>
      </c>
      <c r="D50" s="13" t="s">
        <v>358</v>
      </c>
      <c r="E50" s="39">
        <v>178</v>
      </c>
      <c r="F50" s="4"/>
      <c r="G50" s="21">
        <f t="shared" si="0"/>
        <v>0</v>
      </c>
      <c r="H50" s="7"/>
    </row>
    <row r="51" spans="1:9" s="6" customFormat="1" ht="30" customHeight="1" x14ac:dyDescent="0.25">
      <c r="A51" s="66" t="s">
        <v>365</v>
      </c>
      <c r="B51" s="14" t="s">
        <v>148</v>
      </c>
      <c r="C51" s="2" t="s">
        <v>371</v>
      </c>
      <c r="D51" s="13" t="s">
        <v>358</v>
      </c>
      <c r="E51" s="39">
        <v>178</v>
      </c>
      <c r="F51" s="4"/>
      <c r="G51" s="21">
        <f t="shared" si="0"/>
        <v>0</v>
      </c>
      <c r="H51" s="7"/>
    </row>
    <row r="52" spans="1:9" s="6" customFormat="1" ht="30" customHeight="1" x14ac:dyDescent="0.25">
      <c r="A52" s="66" t="s">
        <v>365</v>
      </c>
      <c r="B52" s="14" t="s">
        <v>149</v>
      </c>
      <c r="C52" s="2" t="s">
        <v>372</v>
      </c>
      <c r="D52" s="13" t="s">
        <v>358</v>
      </c>
      <c r="E52" s="39">
        <v>145</v>
      </c>
      <c r="F52" s="4"/>
      <c r="G52" s="21">
        <f t="shared" si="0"/>
        <v>0</v>
      </c>
      <c r="H52" s="7"/>
    </row>
    <row r="53" spans="1:9" s="6" customFormat="1" ht="30" customHeight="1" x14ac:dyDescent="0.25">
      <c r="A53" s="66" t="s">
        <v>365</v>
      </c>
      <c r="B53" s="14" t="s">
        <v>150</v>
      </c>
      <c r="C53" s="2" t="s">
        <v>390</v>
      </c>
      <c r="D53" s="13" t="s">
        <v>344</v>
      </c>
      <c r="E53" s="39">
        <v>6.7</v>
      </c>
      <c r="F53" s="4"/>
      <c r="G53" s="21">
        <f t="shared" ref="G53:G56" si="12">ROUND((E53*F53),2)</f>
        <v>0</v>
      </c>
      <c r="H53" s="7"/>
    </row>
    <row r="54" spans="1:9" s="6" customFormat="1" ht="30" customHeight="1" x14ac:dyDescent="0.25">
      <c r="A54" s="66" t="s">
        <v>365</v>
      </c>
      <c r="B54" s="14" t="s">
        <v>151</v>
      </c>
      <c r="C54" s="2" t="s">
        <v>391</v>
      </c>
      <c r="D54" s="13" t="s">
        <v>344</v>
      </c>
      <c r="E54" s="39">
        <v>9.6</v>
      </c>
      <c r="F54" s="4"/>
      <c r="G54" s="21">
        <f t="shared" si="12"/>
        <v>0</v>
      </c>
      <c r="H54" s="7"/>
    </row>
    <row r="55" spans="1:9" s="6" customFormat="1" ht="30" customHeight="1" x14ac:dyDescent="0.25">
      <c r="A55" s="66" t="s">
        <v>365</v>
      </c>
      <c r="B55" s="14" t="s">
        <v>152</v>
      </c>
      <c r="C55" s="2" t="s">
        <v>392</v>
      </c>
      <c r="D55" s="13" t="s">
        <v>358</v>
      </c>
      <c r="E55" s="39">
        <v>145</v>
      </c>
      <c r="F55" s="4"/>
      <c r="G55" s="21">
        <f t="shared" si="12"/>
        <v>0</v>
      </c>
      <c r="H55" s="7"/>
    </row>
    <row r="56" spans="1:9" s="6" customFormat="1" ht="30" customHeight="1" x14ac:dyDescent="0.25">
      <c r="A56" s="66" t="s">
        <v>365</v>
      </c>
      <c r="B56" s="14" t="s">
        <v>153</v>
      </c>
      <c r="C56" s="2" t="s">
        <v>393</v>
      </c>
      <c r="D56" s="13" t="s">
        <v>358</v>
      </c>
      <c r="E56" s="39">
        <v>95</v>
      </c>
      <c r="F56" s="4"/>
      <c r="G56" s="21">
        <f t="shared" si="12"/>
        <v>0</v>
      </c>
      <c r="H56" s="7"/>
    </row>
    <row r="57" spans="1:9" s="6" customFormat="1" ht="30" customHeight="1" x14ac:dyDescent="0.25">
      <c r="A57" s="66" t="s">
        <v>365</v>
      </c>
      <c r="B57" s="14" t="s">
        <v>154</v>
      </c>
      <c r="C57" s="2" t="s">
        <v>394</v>
      </c>
      <c r="D57" s="13" t="s">
        <v>358</v>
      </c>
      <c r="E57" s="39">
        <v>95</v>
      </c>
      <c r="F57" s="4"/>
      <c r="G57" s="21">
        <f t="shared" si="0"/>
        <v>0</v>
      </c>
      <c r="H57" s="7"/>
    </row>
    <row r="58" spans="1:9" s="6" customFormat="1" ht="30" customHeight="1" x14ac:dyDescent="0.25">
      <c r="A58" s="66" t="s">
        <v>365</v>
      </c>
      <c r="B58" s="14" t="s">
        <v>155</v>
      </c>
      <c r="C58" s="2" t="s">
        <v>373</v>
      </c>
      <c r="D58" s="121" t="s">
        <v>358</v>
      </c>
      <c r="E58" s="39">
        <v>145</v>
      </c>
      <c r="F58" s="4"/>
      <c r="G58" s="21">
        <f t="shared" si="0"/>
        <v>0</v>
      </c>
      <c r="H58" s="28"/>
    </row>
    <row r="59" spans="1:9" s="6" customFormat="1" ht="30" customHeight="1" x14ac:dyDescent="0.25">
      <c r="A59" s="66" t="s">
        <v>365</v>
      </c>
      <c r="B59" s="14" t="s">
        <v>156</v>
      </c>
      <c r="C59" s="2" t="s">
        <v>395</v>
      </c>
      <c r="D59" s="13" t="s">
        <v>358</v>
      </c>
      <c r="E59" s="39">
        <v>145</v>
      </c>
      <c r="F59" s="4"/>
      <c r="G59" s="21">
        <f t="shared" ref="G59:G62" si="13">ROUND((E59*F59),2)</f>
        <v>0</v>
      </c>
      <c r="H59" s="7"/>
    </row>
    <row r="60" spans="1:9" s="6" customFormat="1" ht="30" customHeight="1" x14ac:dyDescent="0.25">
      <c r="A60" s="66" t="s">
        <v>365</v>
      </c>
      <c r="B60" s="14" t="s">
        <v>157</v>
      </c>
      <c r="C60" s="2" t="s">
        <v>374</v>
      </c>
      <c r="D60" s="121" t="s">
        <v>358</v>
      </c>
      <c r="E60" s="39">
        <v>145</v>
      </c>
      <c r="F60" s="4"/>
      <c r="G60" s="21">
        <f t="shared" si="13"/>
        <v>0</v>
      </c>
      <c r="H60" s="28"/>
    </row>
    <row r="61" spans="1:9" s="6" customFormat="1" ht="30" customHeight="1" x14ac:dyDescent="0.25">
      <c r="A61" s="66" t="s">
        <v>365</v>
      </c>
      <c r="B61" s="14" t="s">
        <v>158</v>
      </c>
      <c r="C61" s="2" t="s">
        <v>396</v>
      </c>
      <c r="D61" s="121" t="s">
        <v>358</v>
      </c>
      <c r="E61" s="39">
        <v>145</v>
      </c>
      <c r="F61" s="4"/>
      <c r="G61" s="21">
        <f t="shared" si="13"/>
        <v>0</v>
      </c>
      <c r="H61" s="28"/>
    </row>
    <row r="62" spans="1:9" s="6" customFormat="1" ht="30" customHeight="1" x14ac:dyDescent="0.25">
      <c r="A62" s="66" t="s">
        <v>365</v>
      </c>
      <c r="B62" s="14" t="s">
        <v>159</v>
      </c>
      <c r="C62" s="2" t="s">
        <v>397</v>
      </c>
      <c r="D62" s="121" t="s">
        <v>358</v>
      </c>
      <c r="E62" s="39">
        <v>114</v>
      </c>
      <c r="F62" s="4"/>
      <c r="G62" s="21">
        <f t="shared" si="13"/>
        <v>0</v>
      </c>
      <c r="H62" s="28"/>
    </row>
    <row r="63" spans="1:9" s="6" customFormat="1" ht="30" customHeight="1" thickBot="1" x14ac:dyDescent="0.3">
      <c r="A63" s="66" t="s">
        <v>365</v>
      </c>
      <c r="B63" s="14" t="s">
        <v>160</v>
      </c>
      <c r="C63" s="2" t="s">
        <v>398</v>
      </c>
      <c r="D63" s="121" t="s">
        <v>358</v>
      </c>
      <c r="E63" s="39">
        <v>114</v>
      </c>
      <c r="F63" s="4"/>
      <c r="G63" s="21">
        <f t="shared" si="0"/>
        <v>0</v>
      </c>
      <c r="H63" s="28"/>
    </row>
    <row r="64" spans="1:9" s="6" customFormat="1" ht="30" customHeight="1" thickBot="1" x14ac:dyDescent="0.3">
      <c r="A64" s="67" t="s">
        <v>365</v>
      </c>
      <c r="B64" s="22" t="s">
        <v>161</v>
      </c>
      <c r="C64" s="23" t="s">
        <v>399</v>
      </c>
      <c r="D64" s="118" t="s">
        <v>358</v>
      </c>
      <c r="E64" s="40">
        <v>114</v>
      </c>
      <c r="F64" s="124"/>
      <c r="G64" s="26">
        <f t="shared" si="0"/>
        <v>0</v>
      </c>
      <c r="H64" s="54" t="s">
        <v>45</v>
      </c>
      <c r="I64" s="30">
        <f>ROUND(SUM(G25:G64),2)</f>
        <v>0</v>
      </c>
    </row>
    <row r="65" spans="1:9" s="6" customFormat="1" ht="30" customHeight="1" x14ac:dyDescent="0.25">
      <c r="A65" s="65" t="s">
        <v>400</v>
      </c>
      <c r="B65" s="16" t="s">
        <v>27</v>
      </c>
      <c r="C65" s="17" t="s">
        <v>345</v>
      </c>
      <c r="D65" s="18" t="s">
        <v>100</v>
      </c>
      <c r="E65" s="38">
        <v>360</v>
      </c>
      <c r="F65" s="27"/>
      <c r="G65" s="20">
        <f t="shared" si="0"/>
        <v>0</v>
      </c>
      <c r="H65" s="7"/>
      <c r="I65" s="31"/>
    </row>
    <row r="66" spans="1:9" s="6" customFormat="1" ht="30" customHeight="1" x14ac:dyDescent="0.25">
      <c r="A66" s="66" t="s">
        <v>400</v>
      </c>
      <c r="B66" s="14" t="s">
        <v>28</v>
      </c>
      <c r="C66" s="2" t="s">
        <v>375</v>
      </c>
      <c r="D66" s="121" t="s">
        <v>358</v>
      </c>
      <c r="E66" s="39">
        <v>126</v>
      </c>
      <c r="F66" s="12"/>
      <c r="G66" s="21">
        <f t="shared" ref="G66:G69" si="14">ROUND((E66*F66),2)</f>
        <v>0</v>
      </c>
      <c r="H66" s="7"/>
      <c r="I66" s="31"/>
    </row>
    <row r="67" spans="1:9" s="6" customFormat="1" ht="30" customHeight="1" x14ac:dyDescent="0.25">
      <c r="A67" s="66" t="s">
        <v>400</v>
      </c>
      <c r="B67" s="14" t="s">
        <v>29</v>
      </c>
      <c r="C67" s="2" t="s">
        <v>402</v>
      </c>
      <c r="D67" s="13" t="s">
        <v>344</v>
      </c>
      <c r="E67" s="39">
        <v>24</v>
      </c>
      <c r="F67" s="12"/>
      <c r="G67" s="21">
        <f t="shared" si="14"/>
        <v>0</v>
      </c>
      <c r="H67" s="7"/>
      <c r="I67" s="31"/>
    </row>
    <row r="68" spans="1:9" s="6" customFormat="1" ht="30" customHeight="1" x14ac:dyDescent="0.25">
      <c r="A68" s="66" t="s">
        <v>400</v>
      </c>
      <c r="B68" s="14" t="s">
        <v>30</v>
      </c>
      <c r="C68" s="2" t="s">
        <v>403</v>
      </c>
      <c r="D68" s="121" t="s">
        <v>358</v>
      </c>
      <c r="E68" s="39">
        <v>30</v>
      </c>
      <c r="F68" s="12"/>
      <c r="G68" s="21">
        <f t="shared" si="14"/>
        <v>0</v>
      </c>
      <c r="H68" s="7"/>
      <c r="I68" s="31"/>
    </row>
    <row r="69" spans="1:9" s="6" customFormat="1" ht="30" customHeight="1" x14ac:dyDescent="0.25">
      <c r="A69" s="66" t="s">
        <v>400</v>
      </c>
      <c r="B69" s="14" t="s">
        <v>40</v>
      </c>
      <c r="C69" s="2" t="s">
        <v>404</v>
      </c>
      <c r="D69" s="13" t="s">
        <v>344</v>
      </c>
      <c r="E69" s="39">
        <v>135.16</v>
      </c>
      <c r="F69" s="12"/>
      <c r="G69" s="21">
        <f t="shared" si="14"/>
        <v>0</v>
      </c>
      <c r="H69" s="7"/>
      <c r="I69" s="31"/>
    </row>
    <row r="70" spans="1:9" s="6" customFormat="1" ht="30" customHeight="1" x14ac:dyDescent="0.25">
      <c r="A70" s="66" t="s">
        <v>400</v>
      </c>
      <c r="B70" s="14" t="s">
        <v>202</v>
      </c>
      <c r="C70" s="2" t="s">
        <v>378</v>
      </c>
      <c r="D70" s="61" t="s">
        <v>101</v>
      </c>
      <c r="E70" s="39">
        <v>11443.4</v>
      </c>
      <c r="F70" s="12"/>
      <c r="G70" s="21">
        <f t="shared" si="0"/>
        <v>0</v>
      </c>
      <c r="H70" s="7"/>
      <c r="I70" s="31"/>
    </row>
    <row r="71" spans="1:9" s="6" customFormat="1" ht="30" customHeight="1" x14ac:dyDescent="0.25">
      <c r="A71" s="66" t="s">
        <v>400</v>
      </c>
      <c r="B71" s="14" t="s">
        <v>203</v>
      </c>
      <c r="C71" s="2" t="s">
        <v>405</v>
      </c>
      <c r="D71" s="61" t="s">
        <v>109</v>
      </c>
      <c r="E71" s="39">
        <v>18</v>
      </c>
      <c r="F71" s="12"/>
      <c r="G71" s="21">
        <f t="shared" ref="G71" si="15">ROUND((E71*F71),2)</f>
        <v>0</v>
      </c>
      <c r="H71" s="7"/>
      <c r="I71" s="31"/>
    </row>
    <row r="72" spans="1:9" s="6" customFormat="1" ht="30" customHeight="1" x14ac:dyDescent="0.25">
      <c r="A72" s="66" t="s">
        <v>400</v>
      </c>
      <c r="B72" s="14" t="s">
        <v>204</v>
      </c>
      <c r="C72" s="2" t="s">
        <v>406</v>
      </c>
      <c r="D72" s="13" t="s">
        <v>344</v>
      </c>
      <c r="E72" s="39">
        <v>11.7</v>
      </c>
      <c r="F72" s="12"/>
      <c r="G72" s="21">
        <f t="shared" ref="G72:G75" si="16">ROUND((E72*F72),2)</f>
        <v>0</v>
      </c>
      <c r="H72" s="7"/>
      <c r="I72" s="31"/>
    </row>
    <row r="73" spans="1:9" s="6" customFormat="1" ht="30" customHeight="1" x14ac:dyDescent="0.25">
      <c r="A73" s="66" t="s">
        <v>400</v>
      </c>
      <c r="B73" s="14" t="s">
        <v>205</v>
      </c>
      <c r="C73" s="2" t="s">
        <v>383</v>
      </c>
      <c r="D73" s="121" t="s">
        <v>358</v>
      </c>
      <c r="E73" s="39">
        <v>834</v>
      </c>
      <c r="F73" s="12"/>
      <c r="G73" s="21">
        <f t="shared" ref="G73:G74" si="17">ROUND((E73*F73),2)</f>
        <v>0</v>
      </c>
      <c r="H73" s="7"/>
      <c r="I73" s="31"/>
    </row>
    <row r="74" spans="1:9" s="6" customFormat="1" ht="30" customHeight="1" x14ac:dyDescent="0.25">
      <c r="A74" s="66" t="s">
        <v>400</v>
      </c>
      <c r="B74" s="14" t="s">
        <v>206</v>
      </c>
      <c r="C74" s="2" t="s">
        <v>407</v>
      </c>
      <c r="D74" s="121" t="s">
        <v>358</v>
      </c>
      <c r="E74" s="39">
        <v>230</v>
      </c>
      <c r="F74" s="12"/>
      <c r="G74" s="21">
        <f t="shared" si="17"/>
        <v>0</v>
      </c>
      <c r="H74" s="7"/>
      <c r="I74" s="31"/>
    </row>
    <row r="75" spans="1:9" s="6" customFormat="1" ht="30" customHeight="1" x14ac:dyDescent="0.25">
      <c r="A75" s="66" t="s">
        <v>400</v>
      </c>
      <c r="B75" s="14" t="s">
        <v>207</v>
      </c>
      <c r="C75" s="2" t="s">
        <v>398</v>
      </c>
      <c r="D75" s="121" t="s">
        <v>358</v>
      </c>
      <c r="E75" s="39">
        <v>604</v>
      </c>
      <c r="F75" s="12"/>
      <c r="G75" s="21">
        <f t="shared" si="16"/>
        <v>0</v>
      </c>
      <c r="H75" s="7"/>
      <c r="I75" s="31"/>
    </row>
    <row r="76" spans="1:9" s="6" customFormat="1" ht="30" customHeight="1" thickBot="1" x14ac:dyDescent="0.3">
      <c r="A76" s="66" t="s">
        <v>400</v>
      </c>
      <c r="B76" s="14" t="s">
        <v>208</v>
      </c>
      <c r="C76" s="2" t="s">
        <v>408</v>
      </c>
      <c r="D76" s="121" t="s">
        <v>358</v>
      </c>
      <c r="E76" s="39">
        <v>245</v>
      </c>
      <c r="F76" s="12"/>
      <c r="G76" s="21">
        <f t="shared" si="0"/>
        <v>0</v>
      </c>
      <c r="H76" s="7"/>
      <c r="I76" s="31"/>
    </row>
    <row r="77" spans="1:9" s="6" customFormat="1" ht="30" customHeight="1" thickBot="1" x14ac:dyDescent="0.3">
      <c r="A77" s="105" t="s">
        <v>400</v>
      </c>
      <c r="B77" s="53" t="s">
        <v>209</v>
      </c>
      <c r="C77" s="85" t="s">
        <v>401</v>
      </c>
      <c r="D77" s="44" t="s">
        <v>344</v>
      </c>
      <c r="E77" s="86">
        <v>315</v>
      </c>
      <c r="F77" s="128"/>
      <c r="G77" s="87">
        <f t="shared" si="0"/>
        <v>0</v>
      </c>
      <c r="H77" s="29" t="s">
        <v>46</v>
      </c>
      <c r="I77" s="30">
        <f>ROUND(SUM(G65:G77),2)</f>
        <v>0</v>
      </c>
    </row>
    <row r="78" spans="1:9" s="6" customFormat="1" ht="30" customHeight="1" x14ac:dyDescent="0.25">
      <c r="A78" s="65" t="s">
        <v>409</v>
      </c>
      <c r="B78" s="16" t="s">
        <v>31</v>
      </c>
      <c r="C78" s="17" t="s">
        <v>410</v>
      </c>
      <c r="D78" s="18" t="s">
        <v>109</v>
      </c>
      <c r="E78" s="38">
        <v>36</v>
      </c>
      <c r="F78" s="27"/>
      <c r="G78" s="20">
        <f t="shared" ref="G78:G138" si="18">ROUND((E78*F78),2)</f>
        <v>0</v>
      </c>
    </row>
    <row r="79" spans="1:9" s="6" customFormat="1" ht="30" customHeight="1" x14ac:dyDescent="0.25">
      <c r="A79" s="66" t="s">
        <v>409</v>
      </c>
      <c r="B79" s="14" t="s">
        <v>32</v>
      </c>
      <c r="C79" s="129" t="s">
        <v>411</v>
      </c>
      <c r="D79" s="121" t="s">
        <v>109</v>
      </c>
      <c r="E79" s="39">
        <v>27</v>
      </c>
      <c r="F79" s="12"/>
      <c r="G79" s="21">
        <f t="shared" si="18"/>
        <v>0</v>
      </c>
      <c r="H79" s="88"/>
    </row>
    <row r="80" spans="1:9" s="6" customFormat="1" ht="30" customHeight="1" x14ac:dyDescent="0.25">
      <c r="A80" s="66" t="s">
        <v>409</v>
      </c>
      <c r="B80" s="14" t="s">
        <v>412</v>
      </c>
      <c r="C80" s="2" t="s">
        <v>436</v>
      </c>
      <c r="D80" s="13" t="s">
        <v>344</v>
      </c>
      <c r="E80" s="39">
        <v>41.45</v>
      </c>
      <c r="F80" s="12"/>
      <c r="G80" s="21">
        <f t="shared" ref="G80" si="19">ROUND((E80*F80),2)</f>
        <v>0</v>
      </c>
      <c r="H80" s="88"/>
    </row>
    <row r="81" spans="1:8" s="6" customFormat="1" ht="30" customHeight="1" x14ac:dyDescent="0.25">
      <c r="A81" s="66" t="s">
        <v>409</v>
      </c>
      <c r="B81" s="14" t="s">
        <v>413</v>
      </c>
      <c r="C81" s="2" t="s">
        <v>378</v>
      </c>
      <c r="D81" s="13" t="s">
        <v>101</v>
      </c>
      <c r="E81" s="39">
        <v>4294.3</v>
      </c>
      <c r="F81" s="12"/>
      <c r="G81" s="21">
        <f t="shared" si="18"/>
        <v>0</v>
      </c>
      <c r="H81" s="88"/>
    </row>
    <row r="82" spans="1:8" s="6" customFormat="1" ht="30" customHeight="1" x14ac:dyDescent="0.25">
      <c r="A82" s="66" t="s">
        <v>409</v>
      </c>
      <c r="B82" s="14" t="s">
        <v>415</v>
      </c>
      <c r="C82" s="2" t="s">
        <v>414</v>
      </c>
      <c r="D82" s="13" t="s">
        <v>100</v>
      </c>
      <c r="E82" s="39">
        <v>139.75</v>
      </c>
      <c r="F82" s="12"/>
      <c r="G82" s="21">
        <f t="shared" si="18"/>
        <v>0</v>
      </c>
      <c r="H82" s="88"/>
    </row>
    <row r="83" spans="1:8" s="6" customFormat="1" ht="30" customHeight="1" x14ac:dyDescent="0.25">
      <c r="A83" s="66" t="s">
        <v>409</v>
      </c>
      <c r="B83" s="14" t="s">
        <v>416</v>
      </c>
      <c r="C83" s="2" t="s">
        <v>437</v>
      </c>
      <c r="D83" s="121" t="s">
        <v>358</v>
      </c>
      <c r="E83" s="39">
        <v>760</v>
      </c>
      <c r="F83" s="12"/>
      <c r="G83" s="21">
        <f t="shared" ref="G83" si="20">ROUND((E83*F83),2)</f>
        <v>0</v>
      </c>
      <c r="H83" s="88"/>
    </row>
    <row r="84" spans="1:8" s="6" customFormat="1" ht="30" customHeight="1" x14ac:dyDescent="0.25">
      <c r="A84" s="66" t="s">
        <v>409</v>
      </c>
      <c r="B84" s="14" t="s">
        <v>418</v>
      </c>
      <c r="C84" s="2" t="s">
        <v>370</v>
      </c>
      <c r="D84" s="13" t="s">
        <v>344</v>
      </c>
      <c r="E84" s="39">
        <v>46</v>
      </c>
      <c r="F84" s="12"/>
      <c r="G84" s="21">
        <f t="shared" si="18"/>
        <v>0</v>
      </c>
      <c r="H84" s="88"/>
    </row>
    <row r="85" spans="1:8" s="6" customFormat="1" ht="30" customHeight="1" x14ac:dyDescent="0.25">
      <c r="A85" s="66" t="s">
        <v>409</v>
      </c>
      <c r="B85" s="14" t="s">
        <v>419</v>
      </c>
      <c r="C85" s="2" t="s">
        <v>438</v>
      </c>
      <c r="D85" s="13" t="s">
        <v>100</v>
      </c>
      <c r="E85" s="39">
        <v>23.1</v>
      </c>
      <c r="F85" s="12"/>
      <c r="G85" s="21">
        <f t="shared" ref="G85" si="21">ROUND((E85*F85),2)</f>
        <v>0</v>
      </c>
      <c r="H85" s="88"/>
    </row>
    <row r="86" spans="1:8" s="6" customFormat="1" ht="30" customHeight="1" x14ac:dyDescent="0.25">
      <c r="A86" s="66" t="s">
        <v>409</v>
      </c>
      <c r="B86" s="14" t="s">
        <v>421</v>
      </c>
      <c r="C86" s="2" t="s">
        <v>439</v>
      </c>
      <c r="D86" s="13" t="s">
        <v>100</v>
      </c>
      <c r="E86" s="39">
        <v>23.1</v>
      </c>
      <c r="F86" s="12"/>
      <c r="G86" s="21">
        <f t="shared" si="18"/>
        <v>0</v>
      </c>
      <c r="H86" s="88"/>
    </row>
    <row r="87" spans="1:8" s="6" customFormat="1" ht="30" customHeight="1" x14ac:dyDescent="0.25">
      <c r="A87" s="66" t="s">
        <v>409</v>
      </c>
      <c r="B87" s="14" t="s">
        <v>423</v>
      </c>
      <c r="C87" s="2" t="s">
        <v>417</v>
      </c>
      <c r="D87" s="13" t="s">
        <v>100</v>
      </c>
      <c r="E87" s="39">
        <v>25.71</v>
      </c>
      <c r="F87" s="12"/>
      <c r="G87" s="21">
        <f t="shared" si="18"/>
        <v>0</v>
      </c>
      <c r="H87" s="88"/>
    </row>
    <row r="88" spans="1:8" s="6" customFormat="1" ht="30" customHeight="1" x14ac:dyDescent="0.25">
      <c r="A88" s="66" t="s">
        <v>409</v>
      </c>
      <c r="B88" s="14" t="s">
        <v>424</v>
      </c>
      <c r="C88" s="2" t="s">
        <v>437</v>
      </c>
      <c r="D88" s="121" t="s">
        <v>358</v>
      </c>
      <c r="E88" s="39">
        <v>776</v>
      </c>
      <c r="F88" s="12"/>
      <c r="G88" s="21">
        <f t="shared" ref="G88:G89" si="22">ROUND((E88*F88),2)</f>
        <v>0</v>
      </c>
      <c r="H88" s="88"/>
    </row>
    <row r="89" spans="1:8" s="6" customFormat="1" ht="30" customHeight="1" x14ac:dyDescent="0.25">
      <c r="A89" s="66" t="s">
        <v>409</v>
      </c>
      <c r="B89" s="14" t="s">
        <v>426</v>
      </c>
      <c r="C89" s="2" t="s">
        <v>440</v>
      </c>
      <c r="D89" s="121" t="s">
        <v>358</v>
      </c>
      <c r="E89" s="39">
        <v>776</v>
      </c>
      <c r="F89" s="12"/>
      <c r="G89" s="21">
        <f t="shared" si="22"/>
        <v>0</v>
      </c>
      <c r="H89" s="88"/>
    </row>
    <row r="90" spans="1:8" s="6" customFormat="1" ht="30" customHeight="1" x14ac:dyDescent="0.25">
      <c r="A90" s="66" t="s">
        <v>409</v>
      </c>
      <c r="B90" s="14" t="s">
        <v>428</v>
      </c>
      <c r="C90" s="2" t="s">
        <v>441</v>
      </c>
      <c r="D90" s="121" t="s">
        <v>358</v>
      </c>
      <c r="E90" s="39">
        <v>776</v>
      </c>
      <c r="F90" s="12"/>
      <c r="G90" s="21">
        <f t="shared" si="18"/>
        <v>0</v>
      </c>
      <c r="H90" s="88"/>
    </row>
    <row r="91" spans="1:8" s="6" customFormat="1" ht="30" customHeight="1" x14ac:dyDescent="0.25">
      <c r="A91" s="66" t="s">
        <v>409</v>
      </c>
      <c r="B91" s="14" t="s">
        <v>429</v>
      </c>
      <c r="C91" s="2" t="s">
        <v>420</v>
      </c>
      <c r="D91" s="13" t="s">
        <v>100</v>
      </c>
      <c r="E91" s="39">
        <v>133.30000000000001</v>
      </c>
      <c r="F91" s="12"/>
      <c r="G91" s="21">
        <f t="shared" si="18"/>
        <v>0</v>
      </c>
      <c r="H91" s="88"/>
    </row>
    <row r="92" spans="1:8" s="6" customFormat="1" ht="30" customHeight="1" x14ac:dyDescent="0.25">
      <c r="A92" s="66" t="s">
        <v>409</v>
      </c>
      <c r="B92" s="14" t="s">
        <v>430</v>
      </c>
      <c r="C92" s="2" t="s">
        <v>422</v>
      </c>
      <c r="D92" s="13" t="s">
        <v>109</v>
      </c>
      <c r="E92" s="39">
        <v>12</v>
      </c>
      <c r="F92" s="12"/>
      <c r="G92" s="21">
        <f t="shared" ref="G92:G93" si="23">ROUND((E92*F92),2)</f>
        <v>0</v>
      </c>
      <c r="H92" s="88"/>
    </row>
    <row r="93" spans="1:8" s="6" customFormat="1" ht="30" customHeight="1" x14ac:dyDescent="0.25">
      <c r="A93" s="66" t="s">
        <v>409</v>
      </c>
      <c r="B93" s="14" t="s">
        <v>432</v>
      </c>
      <c r="C93" s="2" t="s">
        <v>442</v>
      </c>
      <c r="D93" s="13" t="s">
        <v>5</v>
      </c>
      <c r="E93" s="39">
        <v>1</v>
      </c>
      <c r="F93" s="12"/>
      <c r="G93" s="21">
        <f t="shared" si="23"/>
        <v>0</v>
      </c>
      <c r="H93" s="88"/>
    </row>
    <row r="94" spans="1:8" s="6" customFormat="1" ht="30" customHeight="1" x14ac:dyDescent="0.25">
      <c r="A94" s="66" t="s">
        <v>409</v>
      </c>
      <c r="B94" s="14" t="s">
        <v>434</v>
      </c>
      <c r="C94" s="2" t="s">
        <v>443</v>
      </c>
      <c r="D94" s="13" t="s">
        <v>109</v>
      </c>
      <c r="E94" s="39">
        <v>2</v>
      </c>
      <c r="F94" s="12"/>
      <c r="G94" s="21">
        <f t="shared" si="18"/>
        <v>0</v>
      </c>
      <c r="H94" s="88"/>
    </row>
    <row r="95" spans="1:8" s="6" customFormat="1" ht="30" customHeight="1" x14ac:dyDescent="0.25">
      <c r="A95" s="66" t="s">
        <v>409</v>
      </c>
      <c r="B95" s="14" t="s">
        <v>460</v>
      </c>
      <c r="C95" s="2" t="s">
        <v>444</v>
      </c>
      <c r="D95" s="121" t="s">
        <v>344</v>
      </c>
      <c r="E95" s="39">
        <v>5</v>
      </c>
      <c r="F95" s="12"/>
      <c r="G95" s="21">
        <f t="shared" si="18"/>
        <v>0</v>
      </c>
      <c r="H95" s="88"/>
    </row>
    <row r="96" spans="1:8" s="6" customFormat="1" ht="30" customHeight="1" x14ac:dyDescent="0.25">
      <c r="A96" s="66" t="s">
        <v>409</v>
      </c>
      <c r="B96" s="14" t="s">
        <v>461</v>
      </c>
      <c r="C96" s="2" t="s">
        <v>445</v>
      </c>
      <c r="D96" s="121" t="s">
        <v>358</v>
      </c>
      <c r="E96" s="39">
        <v>187</v>
      </c>
      <c r="F96" s="12"/>
      <c r="G96" s="21">
        <f t="shared" si="18"/>
        <v>0</v>
      </c>
      <c r="H96" s="88"/>
    </row>
    <row r="97" spans="1:9" s="6" customFormat="1" ht="30" customHeight="1" x14ac:dyDescent="0.25">
      <c r="A97" s="152" t="s">
        <v>409</v>
      </c>
      <c r="B97" s="153" t="s">
        <v>462</v>
      </c>
      <c r="C97" s="154" t="s">
        <v>446</v>
      </c>
      <c r="D97" s="155" t="s">
        <v>109</v>
      </c>
      <c r="E97" s="156">
        <v>37</v>
      </c>
      <c r="F97" s="157"/>
      <c r="G97" s="158">
        <f t="shared" si="18"/>
        <v>0</v>
      </c>
      <c r="H97" s="88"/>
    </row>
    <row r="98" spans="1:9" s="6" customFormat="1" ht="30" customHeight="1" x14ac:dyDescent="0.25">
      <c r="A98" s="152" t="s">
        <v>409</v>
      </c>
      <c r="B98" s="153" t="s">
        <v>463</v>
      </c>
      <c r="C98" s="154" t="s">
        <v>658</v>
      </c>
      <c r="D98" s="155" t="s">
        <v>655</v>
      </c>
      <c r="E98" s="156">
        <v>17.55</v>
      </c>
      <c r="F98" s="157"/>
      <c r="G98" s="158">
        <f t="shared" si="18"/>
        <v>0</v>
      </c>
      <c r="H98" s="88"/>
    </row>
    <row r="99" spans="1:9" s="6" customFormat="1" ht="30" customHeight="1" x14ac:dyDescent="0.25">
      <c r="A99" s="66" t="s">
        <v>409</v>
      </c>
      <c r="B99" s="153" t="s">
        <v>464</v>
      </c>
      <c r="C99" s="2" t="s">
        <v>378</v>
      </c>
      <c r="D99" s="121" t="s">
        <v>101</v>
      </c>
      <c r="E99" s="39">
        <v>1765.2</v>
      </c>
      <c r="F99" s="12"/>
      <c r="G99" s="21">
        <f t="shared" ref="G99:G101" si="24">ROUND((E99*F99),2)</f>
        <v>0</v>
      </c>
      <c r="H99" s="88"/>
    </row>
    <row r="100" spans="1:9" s="6" customFormat="1" ht="30" customHeight="1" x14ac:dyDescent="0.25">
      <c r="A100" s="66" t="s">
        <v>409</v>
      </c>
      <c r="B100" s="153" t="s">
        <v>465</v>
      </c>
      <c r="C100" s="2" t="s">
        <v>447</v>
      </c>
      <c r="D100" s="121" t="s">
        <v>344</v>
      </c>
      <c r="E100" s="39">
        <v>4</v>
      </c>
      <c r="F100" s="12"/>
      <c r="G100" s="21">
        <f t="shared" si="24"/>
        <v>0</v>
      </c>
      <c r="H100" s="88"/>
    </row>
    <row r="101" spans="1:9" s="6" customFormat="1" ht="30" customHeight="1" x14ac:dyDescent="0.25">
      <c r="A101" s="66" t="s">
        <v>409</v>
      </c>
      <c r="B101" s="153" t="s">
        <v>466</v>
      </c>
      <c r="C101" s="2" t="s">
        <v>448</v>
      </c>
      <c r="D101" s="121" t="s">
        <v>100</v>
      </c>
      <c r="E101" s="39">
        <v>93</v>
      </c>
      <c r="F101" s="12"/>
      <c r="G101" s="21">
        <f t="shared" si="24"/>
        <v>0</v>
      </c>
      <c r="H101" s="88"/>
    </row>
    <row r="102" spans="1:9" s="6" customFormat="1" ht="30" customHeight="1" x14ac:dyDescent="0.25">
      <c r="A102" s="66" t="s">
        <v>409</v>
      </c>
      <c r="B102" s="153" t="s">
        <v>467</v>
      </c>
      <c r="C102" s="2" t="s">
        <v>449</v>
      </c>
      <c r="D102" s="121" t="s">
        <v>100</v>
      </c>
      <c r="E102" s="39">
        <v>152</v>
      </c>
      <c r="F102" s="12"/>
      <c r="G102" s="21">
        <f t="shared" si="18"/>
        <v>0</v>
      </c>
      <c r="H102" s="88"/>
    </row>
    <row r="103" spans="1:9" s="6" customFormat="1" ht="30" customHeight="1" x14ac:dyDescent="0.25">
      <c r="A103" s="66" t="s">
        <v>409</v>
      </c>
      <c r="B103" s="153" t="s">
        <v>468</v>
      </c>
      <c r="C103" s="2" t="s">
        <v>425</v>
      </c>
      <c r="D103" s="121" t="s">
        <v>358</v>
      </c>
      <c r="E103" s="39">
        <v>597</v>
      </c>
      <c r="F103" s="12"/>
      <c r="G103" s="21">
        <f t="shared" ref="G103" si="25">ROUND((E103*F103),2)</f>
        <v>0</v>
      </c>
      <c r="H103" s="88"/>
    </row>
    <row r="104" spans="1:9" s="6" customFormat="1" ht="30" customHeight="1" x14ac:dyDescent="0.25">
      <c r="A104" s="66" t="s">
        <v>409</v>
      </c>
      <c r="B104" s="153" t="s">
        <v>469</v>
      </c>
      <c r="C104" s="2" t="s">
        <v>450</v>
      </c>
      <c r="D104" s="121" t="s">
        <v>358</v>
      </c>
      <c r="E104" s="39">
        <v>597</v>
      </c>
      <c r="F104" s="12"/>
      <c r="G104" s="21">
        <f t="shared" si="18"/>
        <v>0</v>
      </c>
      <c r="H104" s="88"/>
    </row>
    <row r="105" spans="1:9" s="6" customFormat="1" ht="30" customHeight="1" x14ac:dyDescent="0.25">
      <c r="A105" s="66" t="s">
        <v>409</v>
      </c>
      <c r="B105" s="153" t="s">
        <v>470</v>
      </c>
      <c r="C105" s="2" t="s">
        <v>427</v>
      </c>
      <c r="D105" s="121" t="s">
        <v>358</v>
      </c>
      <c r="E105" s="39">
        <v>597</v>
      </c>
      <c r="F105" s="12"/>
      <c r="G105" s="21">
        <f t="shared" ref="G105" si="26">ROUND((E105*F105),2)</f>
        <v>0</v>
      </c>
      <c r="H105" s="88"/>
      <c r="I105" s="31"/>
    </row>
    <row r="106" spans="1:9" s="6" customFormat="1" ht="30" customHeight="1" x14ac:dyDescent="0.25">
      <c r="A106" s="66" t="s">
        <v>409</v>
      </c>
      <c r="B106" s="153" t="s">
        <v>471</v>
      </c>
      <c r="C106" s="2" t="s">
        <v>451</v>
      </c>
      <c r="D106" s="121" t="s">
        <v>358</v>
      </c>
      <c r="E106" s="39">
        <v>597</v>
      </c>
      <c r="F106" s="12"/>
      <c r="G106" s="21">
        <f t="shared" si="18"/>
        <v>0</v>
      </c>
      <c r="H106" s="88"/>
      <c r="I106" s="31"/>
    </row>
    <row r="107" spans="1:9" s="6" customFormat="1" ht="30" customHeight="1" x14ac:dyDescent="0.25">
      <c r="A107" s="66" t="s">
        <v>409</v>
      </c>
      <c r="B107" s="153" t="s">
        <v>472</v>
      </c>
      <c r="C107" s="2" t="s">
        <v>452</v>
      </c>
      <c r="D107" s="121" t="s">
        <v>358</v>
      </c>
      <c r="E107" s="39">
        <v>517.20000000000005</v>
      </c>
      <c r="F107" s="126"/>
      <c r="G107" s="21">
        <f t="shared" ref="G107:G108" si="27">ROUND((E107*F107),2)</f>
        <v>0</v>
      </c>
      <c r="H107" s="88"/>
      <c r="I107" s="88"/>
    </row>
    <row r="108" spans="1:9" s="6" customFormat="1" ht="30" customHeight="1" x14ac:dyDescent="0.25">
      <c r="A108" s="66" t="s">
        <v>409</v>
      </c>
      <c r="B108" s="153" t="s">
        <v>473</v>
      </c>
      <c r="C108" s="2" t="s">
        <v>453</v>
      </c>
      <c r="D108" s="121" t="s">
        <v>358</v>
      </c>
      <c r="E108" s="39">
        <v>79.8</v>
      </c>
      <c r="F108" s="126"/>
      <c r="G108" s="21">
        <f t="shared" si="27"/>
        <v>0</v>
      </c>
      <c r="H108" s="88"/>
      <c r="I108" s="88"/>
    </row>
    <row r="109" spans="1:9" s="6" customFormat="1" ht="30" customHeight="1" x14ac:dyDescent="0.25">
      <c r="A109" s="66" t="s">
        <v>409</v>
      </c>
      <c r="B109" s="153" t="s">
        <v>474</v>
      </c>
      <c r="C109" s="2" t="s">
        <v>396</v>
      </c>
      <c r="D109" s="121" t="s">
        <v>358</v>
      </c>
      <c r="E109" s="39">
        <v>597</v>
      </c>
      <c r="F109" s="126"/>
      <c r="G109" s="21">
        <f t="shared" si="18"/>
        <v>0</v>
      </c>
      <c r="H109" s="88"/>
      <c r="I109" s="88"/>
    </row>
    <row r="110" spans="1:9" s="6" customFormat="1" ht="30" customHeight="1" x14ac:dyDescent="0.25">
      <c r="A110" s="66" t="s">
        <v>409</v>
      </c>
      <c r="B110" s="153" t="s">
        <v>475</v>
      </c>
      <c r="C110" s="2" t="s">
        <v>454</v>
      </c>
      <c r="D110" s="121" t="s">
        <v>358</v>
      </c>
      <c r="E110" s="39">
        <v>334</v>
      </c>
      <c r="F110" s="126"/>
      <c r="G110" s="21">
        <f t="shared" ref="G110" si="28">ROUND((E110*F110),2)</f>
        <v>0</v>
      </c>
      <c r="H110" s="88"/>
    </row>
    <row r="111" spans="1:9" s="6" customFormat="1" ht="30" customHeight="1" x14ac:dyDescent="0.25">
      <c r="A111" s="66" t="s">
        <v>409</v>
      </c>
      <c r="B111" s="153" t="s">
        <v>476</v>
      </c>
      <c r="C111" s="2" t="s">
        <v>455</v>
      </c>
      <c r="D111" s="121" t="s">
        <v>358</v>
      </c>
      <c r="E111" s="39">
        <v>334</v>
      </c>
      <c r="F111" s="126"/>
      <c r="G111" s="21">
        <f t="shared" si="18"/>
        <v>0</v>
      </c>
      <c r="H111" s="88"/>
    </row>
    <row r="112" spans="1:9" s="6" customFormat="1" ht="30" customHeight="1" x14ac:dyDescent="0.25">
      <c r="A112" s="66" t="s">
        <v>409</v>
      </c>
      <c r="B112" s="153" t="s">
        <v>477</v>
      </c>
      <c r="C112" s="2" t="s">
        <v>456</v>
      </c>
      <c r="D112" s="13" t="s">
        <v>100</v>
      </c>
      <c r="E112" s="39">
        <v>75.319999999999993</v>
      </c>
      <c r="F112" s="126"/>
      <c r="G112" s="21">
        <f t="shared" si="18"/>
        <v>0</v>
      </c>
      <c r="H112" s="88"/>
    </row>
    <row r="113" spans="1:9" s="6" customFormat="1" ht="30" customHeight="1" x14ac:dyDescent="0.25">
      <c r="A113" s="66" t="s">
        <v>409</v>
      </c>
      <c r="B113" s="153" t="s">
        <v>478</v>
      </c>
      <c r="C113" s="2" t="s">
        <v>433</v>
      </c>
      <c r="D113" s="13" t="s">
        <v>100</v>
      </c>
      <c r="E113" s="39">
        <v>601</v>
      </c>
      <c r="F113" s="126"/>
      <c r="G113" s="21">
        <f t="shared" si="18"/>
        <v>0</v>
      </c>
      <c r="H113" s="88"/>
    </row>
    <row r="114" spans="1:9" s="6" customFormat="1" ht="30" customHeight="1" x14ac:dyDescent="0.25">
      <c r="A114" s="66" t="s">
        <v>409</v>
      </c>
      <c r="B114" s="153" t="s">
        <v>479</v>
      </c>
      <c r="C114" s="2" t="s">
        <v>457</v>
      </c>
      <c r="D114" s="121" t="s">
        <v>358</v>
      </c>
      <c r="E114" s="39">
        <v>2054</v>
      </c>
      <c r="F114" s="126"/>
      <c r="G114" s="21">
        <f t="shared" ref="G114" si="29">ROUND((E114*F114),2)</f>
        <v>0</v>
      </c>
      <c r="H114" s="88"/>
    </row>
    <row r="115" spans="1:9" s="6" customFormat="1" ht="30" customHeight="1" thickBot="1" x14ac:dyDescent="0.3">
      <c r="A115" s="66" t="s">
        <v>409</v>
      </c>
      <c r="B115" s="153" t="s">
        <v>480</v>
      </c>
      <c r="C115" s="2" t="s">
        <v>458</v>
      </c>
      <c r="D115" s="121" t="s">
        <v>358</v>
      </c>
      <c r="E115" s="39">
        <v>1970</v>
      </c>
      <c r="F115" s="126"/>
      <c r="G115" s="21">
        <f t="shared" si="18"/>
        <v>0</v>
      </c>
      <c r="H115" s="88"/>
    </row>
    <row r="116" spans="1:9" s="6" customFormat="1" ht="30" customHeight="1" thickBot="1" x14ac:dyDescent="0.3">
      <c r="A116" s="67" t="s">
        <v>409</v>
      </c>
      <c r="B116" s="153" t="s">
        <v>657</v>
      </c>
      <c r="C116" s="23" t="s">
        <v>459</v>
      </c>
      <c r="D116" s="118" t="s">
        <v>358</v>
      </c>
      <c r="E116" s="40">
        <v>84</v>
      </c>
      <c r="F116" s="127"/>
      <c r="G116" s="26">
        <f t="shared" si="18"/>
        <v>0</v>
      </c>
      <c r="H116" s="54" t="s">
        <v>435</v>
      </c>
      <c r="I116" s="30">
        <f>ROUND(SUM(G78:G116),2)</f>
        <v>0</v>
      </c>
    </row>
    <row r="117" spans="1:9" s="6" customFormat="1" ht="30" customHeight="1" x14ac:dyDescent="0.25">
      <c r="A117" s="65" t="s">
        <v>481</v>
      </c>
      <c r="B117" s="16" t="s">
        <v>482</v>
      </c>
      <c r="C117" s="131" t="s">
        <v>483</v>
      </c>
      <c r="D117" s="18" t="s">
        <v>5</v>
      </c>
      <c r="E117" s="38">
        <v>4</v>
      </c>
      <c r="F117" s="27"/>
      <c r="G117" s="20">
        <f t="shared" si="18"/>
        <v>0</v>
      </c>
      <c r="H117" s="7"/>
    </row>
    <row r="118" spans="1:9" s="6" customFormat="1" ht="30" customHeight="1" x14ac:dyDescent="0.25">
      <c r="A118" s="66" t="s">
        <v>481</v>
      </c>
      <c r="B118" s="59" t="s">
        <v>484</v>
      </c>
      <c r="C118" s="130" t="s">
        <v>485</v>
      </c>
      <c r="D118" s="61" t="s">
        <v>100</v>
      </c>
      <c r="E118" s="39">
        <v>16.3</v>
      </c>
      <c r="F118" s="12"/>
      <c r="G118" s="21">
        <f t="shared" si="18"/>
        <v>0</v>
      </c>
      <c r="H118" s="7"/>
    </row>
    <row r="119" spans="1:9" s="6" customFormat="1" ht="30" customHeight="1" x14ac:dyDescent="0.25">
      <c r="A119" s="66" t="s">
        <v>481</v>
      </c>
      <c r="B119" s="59" t="s">
        <v>486</v>
      </c>
      <c r="C119" s="130" t="s">
        <v>487</v>
      </c>
      <c r="D119" s="13" t="s">
        <v>344</v>
      </c>
      <c r="E119" s="39">
        <v>29</v>
      </c>
      <c r="F119" s="12"/>
      <c r="G119" s="21">
        <f t="shared" si="18"/>
        <v>0</v>
      </c>
      <c r="H119" s="7"/>
    </row>
    <row r="120" spans="1:9" s="6" customFormat="1" ht="30" customHeight="1" x14ac:dyDescent="0.25">
      <c r="A120" s="66" t="s">
        <v>481</v>
      </c>
      <c r="B120" s="59" t="s">
        <v>488</v>
      </c>
      <c r="C120" s="130" t="s">
        <v>502</v>
      </c>
      <c r="D120" s="13" t="s">
        <v>344</v>
      </c>
      <c r="E120" s="39">
        <v>55.05</v>
      </c>
      <c r="F120" s="12"/>
      <c r="G120" s="21">
        <f t="shared" ref="G120:G121" si="30">ROUND((E120*F120),2)</f>
        <v>0</v>
      </c>
      <c r="H120" s="7"/>
    </row>
    <row r="121" spans="1:9" s="6" customFormat="1" ht="30" customHeight="1" x14ac:dyDescent="0.25">
      <c r="A121" s="66" t="s">
        <v>481</v>
      </c>
      <c r="B121" s="59" t="s">
        <v>488</v>
      </c>
      <c r="C121" s="130" t="s">
        <v>378</v>
      </c>
      <c r="D121" s="13" t="s">
        <v>101</v>
      </c>
      <c r="E121" s="39">
        <v>8609.6</v>
      </c>
      <c r="F121" s="12"/>
      <c r="G121" s="21">
        <f t="shared" si="30"/>
        <v>0</v>
      </c>
      <c r="H121" s="7"/>
    </row>
    <row r="122" spans="1:9" s="6" customFormat="1" ht="30" customHeight="1" x14ac:dyDescent="0.25">
      <c r="A122" s="66" t="s">
        <v>481</v>
      </c>
      <c r="B122" s="59" t="s">
        <v>488</v>
      </c>
      <c r="C122" s="130" t="s">
        <v>503</v>
      </c>
      <c r="D122" s="13" t="s">
        <v>100</v>
      </c>
      <c r="E122" s="39">
        <v>5.95</v>
      </c>
      <c r="F122" s="12"/>
      <c r="G122" s="21">
        <f t="shared" si="18"/>
        <v>0</v>
      </c>
      <c r="H122" s="7"/>
    </row>
    <row r="123" spans="1:9" s="6" customFormat="1" ht="30" customHeight="1" x14ac:dyDescent="0.25">
      <c r="A123" s="66" t="s">
        <v>481</v>
      </c>
      <c r="B123" s="59" t="s">
        <v>489</v>
      </c>
      <c r="C123" s="130" t="s">
        <v>490</v>
      </c>
      <c r="D123" s="61" t="s">
        <v>100</v>
      </c>
      <c r="E123" s="39">
        <v>39</v>
      </c>
      <c r="F123" s="12"/>
      <c r="G123" s="21">
        <f t="shared" si="18"/>
        <v>0</v>
      </c>
      <c r="H123" s="7"/>
    </row>
    <row r="124" spans="1:9" s="6" customFormat="1" ht="30" customHeight="1" x14ac:dyDescent="0.25">
      <c r="A124" s="66" t="s">
        <v>481</v>
      </c>
      <c r="B124" s="59" t="s">
        <v>491</v>
      </c>
      <c r="C124" s="130" t="s">
        <v>457</v>
      </c>
      <c r="D124" s="121" t="s">
        <v>358</v>
      </c>
      <c r="E124" s="39">
        <v>200</v>
      </c>
      <c r="F124" s="12"/>
      <c r="G124" s="21">
        <f t="shared" ref="G124" si="31">ROUND((E124*F124),2)</f>
        <v>0</v>
      </c>
      <c r="H124" s="7"/>
    </row>
    <row r="125" spans="1:9" s="6" customFormat="1" ht="30" customHeight="1" x14ac:dyDescent="0.25">
      <c r="A125" s="66" t="s">
        <v>481</v>
      </c>
      <c r="B125" s="59" t="s">
        <v>491</v>
      </c>
      <c r="C125" s="130" t="s">
        <v>382</v>
      </c>
      <c r="D125" s="121" t="s">
        <v>358</v>
      </c>
      <c r="E125" s="39">
        <v>200</v>
      </c>
      <c r="F125" s="12"/>
      <c r="G125" s="21">
        <f t="shared" si="18"/>
        <v>0</v>
      </c>
      <c r="H125" s="7"/>
    </row>
    <row r="126" spans="1:9" s="6" customFormat="1" ht="30" customHeight="1" x14ac:dyDescent="0.25">
      <c r="A126" s="66" t="s">
        <v>481</v>
      </c>
      <c r="B126" s="59" t="s">
        <v>492</v>
      </c>
      <c r="C126" s="130" t="s">
        <v>493</v>
      </c>
      <c r="D126" s="13" t="s">
        <v>344</v>
      </c>
      <c r="E126" s="39">
        <v>232</v>
      </c>
      <c r="F126" s="12"/>
      <c r="G126" s="21">
        <f t="shared" ref="G126" si="32">ROUND((E126*F126),2)</f>
        <v>0</v>
      </c>
      <c r="H126" s="7"/>
    </row>
    <row r="127" spans="1:9" s="6" customFormat="1" ht="30" customHeight="1" x14ac:dyDescent="0.25">
      <c r="A127" s="152" t="s">
        <v>481</v>
      </c>
      <c r="B127" s="159" t="s">
        <v>494</v>
      </c>
      <c r="C127" s="161" t="s">
        <v>656</v>
      </c>
      <c r="D127" s="162" t="s">
        <v>100</v>
      </c>
      <c r="E127" s="156">
        <v>39</v>
      </c>
      <c r="F127" s="157"/>
      <c r="G127" s="158">
        <f t="shared" si="18"/>
        <v>0</v>
      </c>
      <c r="H127" s="7"/>
    </row>
    <row r="128" spans="1:9" s="6" customFormat="1" ht="30" customHeight="1" x14ac:dyDescent="0.25">
      <c r="A128" s="66" t="s">
        <v>481</v>
      </c>
      <c r="B128" s="159" t="s">
        <v>495</v>
      </c>
      <c r="C128" s="130" t="s">
        <v>457</v>
      </c>
      <c r="D128" s="121" t="s">
        <v>358</v>
      </c>
      <c r="E128" s="39">
        <v>103</v>
      </c>
      <c r="F128" s="12"/>
      <c r="G128" s="21">
        <f t="shared" si="18"/>
        <v>0</v>
      </c>
      <c r="H128" s="7"/>
    </row>
    <row r="129" spans="1:9" s="6" customFormat="1" ht="30" customHeight="1" x14ac:dyDescent="0.25">
      <c r="A129" s="66" t="s">
        <v>481</v>
      </c>
      <c r="B129" s="159" t="s">
        <v>496</v>
      </c>
      <c r="C129" s="130" t="s">
        <v>504</v>
      </c>
      <c r="D129" s="121" t="s">
        <v>358</v>
      </c>
      <c r="E129" s="39">
        <v>103</v>
      </c>
      <c r="F129" s="12"/>
      <c r="G129" s="21">
        <f t="shared" ref="G129" si="33">ROUND((E129*F129),2)</f>
        <v>0</v>
      </c>
      <c r="H129" s="7"/>
    </row>
    <row r="130" spans="1:9" s="6" customFormat="1" ht="30" customHeight="1" x14ac:dyDescent="0.25">
      <c r="A130" s="66" t="s">
        <v>481</v>
      </c>
      <c r="B130" s="159" t="s">
        <v>498</v>
      </c>
      <c r="C130" s="130" t="s">
        <v>505</v>
      </c>
      <c r="D130" s="121" t="s">
        <v>358</v>
      </c>
      <c r="E130" s="39">
        <v>86</v>
      </c>
      <c r="F130" s="12"/>
      <c r="G130" s="21">
        <f t="shared" si="18"/>
        <v>0</v>
      </c>
      <c r="H130" s="7"/>
    </row>
    <row r="131" spans="1:9" s="6" customFormat="1" ht="30" customHeight="1" x14ac:dyDescent="0.25">
      <c r="A131" s="66" t="s">
        <v>481</v>
      </c>
      <c r="B131" s="159" t="s">
        <v>500</v>
      </c>
      <c r="C131" s="130" t="s">
        <v>506</v>
      </c>
      <c r="D131" s="121" t="s">
        <v>100</v>
      </c>
      <c r="E131" s="39">
        <v>20</v>
      </c>
      <c r="F131" s="12"/>
      <c r="G131" s="21">
        <f t="shared" si="18"/>
        <v>0</v>
      </c>
      <c r="H131" s="7"/>
    </row>
    <row r="132" spans="1:9" s="6" customFormat="1" ht="30" customHeight="1" x14ac:dyDescent="0.25">
      <c r="A132" s="66" t="s">
        <v>481</v>
      </c>
      <c r="B132" s="159" t="s">
        <v>650</v>
      </c>
      <c r="C132" s="130" t="s">
        <v>507</v>
      </c>
      <c r="D132" s="121" t="s">
        <v>358</v>
      </c>
      <c r="E132" s="39">
        <v>440</v>
      </c>
      <c r="F132" s="12"/>
      <c r="G132" s="21">
        <f t="shared" ref="G132" si="34">ROUND((E132*F132),2)</f>
        <v>0</v>
      </c>
      <c r="H132" s="7"/>
    </row>
    <row r="133" spans="1:9" s="6" customFormat="1" ht="30" customHeight="1" x14ac:dyDescent="0.25">
      <c r="A133" s="66" t="s">
        <v>481</v>
      </c>
      <c r="B133" s="159" t="s">
        <v>651</v>
      </c>
      <c r="C133" s="130" t="s">
        <v>508</v>
      </c>
      <c r="D133" s="121" t="s">
        <v>100</v>
      </c>
      <c r="E133" s="39">
        <v>45</v>
      </c>
      <c r="F133" s="12"/>
      <c r="G133" s="21">
        <f t="shared" si="18"/>
        <v>0</v>
      </c>
      <c r="H133" s="7"/>
    </row>
    <row r="134" spans="1:9" s="6" customFormat="1" ht="30" customHeight="1" x14ac:dyDescent="0.25">
      <c r="A134" s="66" t="s">
        <v>481</v>
      </c>
      <c r="B134" s="159" t="s">
        <v>652</v>
      </c>
      <c r="C134" s="130" t="s">
        <v>497</v>
      </c>
      <c r="D134" s="121" t="s">
        <v>358</v>
      </c>
      <c r="E134" s="39">
        <v>51</v>
      </c>
      <c r="F134" s="12"/>
      <c r="G134" s="21">
        <f t="shared" si="18"/>
        <v>0</v>
      </c>
      <c r="H134" s="7"/>
    </row>
    <row r="135" spans="1:9" s="6" customFormat="1" ht="30" customHeight="1" thickBot="1" x14ac:dyDescent="0.3">
      <c r="A135" s="66" t="s">
        <v>481</v>
      </c>
      <c r="B135" s="159" t="s">
        <v>653</v>
      </c>
      <c r="C135" s="130" t="s">
        <v>499</v>
      </c>
      <c r="D135" s="61" t="s">
        <v>5</v>
      </c>
      <c r="E135" s="39">
        <v>2</v>
      </c>
      <c r="F135" s="12"/>
      <c r="G135" s="21">
        <f t="shared" si="18"/>
        <v>0</v>
      </c>
      <c r="H135" s="7"/>
    </row>
    <row r="136" spans="1:9" s="6" customFormat="1" ht="30" customHeight="1" thickBot="1" x14ac:dyDescent="0.3">
      <c r="A136" s="67" t="s">
        <v>481</v>
      </c>
      <c r="B136" s="160" t="s">
        <v>654</v>
      </c>
      <c r="C136" s="132" t="s">
        <v>431</v>
      </c>
      <c r="D136" s="133" t="s">
        <v>100</v>
      </c>
      <c r="E136" s="40">
        <v>30.5</v>
      </c>
      <c r="F136" s="125"/>
      <c r="G136" s="26">
        <f t="shared" si="18"/>
        <v>0</v>
      </c>
      <c r="H136" s="29" t="s">
        <v>501</v>
      </c>
      <c r="I136" s="30">
        <f>ROUND(SUM(G117:G136),2)</f>
        <v>0</v>
      </c>
    </row>
    <row r="137" spans="1:9" s="6" customFormat="1" ht="30" customHeight="1" thickBot="1" x14ac:dyDescent="0.3">
      <c r="A137" s="65" t="s">
        <v>509</v>
      </c>
      <c r="B137" s="16" t="s">
        <v>510</v>
      </c>
      <c r="C137" s="134" t="s">
        <v>511</v>
      </c>
      <c r="D137" s="18" t="s">
        <v>344</v>
      </c>
      <c r="E137" s="38">
        <v>88</v>
      </c>
      <c r="F137" s="27"/>
      <c r="G137" s="20">
        <f t="shared" si="18"/>
        <v>0</v>
      </c>
      <c r="H137" s="7"/>
    </row>
    <row r="138" spans="1:9" s="6" customFormat="1" ht="30" customHeight="1" thickBot="1" x14ac:dyDescent="0.3">
      <c r="A138" s="67" t="s">
        <v>509</v>
      </c>
      <c r="B138" s="22" t="s">
        <v>512</v>
      </c>
      <c r="C138" s="23" t="s">
        <v>513</v>
      </c>
      <c r="D138" s="118" t="s">
        <v>358</v>
      </c>
      <c r="E138" s="40">
        <v>1090</v>
      </c>
      <c r="F138" s="125"/>
      <c r="G138" s="26">
        <f t="shared" si="18"/>
        <v>0</v>
      </c>
      <c r="H138" s="54" t="s">
        <v>514</v>
      </c>
      <c r="I138" s="30">
        <f>ROUND(SUM(G137:G138),2)</f>
        <v>0</v>
      </c>
    </row>
    <row r="139" spans="1:9" ht="42" thickBot="1" x14ac:dyDescent="0.3">
      <c r="A139" s="114"/>
      <c r="B139" s="114"/>
      <c r="C139" s="115"/>
      <c r="D139" s="116"/>
      <c r="E139" s="117"/>
      <c r="F139" s="96" t="s">
        <v>515</v>
      </c>
      <c r="G139" s="97">
        <f>SUM(G6:G138)</f>
        <v>0</v>
      </c>
      <c r="H139" s="106"/>
      <c r="I139" s="106"/>
    </row>
  </sheetData>
  <sheetProtection algorithmName="SHA-512" hashValue="S3Wjza6Mx7+yDRCy2wLMZphZkgZKRUtXhnd3XAFOEiCS64vonzo9SQ17F7FLyO31lMayeeK4ythWzrg2zmukRg==" saltValue="6vFGmw6o4gXPrbxgSbSEWg=="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70C2-7CD6-47A7-A5DB-EE5B99E2987A}">
  <dimension ref="A1:I62"/>
  <sheetViews>
    <sheetView topLeftCell="A35" zoomScale="60" zoomScaleNormal="60" workbookViewId="0">
      <selection activeCell="E45" sqref="E45"/>
    </sheetView>
  </sheetViews>
  <sheetFormatPr defaultColWidth="9.109375" defaultRowHeight="13.8" x14ac:dyDescent="0.25"/>
  <cols>
    <col min="1" max="1" width="46.33203125" style="15" customWidth="1"/>
    <col min="2" max="2" width="8.33203125" style="15" bestFit="1" customWidth="1"/>
    <col min="3" max="3" width="77.332031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9" ht="40.200000000000003" customHeight="1" x14ac:dyDescent="0.25">
      <c r="A1" s="172" t="s">
        <v>278</v>
      </c>
      <c r="B1" s="172"/>
      <c r="C1" s="172"/>
      <c r="D1" s="172"/>
      <c r="E1" s="172"/>
      <c r="F1" s="172"/>
      <c r="G1" s="172"/>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 customHeight="1" x14ac:dyDescent="0.25">
      <c r="A4" s="175" t="s">
        <v>517</v>
      </c>
      <c r="B4" s="175"/>
      <c r="C4" s="175"/>
      <c r="D4" s="175"/>
      <c r="E4" s="175"/>
      <c r="F4" s="175"/>
      <c r="G4" s="176"/>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35" t="s">
        <v>332</v>
      </c>
      <c r="D6" s="136" t="s">
        <v>518</v>
      </c>
      <c r="E6" s="138">
        <v>0.313</v>
      </c>
      <c r="F6" s="19"/>
      <c r="G6" s="20">
        <f t="shared" ref="G6:G61" si="0">ROUND((E6*F6),2)</f>
        <v>0</v>
      </c>
    </row>
    <row r="7" spans="1:9" ht="30" customHeight="1" x14ac:dyDescent="0.25">
      <c r="A7" s="66" t="s">
        <v>342</v>
      </c>
      <c r="B7" s="14" t="s">
        <v>8</v>
      </c>
      <c r="C7" s="129" t="s">
        <v>519</v>
      </c>
      <c r="D7" s="121" t="s">
        <v>358</v>
      </c>
      <c r="E7" s="39">
        <v>2252</v>
      </c>
      <c r="F7" s="3"/>
      <c r="G7" s="21">
        <f t="shared" si="0"/>
        <v>0</v>
      </c>
    </row>
    <row r="8" spans="1:9" ht="30" customHeight="1" x14ac:dyDescent="0.25">
      <c r="A8" s="66" t="s">
        <v>342</v>
      </c>
      <c r="B8" s="14" t="s">
        <v>9</v>
      </c>
      <c r="C8" s="129" t="s">
        <v>530</v>
      </c>
      <c r="D8" s="13" t="s">
        <v>344</v>
      </c>
      <c r="E8" s="39">
        <v>123</v>
      </c>
      <c r="F8" s="3"/>
      <c r="G8" s="21">
        <f t="shared" si="0"/>
        <v>0</v>
      </c>
    </row>
    <row r="9" spans="1:9" ht="30" customHeight="1" x14ac:dyDescent="0.25">
      <c r="A9" s="66" t="s">
        <v>342</v>
      </c>
      <c r="B9" s="14" t="s">
        <v>521</v>
      </c>
      <c r="C9" s="129" t="s">
        <v>522</v>
      </c>
      <c r="D9" s="13" t="s">
        <v>344</v>
      </c>
      <c r="E9" s="39">
        <v>379</v>
      </c>
      <c r="F9" s="3"/>
      <c r="G9" s="21">
        <f t="shared" si="0"/>
        <v>0</v>
      </c>
    </row>
    <row r="10" spans="1:9" ht="30" customHeight="1" thickBot="1" x14ac:dyDescent="0.3">
      <c r="A10" s="66" t="s">
        <v>342</v>
      </c>
      <c r="B10" s="14" t="s">
        <v>523</v>
      </c>
      <c r="C10" s="129" t="s">
        <v>524</v>
      </c>
      <c r="D10" s="13" t="s">
        <v>344</v>
      </c>
      <c r="E10" s="39">
        <v>379</v>
      </c>
      <c r="F10" s="3"/>
      <c r="G10" s="21">
        <f t="shared" si="0"/>
        <v>0</v>
      </c>
    </row>
    <row r="11" spans="1:9" ht="30" customHeight="1" thickBot="1" x14ac:dyDescent="0.3">
      <c r="A11" s="105" t="s">
        <v>342</v>
      </c>
      <c r="B11" s="53" t="s">
        <v>10</v>
      </c>
      <c r="C11" s="137" t="s">
        <v>531</v>
      </c>
      <c r="D11" s="44" t="s">
        <v>100</v>
      </c>
      <c r="E11" s="86">
        <v>434</v>
      </c>
      <c r="F11" s="104"/>
      <c r="G11" s="87">
        <f t="shared" si="0"/>
        <v>0</v>
      </c>
      <c r="H11" s="29" t="s">
        <v>43</v>
      </c>
      <c r="I11" s="30">
        <f>ROUND(SUM(G6:G11),2)</f>
        <v>0</v>
      </c>
    </row>
    <row r="12" spans="1:9" s="6" customFormat="1" ht="30" customHeight="1" x14ac:dyDescent="0.25">
      <c r="A12" s="65" t="s">
        <v>532</v>
      </c>
      <c r="B12" s="16" t="s">
        <v>16</v>
      </c>
      <c r="C12" s="17" t="s">
        <v>533</v>
      </c>
      <c r="D12" s="18" t="s">
        <v>344</v>
      </c>
      <c r="E12" s="38">
        <v>202</v>
      </c>
      <c r="F12" s="122"/>
      <c r="G12" s="20">
        <f t="shared" si="0"/>
        <v>0</v>
      </c>
      <c r="H12" s="7"/>
    </row>
    <row r="13" spans="1:9" s="6" customFormat="1" ht="30" customHeight="1" x14ac:dyDescent="0.25">
      <c r="A13" s="66" t="s">
        <v>532</v>
      </c>
      <c r="B13" s="14" t="s">
        <v>17</v>
      </c>
      <c r="C13" s="2" t="s">
        <v>511</v>
      </c>
      <c r="D13" s="13" t="s">
        <v>344</v>
      </c>
      <c r="E13" s="39">
        <v>202</v>
      </c>
      <c r="F13" s="4"/>
      <c r="G13" s="21">
        <f t="shared" si="0"/>
        <v>0</v>
      </c>
      <c r="H13" s="7"/>
    </row>
    <row r="14" spans="1:9" s="6" customFormat="1" ht="30" customHeight="1" x14ac:dyDescent="0.25">
      <c r="A14" s="66" t="s">
        <v>532</v>
      </c>
      <c r="B14" s="14" t="s">
        <v>18</v>
      </c>
      <c r="C14" s="2" t="s">
        <v>539</v>
      </c>
      <c r="D14" s="13" t="s">
        <v>344</v>
      </c>
      <c r="E14" s="39">
        <v>157</v>
      </c>
      <c r="F14" s="4"/>
      <c r="G14" s="21">
        <f t="shared" si="0"/>
        <v>0</v>
      </c>
      <c r="H14" s="7"/>
    </row>
    <row r="15" spans="1:9" s="6" customFormat="1" ht="30" customHeight="1" x14ac:dyDescent="0.25">
      <c r="A15" s="66" t="s">
        <v>532</v>
      </c>
      <c r="B15" s="14" t="s">
        <v>19</v>
      </c>
      <c r="C15" s="2" t="s">
        <v>364</v>
      </c>
      <c r="D15" s="13" t="s">
        <v>344</v>
      </c>
      <c r="E15" s="39">
        <v>298</v>
      </c>
      <c r="F15" s="4"/>
      <c r="G15" s="21">
        <f t="shared" si="0"/>
        <v>0</v>
      </c>
      <c r="H15" s="7"/>
    </row>
    <row r="16" spans="1:9" s="6" customFormat="1" ht="30" customHeight="1" x14ac:dyDescent="0.25">
      <c r="A16" s="66" t="s">
        <v>532</v>
      </c>
      <c r="B16" s="14" t="s">
        <v>534</v>
      </c>
      <c r="C16" s="141" t="s">
        <v>535</v>
      </c>
      <c r="D16" s="121" t="s">
        <v>358</v>
      </c>
      <c r="E16" s="39">
        <v>2750</v>
      </c>
      <c r="F16" s="4"/>
      <c r="G16" s="21">
        <f t="shared" si="0"/>
        <v>0</v>
      </c>
      <c r="H16" s="7"/>
    </row>
    <row r="17" spans="1:9" s="6" customFormat="1" ht="30" customHeight="1" x14ac:dyDescent="0.25">
      <c r="A17" s="66" t="s">
        <v>532</v>
      </c>
      <c r="B17" s="14" t="s">
        <v>536</v>
      </c>
      <c r="C17" s="141" t="s">
        <v>537</v>
      </c>
      <c r="D17" s="13" t="s">
        <v>344</v>
      </c>
      <c r="E17" s="39">
        <v>825</v>
      </c>
      <c r="F17" s="4"/>
      <c r="G17" s="21">
        <f t="shared" si="0"/>
        <v>0</v>
      </c>
      <c r="H17" s="7"/>
    </row>
    <row r="18" spans="1:9" s="6" customFormat="1" ht="30" customHeight="1" x14ac:dyDescent="0.25">
      <c r="A18" s="66" t="s">
        <v>532</v>
      </c>
      <c r="B18" s="14" t="s">
        <v>20</v>
      </c>
      <c r="C18" s="2" t="s">
        <v>538</v>
      </c>
      <c r="D18" s="121" t="s">
        <v>358</v>
      </c>
      <c r="E18" s="39">
        <v>2640</v>
      </c>
      <c r="F18" s="4"/>
      <c r="G18" s="21">
        <f t="shared" si="0"/>
        <v>0</v>
      </c>
    </row>
    <row r="19" spans="1:9" s="6" customFormat="1" ht="30" customHeight="1" x14ac:dyDescent="0.25">
      <c r="A19" s="66" t="s">
        <v>532</v>
      </c>
      <c r="B19" s="14" t="s">
        <v>21</v>
      </c>
      <c r="C19" s="141" t="s">
        <v>540</v>
      </c>
      <c r="D19" s="121" t="s">
        <v>358</v>
      </c>
      <c r="E19" s="39">
        <v>2048</v>
      </c>
      <c r="F19" s="4"/>
      <c r="G19" s="21">
        <f t="shared" si="0"/>
        <v>0</v>
      </c>
    </row>
    <row r="20" spans="1:9" s="6" customFormat="1" ht="30" customHeight="1" x14ac:dyDescent="0.25">
      <c r="A20" s="66" t="s">
        <v>532</v>
      </c>
      <c r="B20" s="14" t="s">
        <v>544</v>
      </c>
      <c r="C20" s="2" t="s">
        <v>541</v>
      </c>
      <c r="D20" s="121" t="s">
        <v>358</v>
      </c>
      <c r="E20" s="39">
        <v>2048</v>
      </c>
      <c r="F20" s="4"/>
      <c r="G20" s="21">
        <f t="shared" si="0"/>
        <v>0</v>
      </c>
    </row>
    <row r="21" spans="1:9" s="6" customFormat="1" ht="30" customHeight="1" thickBot="1" x14ac:dyDescent="0.3">
      <c r="A21" s="66" t="s">
        <v>532</v>
      </c>
      <c r="B21" s="14" t="s">
        <v>22</v>
      </c>
      <c r="C21" s="2" t="s">
        <v>542</v>
      </c>
      <c r="D21" s="121" t="s">
        <v>358</v>
      </c>
      <c r="E21" s="39">
        <v>1280</v>
      </c>
      <c r="F21" s="4"/>
      <c r="G21" s="21">
        <f t="shared" si="0"/>
        <v>0</v>
      </c>
    </row>
    <row r="22" spans="1:9" s="6" customFormat="1" ht="30" customHeight="1" thickBot="1" x14ac:dyDescent="0.3">
      <c r="A22" s="67" t="s">
        <v>532</v>
      </c>
      <c r="B22" s="22" t="s">
        <v>23</v>
      </c>
      <c r="C22" s="23" t="s">
        <v>490</v>
      </c>
      <c r="D22" s="24" t="s">
        <v>100</v>
      </c>
      <c r="E22" s="40">
        <v>220</v>
      </c>
      <c r="F22" s="124"/>
      <c r="G22" s="26">
        <f t="shared" si="0"/>
        <v>0</v>
      </c>
      <c r="H22" s="54" t="s">
        <v>44</v>
      </c>
      <c r="I22" s="30">
        <f>ROUND(SUM(G12:G22),2)</f>
        <v>0</v>
      </c>
    </row>
    <row r="23" spans="1:9" s="6" customFormat="1" ht="28.2" thickBot="1" x14ac:dyDescent="0.3">
      <c r="A23" s="145" t="s">
        <v>559</v>
      </c>
      <c r="B23" s="123" t="s">
        <v>33</v>
      </c>
      <c r="C23" s="143" t="s">
        <v>543</v>
      </c>
      <c r="D23" s="133" t="s">
        <v>5</v>
      </c>
      <c r="E23" s="144">
        <v>10</v>
      </c>
      <c r="F23" s="146"/>
      <c r="G23" s="147">
        <f t="shared" si="0"/>
        <v>0</v>
      </c>
      <c r="H23" s="29" t="s">
        <v>45</v>
      </c>
      <c r="I23" s="30">
        <f>ROUND(SUM(G23),2)</f>
        <v>0</v>
      </c>
    </row>
    <row r="24" spans="1:9" s="6" customFormat="1" ht="45" customHeight="1" x14ac:dyDescent="0.25">
      <c r="A24" s="65" t="s">
        <v>560</v>
      </c>
      <c r="B24" s="16" t="s">
        <v>27</v>
      </c>
      <c r="C24" s="148" t="s">
        <v>545</v>
      </c>
      <c r="D24" s="18" t="s">
        <v>344</v>
      </c>
      <c r="E24" s="38">
        <v>665</v>
      </c>
      <c r="F24" s="27"/>
      <c r="G24" s="20">
        <f t="shared" si="0"/>
        <v>0</v>
      </c>
      <c r="H24" s="177" t="s">
        <v>546</v>
      </c>
    </row>
    <row r="25" spans="1:9" s="6" customFormat="1" ht="41.25" customHeight="1" x14ac:dyDescent="0.25">
      <c r="A25" s="66" t="s">
        <v>560</v>
      </c>
      <c r="B25" s="14" t="s">
        <v>28</v>
      </c>
      <c r="C25" s="2" t="s">
        <v>547</v>
      </c>
      <c r="D25" s="121" t="s">
        <v>358</v>
      </c>
      <c r="E25" s="39">
        <v>2060</v>
      </c>
      <c r="F25" s="12"/>
      <c r="G25" s="21">
        <f t="shared" si="0"/>
        <v>0</v>
      </c>
      <c r="H25" s="178"/>
    </row>
    <row r="26" spans="1:9" s="6" customFormat="1" ht="41.25" customHeight="1" x14ac:dyDescent="0.25">
      <c r="A26" s="66" t="s">
        <v>560</v>
      </c>
      <c r="B26" s="14" t="s">
        <v>29</v>
      </c>
      <c r="C26" s="2" t="s">
        <v>393</v>
      </c>
      <c r="D26" s="121" t="s">
        <v>358</v>
      </c>
      <c r="E26" s="39">
        <v>1960</v>
      </c>
      <c r="F26" s="12"/>
      <c r="G26" s="21">
        <f t="shared" si="0"/>
        <v>0</v>
      </c>
      <c r="H26" s="178"/>
    </row>
    <row r="27" spans="1:9" s="6" customFormat="1" ht="41.25" customHeight="1" x14ac:dyDescent="0.25">
      <c r="A27" s="66" t="s">
        <v>560</v>
      </c>
      <c r="B27" s="14" t="s">
        <v>30</v>
      </c>
      <c r="C27" s="2" t="s">
        <v>373</v>
      </c>
      <c r="D27" s="121" t="s">
        <v>358</v>
      </c>
      <c r="E27" s="39">
        <v>1980</v>
      </c>
      <c r="F27" s="12"/>
      <c r="G27" s="21">
        <f t="shared" si="0"/>
        <v>0</v>
      </c>
      <c r="H27" s="178"/>
    </row>
    <row r="28" spans="1:9" s="6" customFormat="1" ht="41.25" customHeight="1" x14ac:dyDescent="0.25">
      <c r="A28" s="66" t="s">
        <v>560</v>
      </c>
      <c r="B28" s="14" t="s">
        <v>40</v>
      </c>
      <c r="C28" s="2" t="s">
        <v>374</v>
      </c>
      <c r="D28" s="121" t="s">
        <v>358</v>
      </c>
      <c r="E28" s="39">
        <v>2020</v>
      </c>
      <c r="F28" s="12"/>
      <c r="G28" s="21">
        <f t="shared" si="0"/>
        <v>0</v>
      </c>
      <c r="H28" s="178"/>
    </row>
    <row r="29" spans="1:9" s="6" customFormat="1" ht="41.25" customHeight="1" x14ac:dyDescent="0.25">
      <c r="A29" s="66" t="s">
        <v>560</v>
      </c>
      <c r="B29" s="14" t="s">
        <v>202</v>
      </c>
      <c r="C29" s="2" t="s">
        <v>548</v>
      </c>
      <c r="D29" s="121" t="s">
        <v>358</v>
      </c>
      <c r="E29" s="39">
        <v>525</v>
      </c>
      <c r="F29" s="12"/>
      <c r="G29" s="21">
        <f t="shared" si="0"/>
        <v>0</v>
      </c>
      <c r="H29" s="178"/>
    </row>
    <row r="30" spans="1:9" s="6" customFormat="1" ht="41.25" customHeight="1" x14ac:dyDescent="0.25">
      <c r="A30" s="66" t="s">
        <v>560</v>
      </c>
      <c r="B30" s="14" t="s">
        <v>203</v>
      </c>
      <c r="C30" s="2" t="s">
        <v>549</v>
      </c>
      <c r="D30" s="13" t="s">
        <v>344</v>
      </c>
      <c r="E30" s="39">
        <v>202</v>
      </c>
      <c r="F30" s="12"/>
      <c r="G30" s="21">
        <f t="shared" si="0"/>
        <v>0</v>
      </c>
      <c r="H30" s="178"/>
    </row>
    <row r="31" spans="1:9" s="6" customFormat="1" ht="33.75" customHeight="1" thickBot="1" x14ac:dyDescent="0.3">
      <c r="A31" s="105" t="s">
        <v>560</v>
      </c>
      <c r="B31" s="53" t="s">
        <v>204</v>
      </c>
      <c r="C31" s="85" t="s">
        <v>550</v>
      </c>
      <c r="D31" s="140" t="s">
        <v>100</v>
      </c>
      <c r="E31" s="86">
        <v>444</v>
      </c>
      <c r="F31" s="128"/>
      <c r="G31" s="87">
        <f t="shared" si="0"/>
        <v>0</v>
      </c>
      <c r="H31" s="178"/>
      <c r="I31" s="31"/>
    </row>
    <row r="32" spans="1:9" s="6" customFormat="1" ht="36.75" customHeight="1" x14ac:dyDescent="0.25">
      <c r="A32" s="65" t="s">
        <v>561</v>
      </c>
      <c r="B32" s="16" t="s">
        <v>27</v>
      </c>
      <c r="C32" s="142" t="s">
        <v>545</v>
      </c>
      <c r="D32" s="18" t="s">
        <v>344</v>
      </c>
      <c r="E32" s="38">
        <v>685</v>
      </c>
      <c r="F32" s="27"/>
      <c r="G32" s="20">
        <f t="shared" si="0"/>
        <v>0</v>
      </c>
      <c r="H32" s="178"/>
    </row>
    <row r="33" spans="1:9" s="6" customFormat="1" ht="36.75" customHeight="1" x14ac:dyDescent="0.25">
      <c r="A33" s="66" t="s">
        <v>561</v>
      </c>
      <c r="B33" s="14" t="s">
        <v>28</v>
      </c>
      <c r="C33" s="2" t="s">
        <v>551</v>
      </c>
      <c r="D33" s="121" t="s">
        <v>358</v>
      </c>
      <c r="E33" s="39">
        <v>2092</v>
      </c>
      <c r="F33" s="12"/>
      <c r="G33" s="21">
        <f t="shared" si="0"/>
        <v>0</v>
      </c>
      <c r="H33" s="178"/>
    </row>
    <row r="34" spans="1:9" s="6" customFormat="1" ht="36.75" customHeight="1" x14ac:dyDescent="0.25">
      <c r="A34" s="66" t="s">
        <v>561</v>
      </c>
      <c r="B34" s="14" t="s">
        <v>29</v>
      </c>
      <c r="C34" s="2" t="s">
        <v>393</v>
      </c>
      <c r="D34" s="121" t="s">
        <v>358</v>
      </c>
      <c r="E34" s="39">
        <v>1960</v>
      </c>
      <c r="F34" s="12"/>
      <c r="G34" s="21">
        <f t="shared" si="0"/>
        <v>0</v>
      </c>
      <c r="H34" s="178"/>
    </row>
    <row r="35" spans="1:9" s="6" customFormat="1" ht="36.75" customHeight="1" x14ac:dyDescent="0.25">
      <c r="A35" s="66" t="s">
        <v>561</v>
      </c>
      <c r="B35" s="14" t="s">
        <v>30</v>
      </c>
      <c r="C35" s="2" t="s">
        <v>373</v>
      </c>
      <c r="D35" s="121" t="s">
        <v>358</v>
      </c>
      <c r="E35" s="39">
        <v>1980</v>
      </c>
      <c r="F35" s="12"/>
      <c r="G35" s="21">
        <f t="shared" si="0"/>
        <v>0</v>
      </c>
      <c r="H35" s="178"/>
    </row>
    <row r="36" spans="1:9" s="6" customFormat="1" ht="36.75" customHeight="1" x14ac:dyDescent="0.25">
      <c r="A36" s="66" t="s">
        <v>561</v>
      </c>
      <c r="B36" s="14" t="s">
        <v>40</v>
      </c>
      <c r="C36" s="2" t="s">
        <v>374</v>
      </c>
      <c r="D36" s="121" t="s">
        <v>358</v>
      </c>
      <c r="E36" s="39">
        <v>2020</v>
      </c>
      <c r="F36" s="12"/>
      <c r="G36" s="21">
        <f t="shared" si="0"/>
        <v>0</v>
      </c>
      <c r="H36" s="178"/>
    </row>
    <row r="37" spans="1:9" s="6" customFormat="1" ht="36.75" customHeight="1" x14ac:dyDescent="0.25">
      <c r="A37" s="66" t="s">
        <v>561</v>
      </c>
      <c r="B37" s="14" t="s">
        <v>202</v>
      </c>
      <c r="C37" s="2" t="s">
        <v>548</v>
      </c>
      <c r="D37" s="121" t="s">
        <v>358</v>
      </c>
      <c r="E37" s="39">
        <v>525</v>
      </c>
      <c r="F37" s="12"/>
      <c r="G37" s="21">
        <f t="shared" si="0"/>
        <v>0</v>
      </c>
      <c r="H37" s="178"/>
    </row>
    <row r="38" spans="1:9" s="6" customFormat="1" ht="36.75" customHeight="1" thickBot="1" x14ac:dyDescent="0.3">
      <c r="A38" s="66" t="s">
        <v>561</v>
      </c>
      <c r="B38" s="14" t="s">
        <v>203</v>
      </c>
      <c r="C38" s="2" t="s">
        <v>549</v>
      </c>
      <c r="D38" s="13" t="s">
        <v>344</v>
      </c>
      <c r="E38" s="39">
        <v>297</v>
      </c>
      <c r="F38" s="12"/>
      <c r="G38" s="21">
        <f t="shared" si="0"/>
        <v>0</v>
      </c>
      <c r="H38" s="179"/>
    </row>
    <row r="39" spans="1:9" s="6" customFormat="1" ht="36.75" customHeight="1" thickBot="1" x14ac:dyDescent="0.3">
      <c r="A39" s="105" t="s">
        <v>561</v>
      </c>
      <c r="B39" s="53" t="s">
        <v>204</v>
      </c>
      <c r="C39" s="85" t="s">
        <v>550</v>
      </c>
      <c r="D39" s="140" t="s">
        <v>100</v>
      </c>
      <c r="E39" s="86">
        <v>444</v>
      </c>
      <c r="F39" s="128"/>
      <c r="G39" s="87">
        <f t="shared" si="0"/>
        <v>0</v>
      </c>
      <c r="H39" s="54" t="s">
        <v>46</v>
      </c>
      <c r="I39" s="30">
        <f>ROUND(SUM(G24:G39),2)</f>
        <v>0</v>
      </c>
    </row>
    <row r="40" spans="1:9" s="6" customFormat="1" ht="27.6" x14ac:dyDescent="0.25">
      <c r="A40" s="65" t="s">
        <v>562</v>
      </c>
      <c r="B40" s="16" t="s">
        <v>31</v>
      </c>
      <c r="C40" s="17" t="s">
        <v>555</v>
      </c>
      <c r="D40" s="119" t="s">
        <v>100</v>
      </c>
      <c r="E40" s="38">
        <v>330</v>
      </c>
      <c r="F40" s="27"/>
      <c r="G40" s="20">
        <f t="shared" si="0"/>
        <v>0</v>
      </c>
    </row>
    <row r="41" spans="1:9" s="6" customFormat="1" ht="28.2" thickBot="1" x14ac:dyDescent="0.3">
      <c r="A41" s="66" t="s">
        <v>562</v>
      </c>
      <c r="B41" s="14" t="s">
        <v>32</v>
      </c>
      <c r="C41" s="2" t="s">
        <v>556</v>
      </c>
      <c r="D41" s="121" t="s">
        <v>100</v>
      </c>
      <c r="E41" s="39">
        <v>70</v>
      </c>
      <c r="F41" s="12"/>
      <c r="G41" s="21">
        <f t="shared" ref="G41" si="1">ROUND((E41*F41),2)</f>
        <v>0</v>
      </c>
    </row>
    <row r="42" spans="1:9" s="6" customFormat="1" ht="28.2" thickBot="1" x14ac:dyDescent="0.3">
      <c r="A42" s="67" t="s">
        <v>562</v>
      </c>
      <c r="B42" s="22" t="s">
        <v>412</v>
      </c>
      <c r="C42" s="23" t="s">
        <v>557</v>
      </c>
      <c r="D42" s="118" t="s">
        <v>100</v>
      </c>
      <c r="E42" s="40">
        <v>650</v>
      </c>
      <c r="F42" s="125"/>
      <c r="G42" s="26">
        <f t="shared" si="0"/>
        <v>0</v>
      </c>
      <c r="H42" s="54" t="s">
        <v>435</v>
      </c>
      <c r="I42" s="30">
        <f>ROUND(SUM(G40:G42),2)</f>
        <v>0</v>
      </c>
    </row>
    <row r="43" spans="1:9" s="6" customFormat="1" ht="30" customHeight="1" thickBot="1" x14ac:dyDescent="0.3">
      <c r="A43" s="65" t="s">
        <v>564</v>
      </c>
      <c r="B43" s="16" t="s">
        <v>482</v>
      </c>
      <c r="C43" s="17" t="s">
        <v>552</v>
      </c>
      <c r="D43" s="18" t="s">
        <v>109</v>
      </c>
      <c r="E43" s="38">
        <v>1</v>
      </c>
      <c r="F43" s="27"/>
      <c r="G43" s="20">
        <f t="shared" si="0"/>
        <v>0</v>
      </c>
      <c r="H43" s="7"/>
    </row>
    <row r="44" spans="1:9" s="6" customFormat="1" ht="30" customHeight="1" thickBot="1" x14ac:dyDescent="0.3">
      <c r="A44" s="94" t="s">
        <v>564</v>
      </c>
      <c r="B44" s="139" t="s">
        <v>484</v>
      </c>
      <c r="C44" s="9" t="s">
        <v>563</v>
      </c>
      <c r="D44" s="140" t="s">
        <v>100</v>
      </c>
      <c r="E44" s="86">
        <v>160</v>
      </c>
      <c r="F44" s="128"/>
      <c r="G44" s="87">
        <f t="shared" si="0"/>
        <v>0</v>
      </c>
      <c r="H44" s="29" t="s">
        <v>501</v>
      </c>
      <c r="I44" s="30">
        <f>ROUND(SUM(G43:G44),2)</f>
        <v>0</v>
      </c>
    </row>
    <row r="45" spans="1:9" s="6" customFormat="1" ht="30" customHeight="1" x14ac:dyDescent="0.25">
      <c r="A45" s="65" t="s">
        <v>565</v>
      </c>
      <c r="B45" s="16" t="s">
        <v>510</v>
      </c>
      <c r="C45" s="17" t="s">
        <v>553</v>
      </c>
      <c r="D45" s="119" t="s">
        <v>358</v>
      </c>
      <c r="E45" s="38">
        <v>54</v>
      </c>
      <c r="F45" s="27"/>
      <c r="G45" s="20">
        <f t="shared" si="0"/>
        <v>0</v>
      </c>
      <c r="H45" s="7"/>
    </row>
    <row r="46" spans="1:9" s="6" customFormat="1" ht="30" customHeight="1" x14ac:dyDescent="0.25">
      <c r="A46" s="66" t="s">
        <v>565</v>
      </c>
      <c r="B46" s="14" t="s">
        <v>512</v>
      </c>
      <c r="C46" s="2" t="s">
        <v>520</v>
      </c>
      <c r="D46" s="13" t="s">
        <v>344</v>
      </c>
      <c r="E46" s="39">
        <v>4</v>
      </c>
      <c r="F46" s="12"/>
      <c r="G46" s="21">
        <f t="shared" si="0"/>
        <v>0</v>
      </c>
      <c r="H46" s="7"/>
    </row>
    <row r="47" spans="1:9" s="6" customFormat="1" ht="30" customHeight="1" x14ac:dyDescent="0.25">
      <c r="A47" s="66" t="s">
        <v>565</v>
      </c>
      <c r="B47" s="14" t="s">
        <v>558</v>
      </c>
      <c r="C47" s="2" t="s">
        <v>553</v>
      </c>
      <c r="D47" s="121" t="s">
        <v>358</v>
      </c>
      <c r="E47" s="39">
        <v>36</v>
      </c>
      <c r="F47" s="12"/>
      <c r="G47" s="21">
        <f t="shared" si="0"/>
        <v>0</v>
      </c>
      <c r="H47" s="7"/>
    </row>
    <row r="48" spans="1:9" s="6" customFormat="1" ht="30" customHeight="1" x14ac:dyDescent="0.25">
      <c r="A48" s="66" t="s">
        <v>565</v>
      </c>
      <c r="B48" s="14" t="s">
        <v>566</v>
      </c>
      <c r="C48" s="2" t="s">
        <v>520</v>
      </c>
      <c r="D48" s="13" t="s">
        <v>344</v>
      </c>
      <c r="E48" s="39">
        <v>1.8</v>
      </c>
      <c r="F48" s="12"/>
      <c r="G48" s="21">
        <f t="shared" si="0"/>
        <v>0</v>
      </c>
      <c r="H48" s="7"/>
    </row>
    <row r="49" spans="1:9" s="6" customFormat="1" ht="30" customHeight="1" x14ac:dyDescent="0.25">
      <c r="A49" s="66" t="s">
        <v>565</v>
      </c>
      <c r="B49" s="14" t="s">
        <v>567</v>
      </c>
      <c r="C49" s="129" t="s">
        <v>522</v>
      </c>
      <c r="D49" s="13" t="s">
        <v>344</v>
      </c>
      <c r="E49" s="39">
        <v>3.5</v>
      </c>
      <c r="F49" s="12"/>
      <c r="G49" s="21">
        <f t="shared" si="0"/>
        <v>0</v>
      </c>
      <c r="H49" s="7"/>
    </row>
    <row r="50" spans="1:9" s="6" customFormat="1" ht="30" customHeight="1" x14ac:dyDescent="0.25">
      <c r="A50" s="66" t="s">
        <v>565</v>
      </c>
      <c r="B50" s="14" t="s">
        <v>568</v>
      </c>
      <c r="C50" s="129" t="s">
        <v>524</v>
      </c>
      <c r="D50" s="13" t="s">
        <v>344</v>
      </c>
      <c r="E50" s="39">
        <v>3.5</v>
      </c>
      <c r="F50" s="12"/>
      <c r="G50" s="21">
        <f t="shared" si="0"/>
        <v>0</v>
      </c>
      <c r="H50" s="7"/>
    </row>
    <row r="51" spans="1:9" s="6" customFormat="1" ht="30" customHeight="1" x14ac:dyDescent="0.25">
      <c r="A51" s="66" t="s">
        <v>565</v>
      </c>
      <c r="B51" s="14" t="s">
        <v>569</v>
      </c>
      <c r="C51" s="129" t="s">
        <v>525</v>
      </c>
      <c r="D51" s="14" t="s">
        <v>100</v>
      </c>
      <c r="E51" s="39">
        <v>36</v>
      </c>
      <c r="F51" s="12"/>
      <c r="G51" s="21">
        <f t="shared" si="0"/>
        <v>0</v>
      </c>
      <c r="H51" s="7"/>
    </row>
    <row r="52" spans="1:9" s="6" customFormat="1" ht="30" customHeight="1" x14ac:dyDescent="0.25">
      <c r="A52" s="66" t="s">
        <v>565</v>
      </c>
      <c r="B52" s="14" t="s">
        <v>570</v>
      </c>
      <c r="C52" s="2" t="s">
        <v>545</v>
      </c>
      <c r="D52" s="13" t="s">
        <v>344</v>
      </c>
      <c r="E52" s="39">
        <v>23</v>
      </c>
      <c r="F52" s="12"/>
      <c r="G52" s="21">
        <f t="shared" si="0"/>
        <v>0</v>
      </c>
      <c r="H52" s="7"/>
    </row>
    <row r="53" spans="1:9" s="6" customFormat="1" ht="30" customHeight="1" x14ac:dyDescent="0.25">
      <c r="A53" s="66" t="s">
        <v>565</v>
      </c>
      <c r="B53" s="14" t="s">
        <v>571</v>
      </c>
      <c r="C53" s="2" t="s">
        <v>547</v>
      </c>
      <c r="D53" s="121" t="s">
        <v>358</v>
      </c>
      <c r="E53" s="39">
        <v>74</v>
      </c>
      <c r="F53" s="12"/>
      <c r="G53" s="21">
        <f t="shared" si="0"/>
        <v>0</v>
      </c>
      <c r="H53" s="7"/>
    </row>
    <row r="54" spans="1:9" s="6" customFormat="1" ht="30" customHeight="1" x14ac:dyDescent="0.25">
      <c r="A54" s="66" t="s">
        <v>565</v>
      </c>
      <c r="B54" s="14" t="s">
        <v>572</v>
      </c>
      <c r="C54" s="2" t="s">
        <v>393</v>
      </c>
      <c r="D54" s="121" t="s">
        <v>358</v>
      </c>
      <c r="E54" s="39">
        <v>54</v>
      </c>
      <c r="F54" s="12"/>
      <c r="G54" s="21">
        <f t="shared" si="0"/>
        <v>0</v>
      </c>
      <c r="H54" s="7"/>
    </row>
    <row r="55" spans="1:9" s="6" customFormat="1" ht="30" customHeight="1" x14ac:dyDescent="0.25">
      <c r="A55" s="66" t="s">
        <v>565</v>
      </c>
      <c r="B55" s="14" t="s">
        <v>573</v>
      </c>
      <c r="C55" s="141" t="s">
        <v>547</v>
      </c>
      <c r="D55" s="121" t="s">
        <v>358</v>
      </c>
      <c r="E55" s="39">
        <v>31</v>
      </c>
      <c r="F55" s="12"/>
      <c r="G55" s="21">
        <f t="shared" si="0"/>
        <v>0</v>
      </c>
      <c r="H55" s="7"/>
    </row>
    <row r="56" spans="1:9" s="6" customFormat="1" ht="30" customHeight="1" x14ac:dyDescent="0.25">
      <c r="A56" s="66" t="s">
        <v>565</v>
      </c>
      <c r="B56" s="14" t="s">
        <v>574</v>
      </c>
      <c r="C56" s="2" t="s">
        <v>393</v>
      </c>
      <c r="D56" s="121" t="s">
        <v>358</v>
      </c>
      <c r="E56" s="39">
        <v>31</v>
      </c>
      <c r="F56" s="12"/>
      <c r="G56" s="21">
        <f t="shared" si="0"/>
        <v>0</v>
      </c>
      <c r="H56" s="7"/>
    </row>
    <row r="57" spans="1:9" s="6" customFormat="1" ht="30" customHeight="1" x14ac:dyDescent="0.25">
      <c r="A57" s="66" t="s">
        <v>565</v>
      </c>
      <c r="B57" s="14" t="s">
        <v>575</v>
      </c>
      <c r="C57" s="2" t="s">
        <v>373</v>
      </c>
      <c r="D57" s="121" t="s">
        <v>358</v>
      </c>
      <c r="E57" s="39">
        <v>31</v>
      </c>
      <c r="F57" s="12"/>
      <c r="G57" s="21">
        <f t="shared" si="0"/>
        <v>0</v>
      </c>
      <c r="H57" s="7"/>
    </row>
    <row r="58" spans="1:9" s="6" customFormat="1" ht="30" customHeight="1" x14ac:dyDescent="0.25">
      <c r="A58" s="66" t="s">
        <v>565</v>
      </c>
      <c r="B58" s="14" t="s">
        <v>576</v>
      </c>
      <c r="C58" s="2" t="s">
        <v>374</v>
      </c>
      <c r="D58" s="121" t="s">
        <v>358</v>
      </c>
      <c r="E58" s="39">
        <v>36</v>
      </c>
      <c r="F58" s="12"/>
      <c r="G58" s="21">
        <f t="shared" si="0"/>
        <v>0</v>
      </c>
      <c r="H58" s="7"/>
    </row>
    <row r="59" spans="1:9" s="6" customFormat="1" ht="30" customHeight="1" x14ac:dyDescent="0.25">
      <c r="A59" s="66" t="s">
        <v>565</v>
      </c>
      <c r="B59" s="14" t="s">
        <v>577</v>
      </c>
      <c r="C59" s="2" t="s">
        <v>550</v>
      </c>
      <c r="D59" s="121" t="s">
        <v>100</v>
      </c>
      <c r="E59" s="39">
        <v>36</v>
      </c>
      <c r="F59" s="12"/>
      <c r="G59" s="21">
        <f t="shared" si="0"/>
        <v>0</v>
      </c>
      <c r="H59" s="7"/>
    </row>
    <row r="60" spans="1:9" s="6" customFormat="1" ht="30" customHeight="1" thickBot="1" x14ac:dyDescent="0.3">
      <c r="A60" s="66" t="s">
        <v>565</v>
      </c>
      <c r="B60" s="14" t="s">
        <v>578</v>
      </c>
      <c r="C60" s="2" t="s">
        <v>373</v>
      </c>
      <c r="D60" s="121" t="s">
        <v>358</v>
      </c>
      <c r="E60" s="39">
        <v>51</v>
      </c>
      <c r="F60" s="12"/>
      <c r="G60" s="21">
        <f t="shared" si="0"/>
        <v>0</v>
      </c>
      <c r="H60" s="7"/>
    </row>
    <row r="61" spans="1:9" s="6" customFormat="1" ht="30" customHeight="1" thickBot="1" x14ac:dyDescent="0.3">
      <c r="A61" s="67" t="s">
        <v>565</v>
      </c>
      <c r="B61" s="22" t="s">
        <v>579</v>
      </c>
      <c r="C61" s="23" t="s">
        <v>374</v>
      </c>
      <c r="D61" s="118" t="s">
        <v>554</v>
      </c>
      <c r="E61" s="40">
        <v>86</v>
      </c>
      <c r="F61" s="125"/>
      <c r="G61" s="26">
        <f t="shared" si="0"/>
        <v>0</v>
      </c>
      <c r="H61" s="54" t="s">
        <v>514</v>
      </c>
      <c r="I61" s="30">
        <f>ROUND(SUM(G45:G61),2)</f>
        <v>0</v>
      </c>
    </row>
    <row r="62" spans="1:9" ht="42" thickBot="1" x14ac:dyDescent="0.3">
      <c r="A62" s="114"/>
      <c r="B62" s="114"/>
      <c r="C62" s="115"/>
      <c r="D62" s="116"/>
      <c r="E62" s="117"/>
      <c r="F62" s="96" t="s">
        <v>631</v>
      </c>
      <c r="G62" s="97">
        <f>SUM(G6:G61)</f>
        <v>0</v>
      </c>
      <c r="H62" s="106"/>
      <c r="I62" s="106"/>
    </row>
  </sheetData>
  <sheetProtection algorithmName="SHA-512" hashValue="1ZqFxMu6Fi4XxF65sR6CBMe69IKJx2RwU9vIe+8DXvJLLAmcH80g8YIIzUqac6Z1zURCKw71T2/jALU95oldxg==" saltValue="23MIkAcS6DYUW3Q+yv0Q1g==" spinCount="100000" sheet="1" objects="1" scenarios="1"/>
  <mergeCells count="3">
    <mergeCell ref="A1:G1"/>
    <mergeCell ref="A4:G4"/>
    <mergeCell ref="H24:H38"/>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71EB-038A-42F5-991D-A781E5502BE0}">
  <dimension ref="A1:I41"/>
  <sheetViews>
    <sheetView topLeftCell="A18" zoomScale="70" zoomScaleNormal="70" workbookViewId="0">
      <selection activeCell="A4" sqref="A4:G4"/>
    </sheetView>
  </sheetViews>
  <sheetFormatPr defaultColWidth="9.109375" defaultRowHeight="13.8" x14ac:dyDescent="0.25"/>
  <cols>
    <col min="1" max="1" width="31.6640625" style="15" bestFit="1" customWidth="1"/>
    <col min="2" max="2" width="8.33203125" style="15" bestFit="1" customWidth="1"/>
    <col min="3" max="3" width="77.332031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9" ht="40.200000000000003" customHeight="1" x14ac:dyDescent="0.25">
      <c r="A1" s="172" t="s">
        <v>278</v>
      </c>
      <c r="B1" s="172"/>
      <c r="C1" s="172"/>
      <c r="D1" s="172"/>
      <c r="E1" s="172"/>
      <c r="F1" s="172"/>
      <c r="G1" s="172"/>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 customHeight="1" x14ac:dyDescent="0.25">
      <c r="A4" s="175" t="s">
        <v>580</v>
      </c>
      <c r="B4" s="175"/>
      <c r="C4" s="175"/>
      <c r="D4" s="175"/>
      <c r="E4" s="175"/>
      <c r="F4" s="175"/>
      <c r="G4" s="176"/>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589</v>
      </c>
      <c r="D6" s="18" t="s">
        <v>100</v>
      </c>
      <c r="E6" s="38">
        <v>102</v>
      </c>
      <c r="F6" s="19"/>
      <c r="G6" s="20">
        <f>ROUND((E6*F6),2)</f>
        <v>0</v>
      </c>
      <c r="H6" s="106"/>
      <c r="I6" s="106"/>
    </row>
    <row r="7" spans="1:9" ht="30" customHeight="1" x14ac:dyDescent="0.25">
      <c r="A7" s="66" t="s">
        <v>581</v>
      </c>
      <c r="B7" s="14" t="s">
        <v>8</v>
      </c>
      <c r="C7" s="2" t="s">
        <v>582</v>
      </c>
      <c r="D7" s="13" t="s">
        <v>100</v>
      </c>
      <c r="E7" s="39">
        <v>102</v>
      </c>
      <c r="F7" s="3"/>
      <c r="G7" s="21">
        <f t="shared" ref="G7:G40" si="0">ROUND((E7*F7),2)</f>
        <v>0</v>
      </c>
      <c r="H7" s="106"/>
      <c r="I7" s="106"/>
    </row>
    <row r="8" spans="1:9" ht="30" customHeight="1" x14ac:dyDescent="0.25">
      <c r="A8" s="66" t="s">
        <v>581</v>
      </c>
      <c r="B8" s="14" t="s">
        <v>9</v>
      </c>
      <c r="C8" s="2" t="s">
        <v>583</v>
      </c>
      <c r="D8" s="13" t="s">
        <v>5</v>
      </c>
      <c r="E8" s="39">
        <v>2</v>
      </c>
      <c r="F8" s="3"/>
      <c r="G8" s="21">
        <f t="shared" si="0"/>
        <v>0</v>
      </c>
      <c r="H8" s="106"/>
      <c r="I8" s="106"/>
    </row>
    <row r="9" spans="1:9" ht="30" customHeight="1" x14ac:dyDescent="0.25">
      <c r="A9" s="66" t="s">
        <v>581</v>
      </c>
      <c r="B9" s="14" t="s">
        <v>10</v>
      </c>
      <c r="C9" s="2" t="s">
        <v>590</v>
      </c>
      <c r="D9" s="13" t="s">
        <v>100</v>
      </c>
      <c r="E9" s="39">
        <v>28</v>
      </c>
      <c r="F9" s="3"/>
      <c r="G9" s="21">
        <f t="shared" si="0"/>
        <v>0</v>
      </c>
      <c r="H9" s="106"/>
      <c r="I9" s="106"/>
    </row>
    <row r="10" spans="1:9" ht="30" customHeight="1" x14ac:dyDescent="0.25">
      <c r="A10" s="66" t="s">
        <v>581</v>
      </c>
      <c r="B10" s="14" t="s">
        <v>11</v>
      </c>
      <c r="C10" s="2" t="s">
        <v>584</v>
      </c>
      <c r="D10" s="13" t="s">
        <v>109</v>
      </c>
      <c r="E10" s="39">
        <v>6</v>
      </c>
      <c r="F10" s="3"/>
      <c r="G10" s="21">
        <f t="shared" si="0"/>
        <v>0</v>
      </c>
      <c r="H10" s="106"/>
      <c r="I10" s="106"/>
    </row>
    <row r="11" spans="1:9" ht="30" customHeight="1" x14ac:dyDescent="0.25">
      <c r="A11" s="66" t="s">
        <v>581</v>
      </c>
      <c r="B11" s="14" t="s">
        <v>12</v>
      </c>
      <c r="C11" s="2" t="s">
        <v>585</v>
      </c>
      <c r="D11" s="13" t="s">
        <v>109</v>
      </c>
      <c r="E11" s="39">
        <v>2</v>
      </c>
      <c r="F11" s="3"/>
      <c r="G11" s="21">
        <f t="shared" si="0"/>
        <v>0</v>
      </c>
      <c r="H11" s="106"/>
      <c r="I11" s="106"/>
    </row>
    <row r="12" spans="1:9" ht="30" customHeight="1" x14ac:dyDescent="0.25">
      <c r="A12" s="66" t="s">
        <v>581</v>
      </c>
      <c r="B12" s="14" t="s">
        <v>13</v>
      </c>
      <c r="C12" s="2" t="s">
        <v>586</v>
      </c>
      <c r="D12" s="13" t="s">
        <v>109</v>
      </c>
      <c r="E12" s="39">
        <v>2</v>
      </c>
      <c r="F12" s="3"/>
      <c r="G12" s="21">
        <f t="shared" si="0"/>
        <v>0</v>
      </c>
      <c r="H12" s="106"/>
      <c r="I12" s="106"/>
    </row>
    <row r="13" spans="1:9" ht="30" customHeight="1" x14ac:dyDescent="0.25">
      <c r="A13" s="66" t="s">
        <v>581</v>
      </c>
      <c r="B13" s="14" t="s">
        <v>14</v>
      </c>
      <c r="C13" s="2" t="s">
        <v>587</v>
      </c>
      <c r="D13" s="13" t="s">
        <v>109</v>
      </c>
      <c r="E13" s="39">
        <v>2</v>
      </c>
      <c r="F13" s="3"/>
      <c r="G13" s="21">
        <f t="shared" si="0"/>
        <v>0</v>
      </c>
      <c r="H13" s="106"/>
      <c r="I13" s="106"/>
    </row>
    <row r="14" spans="1:9" ht="30" customHeight="1" x14ac:dyDescent="0.25">
      <c r="A14" s="66" t="s">
        <v>581</v>
      </c>
      <c r="B14" s="14" t="s">
        <v>15</v>
      </c>
      <c r="C14" s="2" t="s">
        <v>588</v>
      </c>
      <c r="D14" s="13" t="s">
        <v>109</v>
      </c>
      <c r="E14" s="39">
        <v>2</v>
      </c>
      <c r="F14" s="3"/>
      <c r="G14" s="21">
        <f t="shared" si="0"/>
        <v>0</v>
      </c>
      <c r="H14" s="106"/>
      <c r="I14" s="106"/>
    </row>
    <row r="15" spans="1:9" ht="30" customHeight="1" thickBot="1" x14ac:dyDescent="0.3">
      <c r="A15" s="66" t="s">
        <v>581</v>
      </c>
      <c r="B15" s="14" t="s">
        <v>55</v>
      </c>
      <c r="C15" s="2" t="s">
        <v>591</v>
      </c>
      <c r="D15" s="13" t="s">
        <v>5</v>
      </c>
      <c r="E15" s="39">
        <v>16</v>
      </c>
      <c r="F15" s="3"/>
      <c r="G15" s="21">
        <f t="shared" si="0"/>
        <v>0</v>
      </c>
      <c r="H15" s="106"/>
      <c r="I15" s="106"/>
    </row>
    <row r="16" spans="1:9" ht="30" customHeight="1" thickBot="1" x14ac:dyDescent="0.3">
      <c r="A16" s="105" t="s">
        <v>581</v>
      </c>
      <c r="B16" s="53" t="s">
        <v>56</v>
      </c>
      <c r="C16" s="85" t="s">
        <v>592</v>
      </c>
      <c r="D16" s="44" t="s">
        <v>5</v>
      </c>
      <c r="E16" s="86">
        <v>13</v>
      </c>
      <c r="F16" s="104"/>
      <c r="G16" s="87">
        <f t="shared" si="0"/>
        <v>0</v>
      </c>
      <c r="H16" s="54" t="s">
        <v>43</v>
      </c>
      <c r="I16" s="112">
        <f>ROUND(SUM(G6:G16),2)</f>
        <v>0</v>
      </c>
    </row>
    <row r="17" spans="1:9" ht="30" customHeight="1" x14ac:dyDescent="0.25">
      <c r="A17" s="65" t="s">
        <v>593</v>
      </c>
      <c r="B17" s="16" t="s">
        <v>16</v>
      </c>
      <c r="C17" s="17" t="s">
        <v>598</v>
      </c>
      <c r="D17" s="18" t="s">
        <v>5</v>
      </c>
      <c r="E17" s="38">
        <v>1</v>
      </c>
      <c r="F17" s="19"/>
      <c r="G17" s="20">
        <f t="shared" si="0"/>
        <v>0</v>
      </c>
      <c r="H17" s="106"/>
      <c r="I17" s="106"/>
    </row>
    <row r="18" spans="1:9" ht="30" customHeight="1" x14ac:dyDescent="0.25">
      <c r="A18" s="66" t="s">
        <v>593</v>
      </c>
      <c r="B18" s="14" t="s">
        <v>17</v>
      </c>
      <c r="C18" s="2" t="s">
        <v>599</v>
      </c>
      <c r="D18" s="13" t="s">
        <v>100</v>
      </c>
      <c r="E18" s="39">
        <v>13</v>
      </c>
      <c r="F18" s="3"/>
      <c r="G18" s="21">
        <f t="shared" si="0"/>
        <v>0</v>
      </c>
      <c r="H18" s="106"/>
      <c r="I18" s="106"/>
    </row>
    <row r="19" spans="1:9" ht="30" customHeight="1" x14ac:dyDescent="0.25">
      <c r="A19" s="66" t="s">
        <v>593</v>
      </c>
      <c r="B19" s="14" t="s">
        <v>18</v>
      </c>
      <c r="C19" s="2" t="s">
        <v>611</v>
      </c>
      <c r="D19" s="13" t="s">
        <v>100</v>
      </c>
      <c r="E19" s="39">
        <v>13</v>
      </c>
      <c r="F19" s="3"/>
      <c r="G19" s="21">
        <f t="shared" si="0"/>
        <v>0</v>
      </c>
      <c r="H19" s="106"/>
      <c r="I19" s="106"/>
    </row>
    <row r="20" spans="1:9" ht="30" customHeight="1" x14ac:dyDescent="0.25">
      <c r="A20" s="66" t="s">
        <v>593</v>
      </c>
      <c r="B20" s="14" t="s">
        <v>19</v>
      </c>
      <c r="C20" s="2" t="s">
        <v>612</v>
      </c>
      <c r="D20" s="13" t="s">
        <v>100</v>
      </c>
      <c r="E20" s="39">
        <v>50</v>
      </c>
      <c r="F20" s="3"/>
      <c r="G20" s="21">
        <f t="shared" si="0"/>
        <v>0</v>
      </c>
      <c r="H20" s="106"/>
      <c r="I20" s="106"/>
    </row>
    <row r="21" spans="1:9" ht="30" customHeight="1" x14ac:dyDescent="0.25">
      <c r="A21" s="66" t="s">
        <v>593</v>
      </c>
      <c r="B21" s="14" t="s">
        <v>20</v>
      </c>
      <c r="C21" s="2" t="s">
        <v>613</v>
      </c>
      <c r="D21" s="13" t="s">
        <v>100</v>
      </c>
      <c r="E21" s="39">
        <v>102</v>
      </c>
      <c r="F21" s="3"/>
      <c r="G21" s="21">
        <f t="shared" si="0"/>
        <v>0</v>
      </c>
      <c r="H21" s="106"/>
      <c r="I21" s="106"/>
    </row>
    <row r="22" spans="1:9" ht="30" customHeight="1" x14ac:dyDescent="0.25">
      <c r="A22" s="66" t="s">
        <v>593</v>
      </c>
      <c r="B22" s="14" t="s">
        <v>21</v>
      </c>
      <c r="C22" s="2" t="s">
        <v>614</v>
      </c>
      <c r="D22" s="13" t="s">
        <v>100</v>
      </c>
      <c r="E22" s="39">
        <v>39</v>
      </c>
      <c r="F22" s="3"/>
      <c r="G22" s="21">
        <f t="shared" si="0"/>
        <v>0</v>
      </c>
      <c r="H22" s="106"/>
      <c r="I22" s="106"/>
    </row>
    <row r="23" spans="1:9" ht="30" customHeight="1" x14ac:dyDescent="0.25">
      <c r="A23" s="66" t="s">
        <v>593</v>
      </c>
      <c r="B23" s="14" t="s">
        <v>22</v>
      </c>
      <c r="C23" s="2" t="s">
        <v>600</v>
      </c>
      <c r="D23" s="13" t="s">
        <v>5</v>
      </c>
      <c r="E23" s="39">
        <v>2</v>
      </c>
      <c r="F23" s="3"/>
      <c r="G23" s="21">
        <f t="shared" si="0"/>
        <v>0</v>
      </c>
      <c r="H23" s="106"/>
      <c r="I23" s="106"/>
    </row>
    <row r="24" spans="1:9" ht="30" customHeight="1" x14ac:dyDescent="0.25">
      <c r="A24" s="66" t="s">
        <v>593</v>
      </c>
      <c r="B24" s="14" t="s">
        <v>23</v>
      </c>
      <c r="C24" s="2" t="s">
        <v>615</v>
      </c>
      <c r="D24" s="13" t="s">
        <v>100</v>
      </c>
      <c r="E24" s="39">
        <v>28</v>
      </c>
      <c r="F24" s="3"/>
      <c r="G24" s="21">
        <f t="shared" si="0"/>
        <v>0</v>
      </c>
      <c r="H24" s="106"/>
      <c r="I24" s="106"/>
    </row>
    <row r="25" spans="1:9" ht="30" customHeight="1" x14ac:dyDescent="0.25">
      <c r="A25" s="66" t="s">
        <v>593</v>
      </c>
      <c r="B25" s="14" t="s">
        <v>24</v>
      </c>
      <c r="C25" s="2" t="s">
        <v>601</v>
      </c>
      <c r="D25" s="13" t="s">
        <v>5</v>
      </c>
      <c r="E25" s="39">
        <v>16</v>
      </c>
      <c r="F25" s="3"/>
      <c r="G25" s="21">
        <f t="shared" si="0"/>
        <v>0</v>
      </c>
      <c r="H25" s="106"/>
      <c r="I25" s="106"/>
    </row>
    <row r="26" spans="1:9" ht="30" customHeight="1" x14ac:dyDescent="0.25">
      <c r="A26" s="66" t="s">
        <v>593</v>
      </c>
      <c r="B26" s="14" t="s">
        <v>25</v>
      </c>
      <c r="C26" s="2" t="s">
        <v>602</v>
      </c>
      <c r="D26" s="13" t="s">
        <v>5</v>
      </c>
      <c r="E26" s="39">
        <v>13</v>
      </c>
      <c r="F26" s="3"/>
      <c r="G26" s="21">
        <f t="shared" si="0"/>
        <v>0</v>
      </c>
      <c r="H26" s="106"/>
      <c r="I26" s="106"/>
    </row>
    <row r="27" spans="1:9" ht="30" customHeight="1" x14ac:dyDescent="0.25">
      <c r="A27" s="66" t="s">
        <v>593</v>
      </c>
      <c r="B27" s="14" t="s">
        <v>26</v>
      </c>
      <c r="C27" s="2" t="s">
        <v>603</v>
      </c>
      <c r="D27" s="13" t="s">
        <v>109</v>
      </c>
      <c r="E27" s="39">
        <v>6</v>
      </c>
      <c r="F27" s="3"/>
      <c r="G27" s="21">
        <f t="shared" si="0"/>
        <v>0</v>
      </c>
      <c r="H27" s="106"/>
      <c r="I27" s="106"/>
    </row>
    <row r="28" spans="1:9" ht="30" customHeight="1" x14ac:dyDescent="0.25">
      <c r="A28" s="66" t="s">
        <v>593</v>
      </c>
      <c r="B28" s="14" t="s">
        <v>121</v>
      </c>
      <c r="C28" s="2" t="s">
        <v>604</v>
      </c>
      <c r="D28" s="13" t="s">
        <v>109</v>
      </c>
      <c r="E28" s="39">
        <v>6</v>
      </c>
      <c r="F28" s="3"/>
      <c r="G28" s="21">
        <f t="shared" si="0"/>
        <v>0</v>
      </c>
      <c r="H28" s="106"/>
      <c r="I28" s="106"/>
    </row>
    <row r="29" spans="1:9" ht="30" customHeight="1" x14ac:dyDescent="0.25">
      <c r="A29" s="66" t="s">
        <v>593</v>
      </c>
      <c r="B29" s="14" t="s">
        <v>122</v>
      </c>
      <c r="C29" s="2" t="s">
        <v>605</v>
      </c>
      <c r="D29" s="13" t="s">
        <v>109</v>
      </c>
      <c r="E29" s="39">
        <v>2</v>
      </c>
      <c r="F29" s="3"/>
      <c r="G29" s="21">
        <f t="shared" si="0"/>
        <v>0</v>
      </c>
      <c r="H29" s="106"/>
      <c r="I29" s="106"/>
    </row>
    <row r="30" spans="1:9" ht="30" customHeight="1" x14ac:dyDescent="0.25">
      <c r="A30" s="66" t="s">
        <v>593</v>
      </c>
      <c r="B30" s="14" t="s">
        <v>123</v>
      </c>
      <c r="C30" s="2" t="s">
        <v>606</v>
      </c>
      <c r="D30" s="13" t="s">
        <v>100</v>
      </c>
      <c r="E30" s="39">
        <v>8</v>
      </c>
      <c r="F30" s="3"/>
      <c r="G30" s="21">
        <f t="shared" si="0"/>
        <v>0</v>
      </c>
      <c r="H30" s="106"/>
      <c r="I30" s="106"/>
    </row>
    <row r="31" spans="1:9" ht="30" customHeight="1" x14ac:dyDescent="0.25">
      <c r="A31" s="66" t="s">
        <v>593</v>
      </c>
      <c r="B31" s="14" t="s">
        <v>124</v>
      </c>
      <c r="C31" s="2" t="s">
        <v>607</v>
      </c>
      <c r="D31" s="13" t="s">
        <v>109</v>
      </c>
      <c r="E31" s="39">
        <v>8</v>
      </c>
      <c r="F31" s="3"/>
      <c r="G31" s="21">
        <f t="shared" ref="G31:G33" si="1">ROUND((E31*F31),2)</f>
        <v>0</v>
      </c>
      <c r="H31" s="106"/>
      <c r="I31" s="106"/>
    </row>
    <row r="32" spans="1:9" ht="30" customHeight="1" x14ac:dyDescent="0.25">
      <c r="A32" s="66" t="s">
        <v>593</v>
      </c>
      <c r="B32" s="14" t="s">
        <v>125</v>
      </c>
      <c r="C32" s="2" t="s">
        <v>608</v>
      </c>
      <c r="D32" s="13" t="s">
        <v>98</v>
      </c>
      <c r="E32" s="39">
        <v>0.23</v>
      </c>
      <c r="F32" s="3"/>
      <c r="G32" s="21">
        <f t="shared" si="1"/>
        <v>0</v>
      </c>
      <c r="H32" s="106"/>
      <c r="I32" s="106"/>
    </row>
    <row r="33" spans="1:9" ht="30" customHeight="1" x14ac:dyDescent="0.25">
      <c r="A33" s="66" t="s">
        <v>593</v>
      </c>
      <c r="B33" s="14" t="s">
        <v>126</v>
      </c>
      <c r="C33" s="2" t="s">
        <v>609</v>
      </c>
      <c r="D33" s="13" t="s">
        <v>98</v>
      </c>
      <c r="E33" s="39">
        <v>0.23</v>
      </c>
      <c r="F33" s="3"/>
      <c r="G33" s="21">
        <f t="shared" si="1"/>
        <v>0</v>
      </c>
      <c r="H33" s="106"/>
      <c r="I33" s="106"/>
    </row>
    <row r="34" spans="1:9" ht="30" customHeight="1" x14ac:dyDescent="0.25">
      <c r="A34" s="66" t="s">
        <v>593</v>
      </c>
      <c r="B34" s="14" t="s">
        <v>127</v>
      </c>
      <c r="C34" s="2" t="s">
        <v>610</v>
      </c>
      <c r="D34" s="13" t="s">
        <v>109</v>
      </c>
      <c r="E34" s="39">
        <v>2</v>
      </c>
      <c r="F34" s="3"/>
      <c r="G34" s="21">
        <f t="shared" ref="G34:G35" si="2">ROUND((E34*F34),2)</f>
        <v>0</v>
      </c>
      <c r="H34" s="5"/>
    </row>
    <row r="35" spans="1:9" ht="30" customHeight="1" x14ac:dyDescent="0.25">
      <c r="A35" s="66" t="s">
        <v>593</v>
      </c>
      <c r="B35" s="14" t="s">
        <v>594</v>
      </c>
      <c r="C35" s="141" t="s">
        <v>616</v>
      </c>
      <c r="D35" s="13" t="s">
        <v>5</v>
      </c>
      <c r="E35" s="39">
        <v>6</v>
      </c>
      <c r="F35" s="3"/>
      <c r="G35" s="21">
        <f t="shared" si="2"/>
        <v>0</v>
      </c>
      <c r="H35" s="106"/>
      <c r="I35" s="106"/>
    </row>
    <row r="36" spans="1:9" ht="30" customHeight="1" x14ac:dyDescent="0.25">
      <c r="A36" s="66" t="s">
        <v>593</v>
      </c>
      <c r="B36" s="14" t="s">
        <v>595</v>
      </c>
      <c r="C36" s="141" t="s">
        <v>617</v>
      </c>
      <c r="D36" s="13" t="s">
        <v>109</v>
      </c>
      <c r="E36" s="39">
        <v>45</v>
      </c>
      <c r="F36" s="3"/>
      <c r="G36" s="21">
        <f t="shared" si="0"/>
        <v>0</v>
      </c>
      <c r="H36" s="106"/>
      <c r="I36" s="106"/>
    </row>
    <row r="37" spans="1:9" ht="30" customHeight="1" thickBot="1" x14ac:dyDescent="0.3">
      <c r="A37" s="66" t="s">
        <v>593</v>
      </c>
      <c r="B37" s="14" t="s">
        <v>596</v>
      </c>
      <c r="C37" s="2" t="s">
        <v>618</v>
      </c>
      <c r="D37" s="13" t="s">
        <v>109</v>
      </c>
      <c r="E37" s="39">
        <v>9</v>
      </c>
      <c r="F37" s="3"/>
      <c r="G37" s="21">
        <f t="shared" si="0"/>
        <v>0</v>
      </c>
      <c r="H37" s="106"/>
      <c r="I37" s="106"/>
    </row>
    <row r="38" spans="1:9" ht="30" customHeight="1" thickBot="1" x14ac:dyDescent="0.3">
      <c r="A38" s="67" t="s">
        <v>593</v>
      </c>
      <c r="B38" s="22" t="s">
        <v>597</v>
      </c>
      <c r="C38" s="23" t="s">
        <v>619</v>
      </c>
      <c r="D38" s="24" t="s">
        <v>109</v>
      </c>
      <c r="E38" s="40">
        <v>27</v>
      </c>
      <c r="F38" s="25"/>
      <c r="G38" s="26">
        <f t="shared" si="0"/>
        <v>0</v>
      </c>
      <c r="H38" s="54" t="s">
        <v>44</v>
      </c>
      <c r="I38" s="112">
        <f>ROUND(SUM(G17:G38),2)</f>
        <v>0</v>
      </c>
    </row>
    <row r="39" spans="1:9" ht="30" customHeight="1" thickBot="1" x14ac:dyDescent="0.3">
      <c r="A39" s="66" t="s">
        <v>621</v>
      </c>
      <c r="B39" s="14" t="s">
        <v>33</v>
      </c>
      <c r="C39" s="2" t="s">
        <v>620</v>
      </c>
      <c r="D39" s="13" t="s">
        <v>5</v>
      </c>
      <c r="E39" s="39">
        <v>1</v>
      </c>
      <c r="F39" s="3"/>
      <c r="G39" s="21">
        <f t="shared" si="0"/>
        <v>0</v>
      </c>
      <c r="H39" s="106"/>
      <c r="I39" s="106"/>
    </row>
    <row r="40" spans="1:9" ht="30" customHeight="1" thickBot="1" x14ac:dyDescent="0.3">
      <c r="A40" s="67" t="s">
        <v>621</v>
      </c>
      <c r="B40" s="22" t="s">
        <v>34</v>
      </c>
      <c r="C40" s="23" t="s">
        <v>333</v>
      </c>
      <c r="D40" s="24" t="s">
        <v>5</v>
      </c>
      <c r="E40" s="40">
        <v>1</v>
      </c>
      <c r="F40" s="25"/>
      <c r="G40" s="26">
        <f t="shared" si="0"/>
        <v>0</v>
      </c>
      <c r="H40" s="54" t="s">
        <v>45</v>
      </c>
      <c r="I40" s="112">
        <f>ROUND(SUM(G39:G40),2)</f>
        <v>0</v>
      </c>
    </row>
    <row r="41" spans="1:9" ht="42" thickBot="1" x14ac:dyDescent="0.3">
      <c r="A41" s="114"/>
      <c r="B41" s="114"/>
      <c r="C41" s="115"/>
      <c r="D41" s="116"/>
      <c r="E41" s="117"/>
      <c r="F41" s="96" t="s">
        <v>630</v>
      </c>
      <c r="G41" s="97">
        <f>SUM(G6:G40)</f>
        <v>0</v>
      </c>
      <c r="H41" s="106"/>
      <c r="I41" s="106"/>
    </row>
  </sheetData>
  <sheetProtection algorithmName="SHA-512" hashValue="39HqnEkKoH2OmgbnVgjz9LzklRYzKOdQsFpIG1acEolcSTen6wwlCRJwt9rmmvUr1hgtaBAU1ivzhbn88M6iig==" saltValue="rX7xoTIKOv1b8SafKBohYg=="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9711-48D8-4ADA-A5A3-09676D82E542}">
  <dimension ref="A1:I20"/>
  <sheetViews>
    <sheetView zoomScale="70" zoomScaleNormal="70" workbookViewId="0">
      <selection activeCell="A4" sqref="A4:G4"/>
    </sheetView>
  </sheetViews>
  <sheetFormatPr defaultColWidth="9.109375" defaultRowHeight="13.8" x14ac:dyDescent="0.25"/>
  <cols>
    <col min="1" max="1" width="31.6640625" style="15" bestFit="1" customWidth="1"/>
    <col min="2" max="2" width="8.33203125" style="15" bestFit="1" customWidth="1"/>
    <col min="3" max="3" width="77.33203125" style="9" customWidth="1"/>
    <col min="4" max="4" width="9.109375" style="8"/>
    <col min="5" max="5" width="16.33203125" style="43" customWidth="1"/>
    <col min="6" max="6" width="20.6640625" style="10" customWidth="1"/>
    <col min="7" max="7" width="14.6640625" style="8" customWidth="1"/>
    <col min="8" max="8" width="21.5546875" style="11" customWidth="1"/>
    <col min="9" max="9" width="16.109375" style="5" customWidth="1"/>
    <col min="10" max="16384" width="9.109375" style="5"/>
  </cols>
  <sheetData>
    <row r="1" spans="1:9" ht="40.200000000000003" customHeight="1" x14ac:dyDescent="0.25">
      <c r="A1" s="172" t="s">
        <v>278</v>
      </c>
      <c r="B1" s="172"/>
      <c r="C1" s="172"/>
      <c r="D1" s="172"/>
      <c r="E1" s="172"/>
      <c r="F1" s="172"/>
      <c r="G1" s="172"/>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 customHeight="1" x14ac:dyDescent="0.25">
      <c r="A4" s="175" t="s">
        <v>622</v>
      </c>
      <c r="B4" s="175"/>
      <c r="C4" s="175"/>
      <c r="D4" s="175"/>
      <c r="E4" s="175"/>
      <c r="F4" s="175"/>
      <c r="G4" s="176"/>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623</v>
      </c>
      <c r="D6" s="18" t="s">
        <v>100</v>
      </c>
      <c r="E6" s="38">
        <v>44</v>
      </c>
      <c r="F6" s="19"/>
      <c r="G6" s="20">
        <f>ROUND((E6*F6),2)</f>
        <v>0</v>
      </c>
      <c r="H6" s="106"/>
      <c r="I6" s="106"/>
    </row>
    <row r="7" spans="1:9" ht="30" customHeight="1" thickBot="1" x14ac:dyDescent="0.3">
      <c r="A7" s="66" t="s">
        <v>581</v>
      </c>
      <c r="B7" s="14" t="s">
        <v>8</v>
      </c>
      <c r="C7" s="2" t="s">
        <v>582</v>
      </c>
      <c r="D7" s="13" t="s">
        <v>100</v>
      </c>
      <c r="E7" s="39">
        <v>44</v>
      </c>
      <c r="F7" s="3"/>
      <c r="G7" s="21">
        <f t="shared" ref="G7:G19" si="0">ROUND((E7*F7),2)</f>
        <v>0</v>
      </c>
      <c r="H7" s="106"/>
      <c r="I7" s="106"/>
    </row>
    <row r="8" spans="1:9" ht="30" customHeight="1" thickBot="1" x14ac:dyDescent="0.3">
      <c r="A8" s="105" t="s">
        <v>581</v>
      </c>
      <c r="B8" s="53" t="s">
        <v>9</v>
      </c>
      <c r="C8" s="85" t="s">
        <v>624</v>
      </c>
      <c r="D8" s="44" t="s">
        <v>5</v>
      </c>
      <c r="E8" s="86">
        <v>2</v>
      </c>
      <c r="F8" s="104"/>
      <c r="G8" s="87">
        <f t="shared" si="0"/>
        <v>0</v>
      </c>
      <c r="H8" s="54" t="s">
        <v>43</v>
      </c>
      <c r="I8" s="112">
        <f>ROUND(SUM(G6:G8),2)</f>
        <v>0</v>
      </c>
    </row>
    <row r="9" spans="1:9" ht="30" customHeight="1" x14ac:dyDescent="0.25">
      <c r="A9" s="65" t="s">
        <v>593</v>
      </c>
      <c r="B9" s="16" t="s">
        <v>16</v>
      </c>
      <c r="C9" s="17" t="s">
        <v>598</v>
      </c>
      <c r="D9" s="18" t="s">
        <v>5</v>
      </c>
      <c r="E9" s="38">
        <v>1</v>
      </c>
      <c r="F9" s="19"/>
      <c r="G9" s="20">
        <f t="shared" si="0"/>
        <v>0</v>
      </c>
      <c r="H9" s="106"/>
      <c r="I9" s="106"/>
    </row>
    <row r="10" spans="1:9" ht="30" customHeight="1" x14ac:dyDescent="0.25">
      <c r="A10" s="66" t="s">
        <v>593</v>
      </c>
      <c r="B10" s="14" t="s">
        <v>17</v>
      </c>
      <c r="C10" s="2" t="s">
        <v>599</v>
      </c>
      <c r="D10" s="13" t="s">
        <v>100</v>
      </c>
      <c r="E10" s="39">
        <v>38</v>
      </c>
      <c r="F10" s="3"/>
      <c r="G10" s="21">
        <f t="shared" si="0"/>
        <v>0</v>
      </c>
      <c r="H10" s="106"/>
      <c r="I10" s="106"/>
    </row>
    <row r="11" spans="1:9" ht="30" customHeight="1" x14ac:dyDescent="0.25">
      <c r="A11" s="66" t="s">
        <v>593</v>
      </c>
      <c r="B11" s="14" t="s">
        <v>18</v>
      </c>
      <c r="C11" s="2" t="s">
        <v>625</v>
      </c>
      <c r="D11" s="13" t="s">
        <v>100</v>
      </c>
      <c r="E11" s="39">
        <v>38</v>
      </c>
      <c r="F11" s="3"/>
      <c r="G11" s="21">
        <f t="shared" si="0"/>
        <v>0</v>
      </c>
      <c r="H11" s="106"/>
      <c r="I11" s="106"/>
    </row>
    <row r="12" spans="1:9" ht="30" customHeight="1" x14ac:dyDescent="0.25">
      <c r="A12" s="66" t="s">
        <v>593</v>
      </c>
      <c r="B12" s="14" t="s">
        <v>19</v>
      </c>
      <c r="C12" s="2" t="s">
        <v>626</v>
      </c>
      <c r="D12" s="13" t="s">
        <v>100</v>
      </c>
      <c r="E12" s="39">
        <v>44</v>
      </c>
      <c r="F12" s="3"/>
      <c r="G12" s="21">
        <f t="shared" si="0"/>
        <v>0</v>
      </c>
      <c r="H12" s="106"/>
      <c r="I12" s="106"/>
    </row>
    <row r="13" spans="1:9" ht="30" customHeight="1" x14ac:dyDescent="0.25">
      <c r="A13" s="66" t="s">
        <v>593</v>
      </c>
      <c r="B13" s="14" t="s">
        <v>20</v>
      </c>
      <c r="C13" s="2" t="s">
        <v>627</v>
      </c>
      <c r="D13" s="13" t="s">
        <v>100</v>
      </c>
      <c r="E13" s="39">
        <v>6</v>
      </c>
      <c r="F13" s="3"/>
      <c r="G13" s="21">
        <f t="shared" si="0"/>
        <v>0</v>
      </c>
      <c r="H13" s="106"/>
      <c r="I13" s="106"/>
    </row>
    <row r="14" spans="1:9" ht="30" customHeight="1" x14ac:dyDescent="0.25">
      <c r="A14" s="66" t="s">
        <v>593</v>
      </c>
      <c r="B14" s="14" t="s">
        <v>21</v>
      </c>
      <c r="C14" s="2" t="s">
        <v>628</v>
      </c>
      <c r="D14" s="13" t="s">
        <v>5</v>
      </c>
      <c r="E14" s="39">
        <v>2</v>
      </c>
      <c r="F14" s="3"/>
      <c r="G14" s="21">
        <f t="shared" si="0"/>
        <v>0</v>
      </c>
      <c r="H14" s="106"/>
      <c r="I14" s="106"/>
    </row>
    <row r="15" spans="1:9" ht="30" customHeight="1" x14ac:dyDescent="0.25">
      <c r="A15" s="66" t="s">
        <v>593</v>
      </c>
      <c r="B15" s="14" t="s">
        <v>22</v>
      </c>
      <c r="C15" s="2" t="s">
        <v>617</v>
      </c>
      <c r="D15" s="13" t="s">
        <v>109</v>
      </c>
      <c r="E15" s="39">
        <v>4</v>
      </c>
      <c r="F15" s="3"/>
      <c r="G15" s="21">
        <f t="shared" si="0"/>
        <v>0</v>
      </c>
      <c r="H15" s="106"/>
      <c r="I15" s="106"/>
    </row>
    <row r="16" spans="1:9" ht="30" customHeight="1" thickBot="1" x14ac:dyDescent="0.3">
      <c r="A16" s="66" t="s">
        <v>593</v>
      </c>
      <c r="B16" s="14" t="s">
        <v>23</v>
      </c>
      <c r="C16" s="2" t="s">
        <v>618</v>
      </c>
      <c r="D16" s="13" t="s">
        <v>109</v>
      </c>
      <c r="E16" s="39">
        <v>1</v>
      </c>
      <c r="F16" s="3"/>
      <c r="G16" s="21">
        <f t="shared" si="0"/>
        <v>0</v>
      </c>
      <c r="H16" s="106"/>
      <c r="I16" s="106"/>
    </row>
    <row r="17" spans="1:9" ht="30" customHeight="1" thickBot="1" x14ac:dyDescent="0.3">
      <c r="A17" s="67" t="s">
        <v>593</v>
      </c>
      <c r="B17" s="22" t="s">
        <v>24</v>
      </c>
      <c r="C17" s="23" t="s">
        <v>619</v>
      </c>
      <c r="D17" s="24" t="s">
        <v>109</v>
      </c>
      <c r="E17" s="40">
        <v>3</v>
      </c>
      <c r="F17" s="25"/>
      <c r="G17" s="26">
        <f t="shared" si="0"/>
        <v>0</v>
      </c>
      <c r="H17" s="54" t="s">
        <v>44</v>
      </c>
      <c r="I17" s="112">
        <f>ROUND(SUM(G9:G17),2)</f>
        <v>0</v>
      </c>
    </row>
    <row r="18" spans="1:9" ht="30" customHeight="1" thickBot="1" x14ac:dyDescent="0.3">
      <c r="A18" s="66" t="s">
        <v>621</v>
      </c>
      <c r="B18" s="14" t="s">
        <v>33</v>
      </c>
      <c r="C18" s="2" t="s">
        <v>620</v>
      </c>
      <c r="D18" s="13" t="s">
        <v>5</v>
      </c>
      <c r="E18" s="39">
        <v>1</v>
      </c>
      <c r="F18" s="3"/>
      <c r="G18" s="21">
        <f t="shared" si="0"/>
        <v>0</v>
      </c>
      <c r="H18" s="106"/>
      <c r="I18" s="106"/>
    </row>
    <row r="19" spans="1:9" ht="30" customHeight="1" thickBot="1" x14ac:dyDescent="0.3">
      <c r="A19" s="67" t="s">
        <v>621</v>
      </c>
      <c r="B19" s="22" t="s">
        <v>34</v>
      </c>
      <c r="C19" s="23" t="s">
        <v>333</v>
      </c>
      <c r="D19" s="24" t="s">
        <v>5</v>
      </c>
      <c r="E19" s="40">
        <v>1</v>
      </c>
      <c r="F19" s="25"/>
      <c r="G19" s="26">
        <f t="shared" si="0"/>
        <v>0</v>
      </c>
      <c r="H19" s="54" t="s">
        <v>45</v>
      </c>
      <c r="I19" s="112">
        <f>ROUND(SUM(G18:G19),2)</f>
        <v>0</v>
      </c>
    </row>
    <row r="20" spans="1:9" ht="42" thickBot="1" x14ac:dyDescent="0.3">
      <c r="A20" s="114"/>
      <c r="B20" s="114"/>
      <c r="C20" s="115"/>
      <c r="D20" s="116"/>
      <c r="E20" s="117"/>
      <c r="F20" s="96" t="s">
        <v>629</v>
      </c>
      <c r="G20" s="97">
        <f>SUM(G6:G19)</f>
        <v>0</v>
      </c>
      <c r="H20" s="106"/>
      <c r="I20" s="106"/>
    </row>
  </sheetData>
  <sheetProtection algorithmName="SHA-512" hashValue="QQROVQH8AVC/szhbSPDWLKqKcfGESTxWYe4rNGAQrlTujZl2xrD2q5qRFJBQbEqSoSHn/NvM5DWAQ8zQNHuoXA==" saltValue="4DyWH639lJUqdBfQvAxbgA==" spinCount="100000" sheet="1" objects="1" scenarios="1"/>
  <mergeCells count="2">
    <mergeCell ref="A1:G1"/>
    <mergeCell ref="A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D19"/>
  <sheetViews>
    <sheetView tabSelected="1" zoomScaleNormal="100" workbookViewId="0">
      <selection activeCell="G16" sqref="G16"/>
    </sheetView>
  </sheetViews>
  <sheetFormatPr defaultRowHeight="14.4" x14ac:dyDescent="0.3"/>
  <cols>
    <col min="1" max="1" width="11.6640625" customWidth="1"/>
    <col min="2" max="2" width="56.88671875" customWidth="1"/>
    <col min="3" max="3" width="28.109375" customWidth="1"/>
  </cols>
  <sheetData>
    <row r="1" spans="1:4" ht="27" customHeight="1" x14ac:dyDescent="0.3">
      <c r="A1" s="182" t="s">
        <v>635</v>
      </c>
      <c r="B1" s="183"/>
      <c r="C1" s="184"/>
    </row>
    <row r="2" spans="1:4" x14ac:dyDescent="0.3">
      <c r="A2" s="185" t="s">
        <v>48</v>
      </c>
      <c r="B2" s="186"/>
      <c r="C2" s="187"/>
    </row>
    <row r="3" spans="1:4" ht="39.6" x14ac:dyDescent="0.3">
      <c r="A3" s="45" t="s">
        <v>60</v>
      </c>
      <c r="B3" s="45" t="s">
        <v>49</v>
      </c>
      <c r="C3" s="45" t="s">
        <v>50</v>
      </c>
    </row>
    <row r="4" spans="1:4" x14ac:dyDescent="0.3">
      <c r="A4" s="46">
        <v>1</v>
      </c>
      <c r="B4" s="47" t="s">
        <v>636</v>
      </c>
      <c r="C4" s="51">
        <f>DKŽ_1!G145</f>
        <v>0</v>
      </c>
    </row>
    <row r="5" spans="1:4" x14ac:dyDescent="0.3">
      <c r="A5" s="46">
        <v>2</v>
      </c>
      <c r="B5" s="47" t="s">
        <v>637</v>
      </c>
      <c r="C5" s="51">
        <f>DKŽ_2!G60</f>
        <v>0</v>
      </c>
    </row>
    <row r="6" spans="1:4" x14ac:dyDescent="0.3">
      <c r="A6" s="46">
        <v>3</v>
      </c>
      <c r="B6" s="47" t="s">
        <v>638</v>
      </c>
      <c r="C6" s="51">
        <f>DKŽ_3!G139</f>
        <v>0</v>
      </c>
    </row>
    <row r="7" spans="1:4" x14ac:dyDescent="0.3">
      <c r="A7" s="46">
        <v>4</v>
      </c>
      <c r="B7" s="47" t="s">
        <v>639</v>
      </c>
      <c r="C7" s="51">
        <f>DKŽ_4!G62</f>
        <v>0</v>
      </c>
    </row>
    <row r="8" spans="1:4" x14ac:dyDescent="0.3">
      <c r="A8" s="46">
        <v>5</v>
      </c>
      <c r="B8" s="47" t="s">
        <v>640</v>
      </c>
      <c r="C8" s="51">
        <f>DKŽ_5!G41</f>
        <v>0</v>
      </c>
    </row>
    <row r="9" spans="1:4" x14ac:dyDescent="0.3">
      <c r="A9" s="46">
        <v>6</v>
      </c>
      <c r="B9" s="47" t="s">
        <v>641</v>
      </c>
      <c r="C9" s="51">
        <f>DKŽ_6!G20</f>
        <v>0</v>
      </c>
    </row>
    <row r="10" spans="1:4" ht="39.6" x14ac:dyDescent="0.3">
      <c r="A10" s="45" t="s">
        <v>51</v>
      </c>
      <c r="B10" s="48" t="s">
        <v>53</v>
      </c>
      <c r="C10" s="52">
        <f>ROUND(SUM(C4:C9),2)</f>
        <v>0</v>
      </c>
    </row>
    <row r="11" spans="1:4" x14ac:dyDescent="0.3">
      <c r="A11" s="49"/>
      <c r="B11" s="49"/>
      <c r="C11" s="49"/>
    </row>
    <row r="12" spans="1:4" ht="74.400000000000006" customHeight="1" x14ac:dyDescent="0.3">
      <c r="A12" s="188" t="s">
        <v>632</v>
      </c>
      <c r="B12" s="188"/>
      <c r="C12" s="188"/>
      <c r="D12" s="149"/>
    </row>
    <row r="13" spans="1:4" x14ac:dyDescent="0.3">
      <c r="A13" s="188"/>
      <c r="B13" s="188"/>
      <c r="C13" s="188"/>
      <c r="D13" s="149"/>
    </row>
    <row r="14" spans="1:4" x14ac:dyDescent="0.3">
      <c r="A14" s="49"/>
      <c r="B14" s="49"/>
      <c r="C14" s="50" t="s">
        <v>52</v>
      </c>
      <c r="D14" s="149"/>
    </row>
    <row r="15" spans="1:4" ht="3.9" customHeight="1" x14ac:dyDescent="0.3">
      <c r="A15" s="49"/>
      <c r="B15" s="49"/>
      <c r="C15" s="49"/>
      <c r="D15" s="149"/>
    </row>
    <row r="16" spans="1:4" ht="253.5" customHeight="1" x14ac:dyDescent="0.3">
      <c r="A16" s="180" t="s">
        <v>642</v>
      </c>
      <c r="B16" s="181"/>
      <c r="C16" s="181"/>
      <c r="D16" s="149"/>
    </row>
    <row r="17" spans="1:4" ht="139.5" customHeight="1" x14ac:dyDescent="0.3">
      <c r="A17" s="180" t="s">
        <v>633</v>
      </c>
      <c r="B17" s="181"/>
      <c r="C17" s="181"/>
      <c r="D17" s="149"/>
    </row>
    <row r="18" spans="1:4" ht="68.400000000000006" customHeight="1" x14ac:dyDescent="0.3">
      <c r="A18" s="180" t="s">
        <v>634</v>
      </c>
      <c r="B18" s="181"/>
      <c r="C18" s="181"/>
      <c r="D18" s="149"/>
    </row>
    <row r="19" spans="1:4" ht="190.2" customHeight="1" x14ac:dyDescent="0.3">
      <c r="A19" s="180"/>
      <c r="B19" s="181"/>
      <c r="C19" s="181"/>
      <c r="D19" s="149"/>
    </row>
  </sheetData>
  <mergeCells count="8">
    <mergeCell ref="A19:C19"/>
    <mergeCell ref="A17:C17"/>
    <mergeCell ref="A18:C18"/>
    <mergeCell ref="A1:C1"/>
    <mergeCell ref="A2:C2"/>
    <mergeCell ref="A12:C12"/>
    <mergeCell ref="A16:C16"/>
    <mergeCell ref="A13:C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DKŽ_1</vt:lpstr>
      <vt:lpstr>DKŽ_2</vt:lpstr>
      <vt:lpstr>DKŽ_3</vt:lpstr>
      <vt:lpstr>DKŽ_4</vt:lpstr>
      <vt:lpstr>DKŽ_5</vt:lpstr>
      <vt:lpstr>DKŽ_6</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Diana Pašluostienė</cp:lastModifiedBy>
  <dcterms:created xsi:type="dcterms:W3CDTF">2020-10-05T14:48:34Z</dcterms:created>
  <dcterms:modified xsi:type="dcterms:W3CDTF">2025-08-22T08:44:18Z</dcterms:modified>
</cp:coreProperties>
</file>