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msa-my.sharepoint.com/personal/ausra_markeviciene_vilnius_lt/Documents/Darbalaukis/CP-79356 Infekcinės serologijos ir imunologijos reagentai ir įranga/2. PD/GALUTINIAI/"/>
    </mc:Choice>
  </mc:AlternateContent>
  <xr:revisionPtr revIDLastSave="75" documentId="13_ncr:1_{E1E86EC1-5932-4EBD-994D-D7695775489D}" xr6:coauthVersionLast="47" xr6:coauthVersionMax="47" xr10:uidLastSave="{C1920A7E-3134-4109-A79E-663381825D21}"/>
  <bookViews>
    <workbookView xWindow="-110" yWindow="-110" windowWidth="38620" windowHeight="21100" xr2:uid="{00000000-000D-0000-FFFF-FFFF00000000}"/>
  </bookViews>
  <sheets>
    <sheet name="Tyrimai ir poreikis" sheetId="2" r:id="rId1"/>
    <sheet name="Tyrimų įkainiai, prekių sąrašas" sheetId="8" r:id="rId2"/>
    <sheet name="Reikalavimai tyrimams" sheetId="11" r:id="rId3"/>
    <sheet name="Reikalavimai įrangai" sheetId="13" r:id="rId4"/>
    <sheet name="T1" sheetId="3" r:id="rId5"/>
    <sheet name="T2" sheetId="12" r:id="rId6"/>
    <sheet name="T3"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8" l="1"/>
  <c r="E55" i="8"/>
  <c r="E54" i="8"/>
  <c r="E30" i="8"/>
  <c r="E48" i="8" s="1"/>
  <c r="E31" i="8"/>
  <c r="E32" i="8"/>
  <c r="E33" i="8"/>
  <c r="E34" i="8"/>
  <c r="E35" i="8"/>
  <c r="E36" i="8"/>
  <c r="E37" i="8"/>
  <c r="E38" i="8"/>
  <c r="E39" i="8"/>
  <c r="E40" i="8"/>
  <c r="E41" i="8"/>
  <c r="E42" i="8"/>
  <c r="E43" i="8"/>
  <c r="E44" i="8"/>
  <c r="E45" i="8"/>
  <c r="E46" i="8"/>
  <c r="E47" i="8"/>
  <c r="E9" i="8"/>
  <c r="E10" i="8"/>
  <c r="E11" i="8"/>
  <c r="E12" i="8"/>
  <c r="E13" i="8"/>
  <c r="E14" i="8"/>
  <c r="E15" i="8"/>
  <c r="E16" i="8"/>
  <c r="E17" i="8"/>
  <c r="E18" i="8"/>
  <c r="E19" i="8"/>
  <c r="E20" i="8"/>
  <c r="E21" i="8"/>
  <c r="E22" i="8"/>
  <c r="E8" i="8"/>
  <c r="E23" i="8" s="1"/>
  <c r="E49" i="8" l="1"/>
  <c r="E50" i="8" s="1"/>
  <c r="E24" i="8"/>
  <c r="E25" i="8" s="1"/>
</calcChain>
</file>

<file path=xl/sharedStrings.xml><?xml version="1.0" encoding="utf-8"?>
<sst xmlns="http://schemas.openxmlformats.org/spreadsheetml/2006/main" count="580" uniqueCount="231">
  <si>
    <t>Reagentų ir pagalbinių priemonių pirkimas infekcinės serologijos ir imunologijos tyrimams atlikti kartu su įrangos įsigijimu panaudos būdu</t>
  </si>
  <si>
    <t>Lentelė Nr. 1</t>
  </si>
  <si>
    <t>Reagentų ir pagalbinių priemonių pirkimas infekcinės serologijos ir imunologijos tyrimams atlikti 
kartu su įrangos įsigijimu panaudos būdu</t>
  </si>
  <si>
    <t>Eil. Nr.</t>
  </si>
  <si>
    <t>H. pylori IgG</t>
  </si>
  <si>
    <t>Tyrimas</t>
  </si>
  <si>
    <t>B. burgdorferi IgG</t>
  </si>
  <si>
    <t>B. burgdorferi IgM</t>
  </si>
  <si>
    <t>ANA (branduolių antigenų antikūnai)</t>
  </si>
  <si>
    <t>C. pneumoniae IgG</t>
  </si>
  <si>
    <t>C. pneumoniae IgM</t>
  </si>
  <si>
    <t>CMV IgG</t>
  </si>
  <si>
    <t>CMV IgM</t>
  </si>
  <si>
    <t>EBV (VCA) IgG</t>
  </si>
  <si>
    <t>EBV (VCA) IgM</t>
  </si>
  <si>
    <t>Erkinio encefalito viruso IgG</t>
  </si>
  <si>
    <t>Erkinio encefalito viruso IgM</t>
  </si>
  <si>
    <t>M. pneumoniae IgG</t>
  </si>
  <si>
    <t>M. pneumoniae IgM</t>
  </si>
  <si>
    <t>T. gondii IgG</t>
  </si>
  <si>
    <t>T. gondii IgM</t>
  </si>
  <si>
    <t>Imunocheminis</t>
  </si>
  <si>
    <t>Privalomas / papildomas</t>
  </si>
  <si>
    <t>Privalomas</t>
  </si>
  <si>
    <t>Papildomas</t>
  </si>
  <si>
    <t>HSV 1/2 IgG</t>
  </si>
  <si>
    <t>HSV 1/2 IgM</t>
  </si>
  <si>
    <t>VZV IgG</t>
  </si>
  <si>
    <t>VZV IgM</t>
  </si>
  <si>
    <t>AKA IgG</t>
  </si>
  <si>
    <t>ENA</t>
  </si>
  <si>
    <t>AMA</t>
  </si>
  <si>
    <t>ANCA</t>
  </si>
  <si>
    <t>Rubella IgG</t>
  </si>
  <si>
    <t>Rubella IgM</t>
  </si>
  <si>
    <t>Tymų viruso IgG</t>
  </si>
  <si>
    <t>Tymų viruso IgM</t>
  </si>
  <si>
    <t>Vieno (1) tyrimo įkainis (kaina), Eur be PVM</t>
  </si>
  <si>
    <t>Bendra suma, EUR be PVM</t>
  </si>
  <si>
    <t>įrašo tiekėjas</t>
  </si>
  <si>
    <t>PVM (5 proc.), Eur:</t>
  </si>
  <si>
    <t>Anti-ds-DNR</t>
  </si>
  <si>
    <t xml:space="preserve">Anti-tTG IgA </t>
  </si>
  <si>
    <t>Laboratorinių tyrimų sąrašas ir preliminarus tyrimų skaičius maksimaliam 60 mėn. laikui</t>
  </si>
  <si>
    <t>Tyrimų sk. 60 mėn. laikui</t>
  </si>
  <si>
    <t>Preliminarus tyrimų sk. maksimaliam 60 mėn. laikui</t>
  </si>
  <si>
    <t>Reagentų ir papildomų priemonių pakuočių sk. ir dydis (nurodytam tyrimų skaičiui)</t>
  </si>
  <si>
    <t>Komercinis reagentų ir/ar priemonių pavadinimas</t>
  </si>
  <si>
    <t>Reagentų ir papildomų priemonių kodas (REF kodas)</t>
  </si>
  <si>
    <t>Reagentų ir papildomų priemonių gamintojas, šalis</t>
  </si>
  <si>
    <t>…</t>
  </si>
  <si>
    <t>n</t>
  </si>
  <si>
    <r>
      <t>Lentelė Nr. 2 (</t>
    </r>
    <r>
      <rPr>
        <b/>
        <i/>
        <sz val="11"/>
        <color rgb="FFFF0000"/>
        <rFont val="Calibri"/>
        <family val="2"/>
        <charset val="186"/>
        <scheme val="minor"/>
      </rPr>
      <t>pateikiama užpildyta su pasiūlymu</t>
    </r>
    <r>
      <rPr>
        <i/>
        <sz val="11"/>
        <color theme="1"/>
        <rFont val="Calibri"/>
        <family val="2"/>
        <charset val="186"/>
        <scheme val="minor"/>
      </rPr>
      <t>)</t>
    </r>
  </si>
  <si>
    <r>
      <rPr>
        <b/>
        <sz val="11"/>
        <color theme="1"/>
        <rFont val="Calibri"/>
        <family val="2"/>
        <charset val="186"/>
        <scheme val="minor"/>
      </rPr>
      <t>PASTABA:</t>
    </r>
    <r>
      <rPr>
        <sz val="11"/>
        <color theme="1"/>
        <rFont val="Calibri"/>
        <family val="2"/>
        <scheme val="minor"/>
      </rPr>
      <t xml:space="preserve"> įkainiai turi būti pateikiami ne daugiau kaip su 2 skaičiais po kablelio.</t>
    </r>
  </si>
  <si>
    <t>T1 šifras</t>
  </si>
  <si>
    <t>Netaikoma</t>
  </si>
  <si>
    <t>A1</t>
  </si>
  <si>
    <t>C1</t>
  </si>
  <si>
    <t>A2</t>
  </si>
  <si>
    <t>A3</t>
  </si>
  <si>
    <t>A4</t>
  </si>
  <si>
    <t>A5</t>
  </si>
  <si>
    <t>A6</t>
  </si>
  <si>
    <t>A7</t>
  </si>
  <si>
    <t>A8</t>
  </si>
  <si>
    <t>A9</t>
  </si>
  <si>
    <t>A10</t>
  </si>
  <si>
    <t>A11</t>
  </si>
  <si>
    <t>A12</t>
  </si>
  <si>
    <t>A13</t>
  </si>
  <si>
    <t>A14</t>
  </si>
  <si>
    <t>A15</t>
  </si>
  <si>
    <t>A16</t>
  </si>
  <si>
    <t>A17</t>
  </si>
  <si>
    <t>Ekonomiškai naudingiausio pasiūlymo vertinimo kriterijus: Papildomi tyrimai (T1)</t>
  </si>
  <si>
    <r>
      <t>Lentelė Nr. 6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</si>
  <si>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Tyrimų metodai (T2)</t>
  </si>
  <si>
    <r>
      <t>Lentelė Nr. 7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</si>
  <si>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Analizatoriaus techninės charakteristikos (T3)</t>
  </si>
  <si>
    <t>T3 šifras</t>
  </si>
  <si>
    <t>C2</t>
  </si>
  <si>
    <t>C3</t>
  </si>
  <si>
    <t>Analizatorius nuskaito mėginių ir tyrimams naudojamų reagentų brūkšninius kodus, juos identifikuoja bei automatiškai atlieka tyrimą pagal gamintojo nustatytą protokolą.</t>
  </si>
  <si>
    <r>
      <t xml:space="preserve">Analizatoriaus apibūdinimas: imunocheminis analizatorius, veikiantis pavienių tyrimų principu (angl. </t>
    </r>
    <r>
      <rPr>
        <i/>
        <sz val="11"/>
        <color theme="1"/>
        <rFont val="Calibri"/>
        <family val="2"/>
        <charset val="186"/>
        <scheme val="minor"/>
      </rPr>
      <t>monotest;</t>
    </r>
    <r>
      <rPr>
        <sz val="11"/>
        <color theme="1"/>
        <rFont val="Calibri"/>
        <family val="2"/>
        <charset val="186"/>
        <scheme val="minor"/>
      </rPr>
      <t xml:space="preserve"> kai individualiam tyrimui yra naudojamas viską apimantis reagentų rinkinys vienoje juostelėje/kasetėje ar lygiaverčiame sprendime) ir yra </t>
    </r>
    <r>
      <rPr>
        <sz val="11"/>
        <color theme="1"/>
        <rFont val="Calibri"/>
        <family val="2"/>
        <scheme val="minor"/>
      </rPr>
      <t>skirtas infekcijų ir/arba imuninių ligų serologinei diagnostikai imunocheminiu (CLIA, EIA arba lygiaverčiu) metodu.</t>
    </r>
  </si>
  <si>
    <t>Analizatorius turi skubių tyrimų (STAT) funkciją.</t>
  </si>
  <si>
    <t xml:space="preserve">Analizatoriumi galima tirti tiek pirminius, tiek antrinius 11-16 mm diametro mėgintuvėlius. </t>
  </si>
  <si>
    <r>
      <t xml:space="preserve">Analizatoriumi galima tirti </t>
    </r>
    <r>
      <rPr>
        <i/>
        <sz val="11"/>
        <color theme="1"/>
        <rFont val="Calibri"/>
        <family val="2"/>
        <charset val="186"/>
        <scheme val="minor"/>
      </rPr>
      <t xml:space="preserve">Eppendorf </t>
    </r>
    <r>
      <rPr>
        <sz val="11"/>
        <color theme="1"/>
        <rFont val="Calibri"/>
        <family val="2"/>
        <charset val="186"/>
        <scheme val="minor"/>
      </rPr>
      <t xml:space="preserve">tipo </t>
    </r>
    <r>
      <rPr>
        <sz val="11"/>
        <color theme="1"/>
        <rFont val="Calibri"/>
        <family val="2"/>
        <scheme val="minor"/>
      </rPr>
      <t xml:space="preserve">mikromėgintuvėlius. </t>
    </r>
  </si>
  <si>
    <t>Analizatorius skleidžia ne didesnį nei 80 dB lygio triukšmą.</t>
  </si>
  <si>
    <t xml:space="preserve">Nestabdant analizatoriaus veikimo į analizatorių galima įdėti bet kokią mėginių ir reagentų kombinaciją (derinant tiek infekcinės serologijos, tiek imunologijos tyrimus). </t>
  </si>
  <si>
    <t>Analizatoriaus charakteristikų reikalavimai</t>
  </si>
  <si>
    <t>Atitikimas reikalavimui*</t>
  </si>
  <si>
    <t>Analizatorius vienu metu talpina ne mažiau kaip 30 skirtingų tyrimų reagentų ir ne mažiau kaip 30 mėginių.</t>
  </si>
  <si>
    <t>Analizatorius vienu metu talpina ne mažiau kaip 70 skirtingų tyrimų reagentų ir ne mažiau kaip 50 mėginių.</t>
  </si>
  <si>
    <t>Analizatoriaus našumas yra ne mažesnis nei 40 tyrimų per 90 minučių, kai laikas iki pirmojo rezultato yra ne ilgesnis nei 70 minučių.</t>
  </si>
  <si>
    <t>C4</t>
  </si>
  <si>
    <t>C5</t>
  </si>
  <si>
    <t>C6</t>
  </si>
  <si>
    <t>Tyrimų kokybei užtikrinti privalo būti pasiūlytos ne mažiau kaip 2 lygių vidaus kokybės kontrolės (VKK) (neigiama ir teigiama). Tais atvejais, kai vienkartinėje tyrimų kasetėje nėra VKK arba yra tik vieno lygio VKK, taip pat, jeigu tiekiamuose reagentų rinkiniuose nepateikiama VKK atskirose talpose arba pateikiama tik vieno lygio VKK, tiekėjas privalo papildomai pasiūlyti tiek VKK lygių, kiek reikia užtikrinti reikalavimą pasiūlyti ne mažiau 2 lygių VKK.</t>
  </si>
  <si>
    <t>Bendra P1 pasiūlymo kaina, Eur be PVM:</t>
  </si>
  <si>
    <t>Bendra P1 pasiūlymo kaina, Eur su PVM:</t>
  </si>
  <si>
    <t>Bendra P2 pasiūlymo kaina, Eur be PVM:</t>
  </si>
  <si>
    <t>Bendra P2 pasiūlymo kaina, Eur su PVM:</t>
  </si>
  <si>
    <t>Bendra pasiūlymo (P1+P2) kaina, Eur be PVM:</t>
  </si>
  <si>
    <t>Bendra pasiūlymo (P1+P2) kaina, Eur su PVM:</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</si>
  <si>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</si>
  <si>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</si>
  <si>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</si>
  <si>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</si>
  <si>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</si>
  <si>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</si>
  <si>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</si>
  <si>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</si>
  <si>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</si>
  <si>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</si>
  <si>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</si>
  <si>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</si>
  <si>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</si>
  <si>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</si>
  <si>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</si>
  <si>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</si>
  <si>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</si>
  <si>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</si>
  <si>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</si>
  <si>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</si>
  <si>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</si>
  <si>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</si>
  <si>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</si>
  <si>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</si>
  <si>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</si>
  <si>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</si>
  <si>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</si>
  <si>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</si>
  <si>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</si>
  <si>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Sietis su pamatine medžiaga*</t>
  </si>
  <si>
    <t>ANA</t>
  </si>
  <si>
    <t>Metodas yra kiekybinis*</t>
  </si>
  <si>
    <r>
      <t xml:space="preserve">** - Kiekybinis tyrimo metodas – tai tyrimo metodas, kuris pateikia tikslius ir pakartojamus skaitinius rezultatus, išreikštus koncentracijos arba kiekio vienetais (pvz., IU/ml, ng/ml, mg/l, mmol/l ir kt.), grindžiamus kalibravimo kreive ar matavimo funkcija. Kiekybiniu metodu laikomas toks metodas, kuris atitinka šiuos kriterijus:
</t>
    </r>
    <r>
      <rPr>
        <b/>
        <sz val="11"/>
        <color theme="1"/>
        <rFont val="Calibri"/>
        <family val="2"/>
        <charset val="186"/>
      </rPr>
      <t xml:space="preserve">     • </t>
    </r>
    <r>
      <rPr>
        <b/>
        <sz val="11"/>
        <color theme="1"/>
        <rFont val="Calibri"/>
        <family val="2"/>
        <charset val="186"/>
        <scheme val="minor"/>
      </rPr>
      <t xml:space="preserve">metodas yra kalibruojamas naudojant atitinkamus vidinius arba išorinius kalibrantus, pageidautina atsekamus iki tarptautinių standartų (jei taikoma);
     • metodas turi aiškiai apibrėžtą matavimo intervalą;
     • yra aiškiai apibrėžta minimali analitės koncentracija, kurią metodas gali aptikti su nustatytu patikimumu;
     • metodas turi aiškiai įvardintus glaudumo ir tikslumo, pakartojamumo ir atkuriamumo duomenis;
     • rezultatai yra pateikiami skaitine forma su galimybe taikyti klinikinę interpretaciją, klinikinių sprendimų ribas, pamatinių biologinių verčių intervalus.
</t>
    </r>
  </si>
  <si>
    <r>
      <t xml:space="preserve">IgG klasės antikūnai prieš </t>
    </r>
    <r>
      <rPr>
        <i/>
        <sz val="11"/>
        <color theme="1"/>
        <rFont val="Calibri"/>
        <family val="2"/>
        <charset val="186"/>
        <scheme val="minor"/>
      </rPr>
      <t>Borellia burgdorferi</t>
    </r>
  </si>
  <si>
    <r>
      <t xml:space="preserve">IgM klasės antikūnai prieš </t>
    </r>
    <r>
      <rPr>
        <i/>
        <sz val="11"/>
        <color theme="1"/>
        <rFont val="Calibri"/>
        <family val="2"/>
        <charset val="186"/>
        <scheme val="minor"/>
      </rPr>
      <t>Borellia burgdorferi</t>
    </r>
  </si>
  <si>
    <t>Tyrimo trumpas pavadinimas</t>
  </si>
  <si>
    <t>Tyrimo pavadinimas</t>
  </si>
  <si>
    <r>
      <t xml:space="preserve">IgG klasės antikūnai prieš </t>
    </r>
    <r>
      <rPr>
        <i/>
        <sz val="11"/>
        <color theme="1"/>
        <rFont val="Calibri"/>
        <family val="2"/>
        <charset val="186"/>
        <scheme val="minor"/>
      </rPr>
      <t>Chlamydia pneumoniae</t>
    </r>
  </si>
  <si>
    <r>
      <t xml:space="preserve">IgM klasės antikūnai prieš </t>
    </r>
    <r>
      <rPr>
        <i/>
        <sz val="11"/>
        <color theme="1"/>
        <rFont val="Calibri"/>
        <family val="2"/>
        <charset val="186"/>
        <scheme val="minor"/>
      </rPr>
      <t>Chlamydia pneumoniae</t>
    </r>
  </si>
  <si>
    <r>
      <t xml:space="preserve">IgG klasės antikūnai prieš </t>
    </r>
    <r>
      <rPr>
        <i/>
        <sz val="11"/>
        <color theme="1"/>
        <rFont val="Calibri"/>
        <family val="2"/>
        <charset val="186"/>
        <scheme val="minor"/>
      </rPr>
      <t>Helicobacter pylori</t>
    </r>
  </si>
  <si>
    <r>
      <t xml:space="preserve">IgG klasės antikūnai prieš </t>
    </r>
    <r>
      <rPr>
        <i/>
        <sz val="11"/>
        <color theme="1"/>
        <rFont val="Calibri"/>
        <family val="2"/>
        <charset val="186"/>
        <scheme val="minor"/>
      </rPr>
      <t>Mycoplasma pneumoniae</t>
    </r>
  </si>
  <si>
    <r>
      <t xml:space="preserve">IgM klasės antikūnai prieš </t>
    </r>
    <r>
      <rPr>
        <i/>
        <sz val="11"/>
        <color theme="1"/>
        <rFont val="Calibri"/>
        <family val="2"/>
        <charset val="186"/>
        <scheme val="minor"/>
      </rPr>
      <t>Mycoplasma pneumoniae</t>
    </r>
  </si>
  <si>
    <t>IgG klasės antikūnai prieš citomegalo virusą</t>
  </si>
  <si>
    <t>IgM klasės antikūnai prieš citomegalo virusą</t>
  </si>
  <si>
    <t>IgG klasės antikūnai prieš erkinio encefalito virusą</t>
  </si>
  <si>
    <t>IgM klasės antikūnai prieš erkinio encefalito virusą</t>
  </si>
  <si>
    <t>IgG klasės antikūnai prieš Raudonukės virusą</t>
  </si>
  <si>
    <t>IgM klasės antikūnai prieš Raudonukės virusą</t>
  </si>
  <si>
    <t>IgG klasės antikūnai prieš Tymų virusą</t>
  </si>
  <si>
    <t>IgM klasės antikūnai prieš Tymų virusą</t>
  </si>
  <si>
    <r>
      <t xml:space="preserve">IgG klasės antikūnai prieš </t>
    </r>
    <r>
      <rPr>
        <i/>
        <sz val="11"/>
        <color theme="1"/>
        <rFont val="Calibri"/>
        <family val="2"/>
        <charset val="186"/>
        <scheme val="minor"/>
      </rPr>
      <t>Herpes simplex</t>
    </r>
    <r>
      <rPr>
        <sz val="11"/>
        <color theme="1"/>
        <rFont val="Calibri"/>
        <family val="2"/>
        <scheme val="minor"/>
      </rPr>
      <t xml:space="preserve"> 1/2</t>
    </r>
  </si>
  <si>
    <r>
      <t xml:space="preserve">IgM klasės antikūnai prieš </t>
    </r>
    <r>
      <rPr>
        <i/>
        <sz val="11"/>
        <color theme="1"/>
        <rFont val="Calibri"/>
        <family val="2"/>
        <charset val="186"/>
        <scheme val="minor"/>
      </rPr>
      <t xml:space="preserve">Herpes simplex </t>
    </r>
    <r>
      <rPr>
        <sz val="11"/>
        <color theme="1"/>
        <rFont val="Calibri"/>
        <family val="2"/>
        <scheme val="minor"/>
      </rPr>
      <t>1/2</t>
    </r>
  </si>
  <si>
    <r>
      <t xml:space="preserve">IgG klasės antikūnai prieš </t>
    </r>
    <r>
      <rPr>
        <i/>
        <sz val="11"/>
        <color theme="1"/>
        <rFont val="Calibri"/>
        <family val="2"/>
        <charset val="186"/>
        <scheme val="minor"/>
      </rPr>
      <t>Toxoplasma gondii</t>
    </r>
  </si>
  <si>
    <r>
      <t xml:space="preserve">IgM klasės antikūnai prieš </t>
    </r>
    <r>
      <rPr>
        <i/>
        <sz val="11"/>
        <color theme="1"/>
        <rFont val="Calibri"/>
        <family val="2"/>
        <charset val="186"/>
        <scheme val="minor"/>
      </rPr>
      <t>Toxoplasma gondii</t>
    </r>
  </si>
  <si>
    <r>
      <t xml:space="preserve">IgG klasės antikūnai prieš </t>
    </r>
    <r>
      <rPr>
        <i/>
        <sz val="11"/>
        <color theme="1"/>
        <rFont val="Calibri"/>
        <family val="2"/>
        <charset val="186"/>
        <scheme val="minor"/>
      </rPr>
      <t>Varicella zoster</t>
    </r>
  </si>
  <si>
    <r>
      <t xml:space="preserve">IgM klasės antikūnai prieš </t>
    </r>
    <r>
      <rPr>
        <i/>
        <sz val="11"/>
        <color theme="1"/>
        <rFont val="Calibri"/>
        <family val="2"/>
        <charset val="186"/>
        <scheme val="minor"/>
      </rPr>
      <t>Varicella zoster</t>
    </r>
  </si>
  <si>
    <t>IgG klasės antikūnai prieš kardiolipiną</t>
  </si>
  <si>
    <t>Antikūnai prieš neutrofilų citoplazmos antigenus</t>
  </si>
  <si>
    <t>Antikūnų prieš išskiriamus iš branduolio antigenus</t>
  </si>
  <si>
    <t>Antikūnai prieš branduolio antigenus</t>
  </si>
  <si>
    <t>IgA klasės antikūnai prieš audinių transgliutaminazę</t>
  </si>
  <si>
    <t>Antikūnai prieš mitochondrijas</t>
  </si>
  <si>
    <t>Antikūnai prieš dvispiralę DNR</t>
  </si>
  <si>
    <r>
      <t xml:space="preserve">*** - Sietis su pamatine medžiaga – tai tyrimo metodo gebėjimas pateikti rezultatus, kurie yra metrologiškai atsekami iki tarptautinės ar nacionalinės pamatinės medžiagos (angl. </t>
    </r>
    <r>
      <rPr>
        <b/>
        <i/>
        <sz val="11"/>
        <color theme="1"/>
        <rFont val="Calibri"/>
        <family val="2"/>
        <charset val="186"/>
        <scheme val="minor"/>
      </rPr>
      <t>reference material</t>
    </r>
    <r>
      <rPr>
        <b/>
        <sz val="11"/>
        <color theme="1"/>
        <rFont val="Calibri"/>
        <family val="2"/>
        <charset val="186"/>
        <scheme val="minor"/>
      </rPr>
      <t xml:space="preserve">) arba pamatinio (etaloninio) metodo (angl. </t>
    </r>
    <r>
      <rPr>
        <b/>
        <i/>
        <sz val="11"/>
        <color theme="1"/>
        <rFont val="Calibri"/>
        <family val="2"/>
        <charset val="186"/>
        <scheme val="minor"/>
      </rPr>
      <t>reference method</t>
    </r>
    <r>
      <rPr>
        <b/>
        <sz val="11"/>
        <color theme="1"/>
        <rFont val="Calibri"/>
        <family val="2"/>
        <charset val="186"/>
        <scheme val="minor"/>
      </rPr>
      <t>). Tokia sietis užtikrina, kad matavimo rezultatai būtų vienareikšmiškai palyginami tarp skirtingų metodų, laboratorijų ir laikotarpių, ir būtų kliniškai interpretuojami pagal nustatytas sprendimų ribas ar pamatinių biologinių verčių intervalus.</t>
    </r>
  </si>
  <si>
    <t>B1 šifras</t>
  </si>
  <si>
    <t>B2 šifras
Pamatinė medžiaga</t>
  </si>
  <si>
    <r>
      <t>IgG klasės antikūnai prie</t>
    </r>
    <r>
      <rPr>
        <sz val="11"/>
        <color theme="1"/>
        <rFont val="Calibri"/>
        <family val="2"/>
        <charset val="186"/>
        <scheme val="minor"/>
      </rPr>
      <t>š Epštein baro viruso kapsidės antigeną (VCA)</t>
    </r>
  </si>
  <si>
    <t>IgM klasės antikūnai prieš Epštein baro viruso kapsidės antigeną (VCA)</t>
  </si>
  <si>
    <t>Reagentų ir pagalbinių priemonių pirkimas infekcinės serologijos ir imunologijos 
tyrimams atlikti kartu su įrangos įsigijimu panaudos būdu</t>
  </si>
  <si>
    <t>W1
WHO 97/648</t>
  </si>
  <si>
    <t>W2
IRP 97/656 (IgG), HCAL (IgG)</t>
  </si>
  <si>
    <t>W3
 WHO Wo/80</t>
  </si>
  <si>
    <t>W5
WHO (NIBSC kodas 06/140 ir 06/142)</t>
  </si>
  <si>
    <t>Reikalavimas</t>
  </si>
  <si>
    <t>Siūlomo analizatoriaus pavadinimas, tipas / modelis, partijos / serijos numeris, gamintojo pavadinimas ir šalis, pagaminimo data (kiekis - 1 vnt. ).</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</si>
  <si>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</si>
  <si>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color theme="1"/>
        <rFont val="Calibri"/>
        <family val="2"/>
        <charset val="186"/>
        <scheme val="minor"/>
      </rPr>
      <t xml:space="preserve">in vitro </t>
    </r>
    <r>
      <rPr>
        <sz val="11"/>
        <color theme="1"/>
        <rFont val="Calibri"/>
        <family val="2"/>
        <scheme val="minor"/>
      </rPr>
      <t>diagnostikos medicinos priemonių reglamento (2017/746/ES) nustatytus reikalavimus. Turi būti pateikiamos skaitmeninės dokumento kopijos originalo ir lietuvių kalbomis.</t>
    </r>
  </si>
  <si>
    <r>
      <t>Siūlomi tyrimai turi būti atliekami individualiomis vienkartinėmis tyrimų kasetėmis (</t>
    </r>
    <r>
      <rPr>
        <i/>
        <sz val="11"/>
        <color theme="1"/>
        <rFont val="Calibri"/>
        <family val="2"/>
        <charset val="186"/>
        <scheme val="minor"/>
      </rPr>
      <t>monotest</t>
    </r>
    <r>
      <rPr>
        <sz val="11"/>
        <color theme="1"/>
        <rFont val="Calibri"/>
        <family val="2"/>
        <scheme val="minor"/>
      </rPr>
      <t xml:space="preserve"> formato principu), kur kiekvienas tyrimas turi būti vykdomas savarankiškai nuo mėginio įdėjimo į prietaisą iki rezultato gavimo. Vienkartinėse tyrimų kasetėse turi būti visi tyrimui atlikti reikalingi reagentai, tokie kaip kalibrantas ir reakcijai įvykti reikalingi reagentai.</t>
    </r>
  </si>
  <si>
    <r>
      <t>Lentelė Nr. 5 (</t>
    </r>
    <r>
      <rPr>
        <b/>
        <i/>
        <sz val="11"/>
        <color rgb="FFFF0000"/>
        <rFont val="Calibri"/>
        <family val="2"/>
        <charset val="186"/>
        <scheme val="minor"/>
      </rPr>
      <t>pateikiama užpildyta su pasiūlymu</t>
    </r>
    <r>
      <rPr>
        <i/>
        <sz val="11"/>
        <color theme="1"/>
        <rFont val="Calibri"/>
        <family val="2"/>
        <charset val="186"/>
        <scheme val="minor"/>
      </rPr>
      <t>)</t>
    </r>
  </si>
  <si>
    <t>A dalis: Privalomų tyrimų pasiūlymas (P1)</t>
  </si>
  <si>
    <t>B dalis: Papildomų tyrimų pasiūlymas (P2)</t>
  </si>
  <si>
    <t>C dalis: Bendra pasiūlymo vertė (P1+P2)</t>
  </si>
  <si>
    <t>D dalis: Siūlomi privalomų ir papildomų tyrimų reagentai ir papildomos priemonės</t>
  </si>
  <si>
    <t>Anti-TG</t>
  </si>
  <si>
    <t>Antikūnai prieš tiroglobuliną</t>
  </si>
  <si>
    <t>A18</t>
  </si>
  <si>
    <t>Be privalomų tyrimų papildomai pasiūlytiems tyrimams suteikiamas naudingumo balas (po 1 balą už papildomą tyrimą: siūlomas = 1; nesiūlomas = 0). Papildomi tyrimai šifruojami A1-A18 kodais. Privalomiems tyrimams šifravimas netaikomas. A(max) - maksimalus kriterijaus balų skaičius (yra lygus 18). A(S) - tiekėjo surinktų kriterijaus balų skaičius.</t>
  </si>
  <si>
    <t>Q30</t>
  </si>
  <si>
    <t>W4
WHO 65/93</t>
  </si>
  <si>
    <t>W6
WHO (NIBSC kodas 06/140 ir 06/142)</t>
  </si>
  <si>
    <t>W7
CDC serumai</t>
  </si>
  <si>
    <t>B. pertussis toksino IgA</t>
  </si>
  <si>
    <t>B. pertussis toksino IgG</t>
  </si>
  <si>
    <r>
      <t xml:space="preserve">IgG klasės antikūnai prieš </t>
    </r>
    <r>
      <rPr>
        <i/>
        <sz val="11"/>
        <color theme="1"/>
        <rFont val="Calibri"/>
        <family val="2"/>
        <charset val="186"/>
        <scheme val="minor"/>
      </rPr>
      <t>Bordetella pertussis</t>
    </r>
    <r>
      <rPr>
        <sz val="11"/>
        <color theme="1"/>
        <rFont val="Calibri"/>
        <family val="2"/>
        <scheme val="minor"/>
      </rPr>
      <t xml:space="preserve"> toksiną</t>
    </r>
  </si>
  <si>
    <r>
      <t xml:space="preserve">IgM klasės antikūnai prieš </t>
    </r>
    <r>
      <rPr>
        <i/>
        <sz val="11"/>
        <color theme="1"/>
        <rFont val="Calibri"/>
        <family val="2"/>
        <charset val="186"/>
        <scheme val="minor"/>
      </rPr>
      <t>Bordetella pertussis</t>
    </r>
    <r>
      <rPr>
        <sz val="11"/>
        <color theme="1"/>
        <rFont val="Calibri"/>
        <family val="2"/>
        <scheme val="minor"/>
      </rPr>
      <t xml:space="preserve"> toksiną</t>
    </r>
  </si>
  <si>
    <t>Metodas*</t>
  </si>
  <si>
    <t xml:space="preserve">* - Imunocheminis metodas - pagal Lietuvos medicinos bibliotekos tvarkomą Klinikinių laborarotinių tyrimų nomenklatūrą, imunocheminis tyrimo metodas apima didelę imuninės analizės metodų grupę, įskaitant tokius metodus, kaip CLIA, ECLIA, CMIA, ELISA, EIA ir kt. </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</si>
  <si>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</si>
  <si>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</si>
  <si>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 xml:space="preserve">Analizatorius yra pastatomas ant stalo, ne didesnis nei 80±5 cm aukščio, 80±5 cm gylio ir 90±5 cm pločio. </t>
  </si>
  <si>
    <t>Privalomi bendrieji reikalavimai tyrimams</t>
  </si>
  <si>
    <t>Lentelė Nr. 3</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</si>
  <si>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</si>
  <si>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t xml:space="preserve">Kartu su pasiūlymu turi būti pateikiami šie dokumentai, pagrindžiantys atitiktį techniniams reikalavimams, originalo ir lietuvių kalbomis:
1. siūlomos įrangos (analizatoriaus ir jo programinės įrangos) naudojimosi instrukcijos, kiti gamintojo parengti techniniai aprašai;
2. tyrimams atlikti naudojamų reagentų ir papildomų priemonių naujausios naudojimosi instrukcijos.
Gamintojo deklaracijos dėl atitikties techniniams reikalavimams, kurių negalima objektyviai patikrinti, nebus vertinamos. </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</si>
  <si>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t>
  </si>
  <si>
    <t>Atitikimas reikalavimui 
(privaloma užpildyti)*</t>
  </si>
  <si>
    <t>Nuoroda į  gamintojo dokumento lietuvių kalba (katalogo /  bukleto / brošiūros / instrukcijos) puslapį, kuriame yra atžyma apie siūlomos įrangos atitikimą reikalavimui 
(privaloma užpildyti)**</t>
  </si>
  <si>
    <t xml:space="preserve">Automatizuotas tyrimo atlikimas: reagentų dozavimas, inkubavimo temperatūra ir trukmė, absorbcijos matavimas, rezultatų apskaičiavimas ir pateikimas atliekamas be operatoriaus įsikišimo. </t>
  </si>
  <si>
    <t>Analizatorius turi galimybę eksportuoti ar kitaip išsaugoti originalius rezultatus elektroniniu formatu (*.pdf, *.xls, *.csv ar kitu) ilgalaikiam rezultatų saugojimui.</t>
  </si>
  <si>
    <r>
      <rPr>
        <b/>
        <sz val="11"/>
        <color theme="1"/>
        <rFont val="Calibri"/>
        <family val="2"/>
        <charset val="186"/>
        <scheme val="minor"/>
      </rPr>
      <t>PASTABA:</t>
    </r>
    <r>
      <rPr>
        <sz val="11"/>
        <color theme="1"/>
        <rFont val="Calibri"/>
        <family val="2"/>
        <scheme val="minor"/>
      </rPr>
      <t xml:space="preserve"> tiekėjas atskirai eilutėse įrašo visus tyrimams atlikti reikalingus reagentus ir/ar papildomas priemones, įskaitant papildomas vidaus kokybės kontrolės (VKK) medžiagas siekiant užtikrinti visas kliniškai reikšmingas tyrimo sritis (</t>
    </r>
    <r>
      <rPr>
        <b/>
        <sz val="11"/>
        <color rgb="FFFF0000"/>
        <rFont val="Calibri"/>
        <family val="2"/>
        <charset val="186"/>
        <scheme val="minor"/>
      </rPr>
      <t>žr. reikalavimų tyrimams 4 p.</t>
    </r>
    <r>
      <rPr>
        <sz val="11"/>
        <color theme="1"/>
        <rFont val="Calibri"/>
        <family val="2"/>
        <charset val="186"/>
        <scheme val="minor"/>
      </rPr>
      <t xml:space="preserve">).
Skaičiuojant papildomų VKK medžiagų poreikį tiekėjas turi atsižvelgti į preliminarų tyrimų skaičių maksimaliam 60 mėn. laikui ir į perkančiosios organizacijos numatomą įrangos naudojimą darbo dienomis (t. y. 5 d. per sav., išskyrus savaitgalius ir valstybines švenčių dienas, kurios sutampa su darbo dienomis):
1. Jeigu preliminarus tyrimų skaičius maksimaliam 60 mėn. laikui yra mažesnis nei bendras 60 mėn. darbo dienų skaičius (apytiksliai &lt;1250 d. d. per 60 mėn.), laikyti, kad VKK tyrimų poreikis yra lygus preliminariam tyrimų skaičiui;
2. Jeigu preliminarus tyrimų skaičius maksimaliam 60 mėn. laikui yra lygus arba didesnis nei bendras 60 mėn. darbo dienų skaičius (apytiksliai </t>
    </r>
    <r>
      <rPr>
        <sz val="11"/>
        <color theme="1"/>
        <rFont val="Aptos Narrow"/>
        <family val="2"/>
      </rPr>
      <t>≥</t>
    </r>
    <r>
      <rPr>
        <sz val="11"/>
        <color theme="1"/>
        <rFont val="Calibri"/>
        <family val="2"/>
        <charset val="186"/>
        <scheme val="minor"/>
      </rPr>
      <t>1250 d. d. per 60 mėn.), laikyti, kad VKK tyrimų poreikis yra lygus bendram 60 mėn. darbo dienų skaičiui.</t>
    </r>
  </si>
  <si>
    <t xml:space="preserve">Be privalomų metodinių reikalavimų atitikimas papildomiems vertinamas naudingumo balais (maksimaliai po 1 balą už atitikimą papildomam reikalavimui yra apskaičiuojami taip: B1=Q(S)/Q(P); B2=W(S)/W(P)). Papildomi metodiniai reikalavimai šifruojami B1-B2 kodais. B(max) - maksimalus kriterijaus balų skaičius (yra lygus 2); B(S) - tiekėjo surinktų kriterijaus balų skaičius. </t>
  </si>
  <si>
    <t>* - Pildant atitikimo techniniams reikalavimamas langelius, juos privaloma užpildyti. Būtina įrašyti: "Siūlomas" arba "Nesiūlomas".</t>
  </si>
  <si>
    <t>Siūlomas / nesiūlomas*</t>
  </si>
  <si>
    <r>
      <t xml:space="preserve">Siūlomas analizatorius privalo būti visiškai naujas - nenaudotas, neatnaujintas (angl. </t>
    </r>
    <r>
      <rPr>
        <i/>
        <sz val="11"/>
        <color theme="1"/>
        <rFont val="Calibri"/>
        <family val="2"/>
        <charset val="186"/>
        <scheme val="minor"/>
      </rPr>
      <t>not refurbished</t>
    </r>
    <r>
      <rPr>
        <sz val="11"/>
        <color theme="1"/>
        <rFont val="Calibri"/>
        <family val="2"/>
        <scheme val="minor"/>
      </rPr>
      <t>), nebandytas komerciniais ar klinikiniais tikslais, nedemonstracinis, nepradėtas eksploatuoti, turintis gamyklinę komplektaciją bei būklę. Analizatorius gali būti pagamintas ne anksčiau kaip 2024 metais, tačiau turi atitikti visiškai naujo analizatoriaus sąvoką. Nurodyti pagaminimo datą.</t>
    </r>
  </si>
  <si>
    <t>Analizatorius komplektuojamas su spausdintuvu originaliems rezultatams spausdinti.</t>
  </si>
  <si>
    <t>Sudėtiniai kriterijai Q ir W vertinami balais (po 1 balą už atitikimą papildomam sudėtiniam reikalavimui: atitinka = 1; neatitinka = 0); yra atitinkamai koduojami Q1-Q30 ir W1-W7. Q(max) - maksimalus sudėtinio kriterijaus balų skaičius (yra lygus 30); Q(S) - tiekėjo surinktų sudėtinio kriterijaus balų skaičius; Q(P) - tiekėjo pasiūlytų tyrimų, kuriems taikomas sudėtinis kriterijus, skaičius.                                                                    
W(max) - maksimalus sudėtinio kriterijaus balų skaičius (yra lygus 7); W(S) - tiekėjo surinktų sudėtinio kriterijaus balų skaičius; W(P) - tiekėjo pasiūlytų tyrimų, kuriems taikomas sudėtinis kriterijus, skaičius.</t>
  </si>
  <si>
    <t>* - Pildant atitikimo techniniams reikalavimamas langelius, juos privaloma užpildyti. Būtina įrašyti konkrečias reikšmes, įrašyti „Taip“, „Atitinka“ draudžiama. Pateikiant siūlomo techninio parametro atitikimą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siūlomų tyrimų metodų atitikimo parametrams ir pačių tiekėjų deklaruotos charakteristikos nebus laikomos pakankamu ir objektyviu dokumentu (įrodymu) parametrams įvertinti.</t>
  </si>
  <si>
    <t>Bendrieji reikalavimai:</t>
  </si>
  <si>
    <t>Analizatorius turi brūkšninių kodų skaitytuvą pacientų duomenų įvedimui, kai duomenis reikia įvesti aplenkiant laboratorijos informacinę sistemą (toliau - LIS).</t>
  </si>
  <si>
    <t>Pagrindinis BVPŽ kodas: 33696000-5 Reagentai ir kontrastiniai preparatai; papildomi pirkimo objekto sudedamųjų dalių BVPŽ kodai 30211200-3 Pagrindinė techninė kompiuterio įranga; 48900000-7 Įvairūs programinės įrangos paketai ir kompiuterių sistemos; 31154000-0 Nenutrūkstamojo maitinimo šaltiniai; 50312000- Kompiuterių įrangos priežiūra ir remontas</t>
  </si>
  <si>
    <r>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alternatyvūs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t>
    </r>
    <r>
      <rPr>
        <sz val="11"/>
        <rFont val="Calibri"/>
        <family val="2"/>
        <charset val="186"/>
        <scheme val="minor"/>
      </rPr>
      <t xml:space="preserve"> Jei siūlomi kito gamintojo (nei siūlomos įrangos) reagentai, turi būti pateiktas panaudai siūlomos įrangos gamintojo rašytinis patvirtinimas, kad siūlomi reagentai tinka ir gali būti naudojami siūlomai įrangai)</t>
    </r>
    <r>
      <rPr>
        <sz val="11"/>
        <color theme="1"/>
        <rFont val="Calibri"/>
        <family val="2"/>
        <scheme val="minor"/>
      </rPr>
      <t>.</t>
    </r>
  </si>
  <si>
    <r>
      <t xml:space="preserve">Analizatorius koplektuojamas su kompiuteriu arba kompiuteris yra integruotas į patį analizatorių. </t>
    </r>
    <r>
      <rPr>
        <i/>
        <sz val="11"/>
        <rFont val="Calibri"/>
        <family val="2"/>
        <scheme val="minor"/>
      </rPr>
      <t>(papildomas BVPŽ kodas 30211200-3 Pagrindinė techninė kompiuterio įranga)</t>
    </r>
  </si>
  <si>
    <r>
      <t xml:space="preserve">Įranga komplektuojama kartu su nepertraukiamu maitinimo šaltiniu (toliau - UPS). UPS turi turėti bent 20-30 % didesnę galią nei bendra prijungtos įrangos apkrova. </t>
    </r>
    <r>
      <rPr>
        <i/>
        <sz val="11"/>
        <rFont val="Calibri"/>
        <family val="2"/>
        <scheme val="minor"/>
      </rPr>
      <t>(papildomas BVPŽ kodas  31154000-0 Nenutrūkstamojo maitinimo šaltiniai)</t>
    </r>
  </si>
  <si>
    <r>
      <t>Analizatorius turi dvikryptę sąsają integravimui su Pirkėjo LIS, paciento duomenų, užsakymo ir rezultatų perdavimui.</t>
    </r>
    <r>
      <rPr>
        <i/>
        <sz val="11"/>
        <rFont val="Calibri"/>
        <family val="2"/>
        <scheme val="minor"/>
      </rPr>
      <t xml:space="preserve"> (papildomas BVPŽ kodas 48900000-7 Įvairūs programinės įrangos paketai ir kompiuterių sistemos)</t>
    </r>
  </si>
  <si>
    <r>
      <t xml:space="preserve">1. Analizatorius (jo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rFont val="Calibri"/>
        <family val="2"/>
        <scheme val="minor"/>
      </rPr>
      <t>(papildomas BVPŽ kodas 48900000-7 Įvairūs programinės įrangos paketai ir kompiuterių sistemos)</t>
    </r>
    <r>
      <rPr>
        <sz val="11"/>
        <rFont val="Calibri"/>
        <family val="2"/>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i/>
        <sz val="11"/>
        <rFont val="Calibri"/>
        <family val="2"/>
        <scheme val="minor"/>
      </rPr>
      <t xml:space="preserve">(papildomas BVPŽ kodas 50312000: Kompiuterių įrangos priežiūra ir remontas) </t>
    </r>
  </si>
  <si>
    <t>Be privalomų reikalavimų įrangai atitikimas papildomiems vertinamas naudingumo balais (po 1 balą už atitikimą papildomam reikalavimui: atitinka = 1; neatitinka = 0). Papildomi reikalavimai šifruojami C1-C6 kodais.  C(max) - maksimalus kriterijaus balų skaičius (yra lygus 6). C(S) - tiekėjo surinktų kriterijaus balų skaičius.</t>
  </si>
  <si>
    <t>* - Pildant atitikimo techniniams reikalavimamas langelius, juos privaloma užpildyti. Būtina įrašyti konkrečias reikšmes. Pateikiant siūlomo prietaiso techninio parametro atitikimą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C6) ir pačių tiekėjų deklaruotos charakteristikos nebus laikomos pakankamu ir objektyviu dokumentu (įrodymu) kriterijaus parametrams įvertinti.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</si>
</sst>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b/>
      <sz val="11"/>
      <color theme="1"/>
      <name val="Calibri"/>
      <family val="2"/>
      <charset val="186"/>
    </font>
    <font>
      <b/>
      <i/>
      <sz val="11"/>
      <color theme="1"/>
      <name val="Calibri"/>
      <family val="2"/>
      <charset val="186"/>
      <scheme val="minor"/>
    </font>
    <font>
      <b/>
      <sz val="11"/>
      <color rgb="FFFF0000"/>
      <name val="Calibri"/>
      <family val="2"/>
      <charset val="186"/>
      <scheme val="minor"/>
    </font>
    <font>
      <sz val="11"/>
      <color theme="1"/>
      <name val="Aptos Narrow"/>
      <family val="2"/>
    </font>
    <font>
      <sz val="11"/>
      <name val="Calibri"/>
      <family val="2"/>
      <charset val="186"/>
      <scheme val="minor"/>
    </font>
    <font>
      <sz val="11"/>
      <name val="Calibri"/>
      <family val="2"/>
      <scheme val="minor"/>
    </font>
    <font>
      <i/>
      <sz val="11"/>
      <name val="Calibri"/>
      <family val="2"/>
      <scheme val="minor"/>
    </font>
    <font>
      <i/>
      <sz val="10"/>
      <name val="Calibri"/>
      <family val="2"/>
      <scheme val="minor"/>
    </font>
    <font>
      <b/>
      <sz val="11"/>
      <name val="Calibri"/>
      <family val="2"/>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2" tint="-9.9978637043366805E-2"/>
        <bgColor indexed="64"/>
      </patternFill>
    </fill>
  </fills>
  <borders count="8">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88">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8" fillId="0" borderId="0" xfId="0" applyFont="1" applyAlignment="1">
      <alignment horizontal="right" vertical="top" wrapText="1" shrinkToFit="1"/>
    </xf>
    <xf numFmtId="0" fontId="7" fillId="0" borderId="0" xfId="0" applyFont="1" applyAlignment="1">
      <alignment horizontal="left" vertical="top" wrapText="1" shrinkToFit="1"/>
    </xf>
    <xf numFmtId="0" fontId="7" fillId="0" borderId="0" xfId="0" applyFont="1" applyAlignment="1">
      <alignment horizontal="center" vertical="center" wrapText="1" shrinkToFit="1"/>
    </xf>
    <xf numFmtId="0" fontId="6" fillId="0" borderId="0" xfId="0" applyFont="1" applyAlignment="1">
      <alignment horizontal="left" vertical="top" wrapText="1" shrinkToFit="1"/>
    </xf>
    <xf numFmtId="0" fontId="7" fillId="0" borderId="0" xfId="0" applyFont="1" applyAlignment="1">
      <alignment horizontal="center" vertical="top" wrapText="1" shrinkToFit="1"/>
    </xf>
    <xf numFmtId="0" fontId="11" fillId="0" borderId="0" xfId="0" applyFont="1" applyAlignment="1">
      <alignment horizontal="center" vertical="center" wrapText="1" shrinkToFit="1"/>
    </xf>
    <xf numFmtId="0" fontId="10" fillId="0" borderId="0" xfId="0" applyFont="1" applyAlignment="1">
      <alignment horizontal="center" vertical="center" wrapText="1" shrinkToFit="1"/>
    </xf>
    <xf numFmtId="0" fontId="0" fillId="0" borderId="0" xfId="0" applyAlignment="1">
      <alignment horizontal="center" vertical="top" wrapText="1" shrinkToFit="1"/>
    </xf>
    <xf numFmtId="0" fontId="10" fillId="0" borderId="0" xfId="0" applyFont="1" applyAlignment="1">
      <alignment horizontal="left" vertical="top" wrapText="1" shrinkToFit="1"/>
    </xf>
    <xf numFmtId="0" fontId="0" fillId="3" borderId="0" xfId="0" applyFill="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7" fillId="3" borderId="0" xfId="0" applyFont="1" applyFill="1" applyAlignment="1">
      <alignment horizontal="left" vertical="top" wrapText="1" shrinkToFit="1"/>
    </xf>
    <xf numFmtId="0" fontId="0" fillId="0" borderId="2" xfId="0" applyBorder="1" applyAlignment="1">
      <alignment horizontal="left" vertical="top" wrapText="1" shrinkToFit="1"/>
    </xf>
    <xf numFmtId="0" fontId="11" fillId="0" borderId="0" xfId="0" applyFont="1" applyAlignment="1">
      <alignment horizontal="center" vertical="top" wrapText="1" shrinkToFit="1"/>
    </xf>
    <xf numFmtId="0" fontId="12" fillId="2" borderId="1" xfId="0" applyFont="1" applyFill="1" applyBorder="1" applyAlignment="1">
      <alignment horizontal="left" vertical="top" wrapText="1" shrinkToFit="1"/>
    </xf>
    <xf numFmtId="3" fontId="0" fillId="0" borderId="2" xfId="0" applyNumberFormat="1" applyBorder="1" applyAlignment="1">
      <alignment horizontal="center" vertical="top" wrapText="1" shrinkToFit="1"/>
    </xf>
    <xf numFmtId="0" fontId="0" fillId="0" borderId="2" xfId="0" applyBorder="1" applyAlignment="1">
      <alignment horizontal="center" vertical="top" wrapText="1" shrinkToFit="1"/>
    </xf>
    <xf numFmtId="0" fontId="11"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0" fontId="12" fillId="2" borderId="0" xfId="0" applyFont="1" applyFill="1" applyAlignment="1">
      <alignment horizontal="left" vertical="top" wrapText="1" shrinkToFit="1"/>
    </xf>
    <xf numFmtId="3" fontId="0" fillId="0" borderId="0" xfId="0" applyNumberFormat="1" applyAlignment="1">
      <alignment horizontal="left" vertical="top" wrapText="1" shrinkToFit="1"/>
    </xf>
    <xf numFmtId="0" fontId="0" fillId="3" borderId="0" xfId="0" applyFill="1" applyAlignment="1">
      <alignment horizontal="center" vertical="top" wrapText="1" shrinkToFit="1"/>
    </xf>
    <xf numFmtId="0" fontId="0" fillId="0" borderId="0" xfId="0" applyAlignment="1">
      <alignment horizontal="right" vertical="top" wrapText="1" shrinkToFit="1"/>
    </xf>
    <xf numFmtId="0" fontId="0" fillId="0" borderId="0" xfId="0" applyAlignment="1">
      <alignment horizontal="center" vertical="center" wrapText="1" shrinkToFit="1"/>
    </xf>
    <xf numFmtId="0" fontId="0" fillId="0" borderId="0" xfId="0" applyAlignment="1">
      <alignment vertical="top"/>
    </xf>
    <xf numFmtId="0" fontId="12" fillId="2" borderId="0" xfId="0" applyFont="1" applyFill="1" applyAlignment="1">
      <alignment horizontal="center" vertical="top" wrapText="1" shrinkToFit="1"/>
    </xf>
    <xf numFmtId="0" fontId="0" fillId="0" borderId="0" xfId="0" applyAlignment="1">
      <alignment horizontal="center" vertical="top"/>
    </xf>
    <xf numFmtId="0" fontId="5" fillId="3" borderId="0" xfId="0" applyFont="1" applyFill="1" applyAlignment="1">
      <alignment horizontal="center" vertical="top" wrapText="1" shrinkToFit="1"/>
    </xf>
    <xf numFmtId="0" fontId="0" fillId="0" borderId="0" xfId="0" applyAlignment="1">
      <alignment vertical="top" wrapText="1" shrinkToFit="1"/>
    </xf>
    <xf numFmtId="0" fontId="5" fillId="3" borderId="0" xfId="0" applyFont="1" applyFill="1" applyAlignment="1">
      <alignment horizontal="left" vertical="top" wrapText="1" shrinkToFit="1"/>
    </xf>
    <xf numFmtId="0" fontId="11" fillId="3" borderId="6" xfId="0" applyFont="1" applyFill="1" applyBorder="1" applyAlignment="1">
      <alignment horizontal="center" vertical="top" wrapText="1" shrinkToFit="1"/>
    </xf>
    <xf numFmtId="0" fontId="0" fillId="0" borderId="0" xfId="0" applyAlignment="1">
      <alignment horizontal="left" vertical="center" wrapText="1" shrinkToFit="1"/>
    </xf>
    <xf numFmtId="0" fontId="10" fillId="0" borderId="0" xfId="0" applyFont="1" applyAlignment="1">
      <alignment horizontal="center" vertical="top" wrapText="1" shrinkToFit="1"/>
    </xf>
    <xf numFmtId="0" fontId="9" fillId="0" borderId="0" xfId="0" applyFont="1" applyAlignment="1">
      <alignment horizontal="center" vertical="top" wrapText="1" shrinkToFit="1"/>
    </xf>
    <xf numFmtId="0" fontId="12" fillId="4" borderId="1" xfId="0" applyFont="1" applyFill="1" applyBorder="1" applyAlignment="1">
      <alignment horizontal="center" vertical="center" wrapText="1" shrinkToFit="1"/>
    </xf>
    <xf numFmtId="0" fontId="12" fillId="4" borderId="2"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2" fillId="3" borderId="0" xfId="0" applyFont="1" applyFill="1" applyAlignment="1">
      <alignment horizontal="center" vertical="top" wrapText="1" shrinkToFit="1"/>
    </xf>
    <xf numFmtId="0" fontId="9" fillId="0" borderId="0" xfId="0" applyFont="1" applyAlignment="1">
      <alignment horizontal="center" vertical="center" wrapText="1" shrinkToFit="1"/>
    </xf>
    <xf numFmtId="0" fontId="7" fillId="0" borderId="0" xfId="0" applyFont="1" applyAlignment="1">
      <alignment horizontal="center" vertical="top" wrapText="1" shrinkToFit="1"/>
    </xf>
    <xf numFmtId="0" fontId="7" fillId="0" borderId="0" xfId="0" applyFont="1" applyAlignment="1">
      <alignment horizontal="left" vertical="top" wrapText="1" shrinkToFit="1"/>
    </xf>
    <xf numFmtId="0" fontId="7" fillId="0" borderId="0" xfId="0" applyFont="1" applyAlignment="1">
      <alignment horizontal="center" vertical="center" wrapText="1" shrinkToFit="1"/>
    </xf>
    <xf numFmtId="0" fontId="0" fillId="0" borderId="0" xfId="0" applyAlignment="1">
      <alignment wrapText="1" shrinkToFit="1"/>
    </xf>
    <xf numFmtId="0" fontId="8" fillId="0" borderId="0" xfId="0" applyFont="1" applyAlignment="1">
      <alignment horizontal="right" vertical="top" wrapText="1" shrinkToFit="1"/>
    </xf>
    <xf numFmtId="3" fontId="7" fillId="3" borderId="0" xfId="0" applyNumberFormat="1" applyFont="1" applyFill="1" applyAlignment="1">
      <alignment horizontal="right" vertical="top" wrapText="1" shrinkToFit="1"/>
    </xf>
    <xf numFmtId="0" fontId="7" fillId="3" borderId="0" xfId="0" applyFont="1" applyFill="1" applyAlignment="1">
      <alignment horizontal="right" vertical="top" wrapText="1" shrinkToFit="1"/>
    </xf>
    <xf numFmtId="0" fontId="6" fillId="0" borderId="0" xfId="0" applyFont="1" applyAlignment="1">
      <alignment horizontal="left" vertical="top" wrapText="1" shrinkToFit="1"/>
    </xf>
    <xf numFmtId="0" fontId="0" fillId="0" borderId="0" xfId="0" applyAlignment="1">
      <alignment horizontal="left" vertical="top" wrapText="1" shrinkToFit="1"/>
    </xf>
    <xf numFmtId="0" fontId="3" fillId="0" borderId="0" xfId="0" applyFont="1" applyAlignment="1">
      <alignment vertical="top" wrapText="1" shrinkToFit="1"/>
    </xf>
    <xf numFmtId="0" fontId="4" fillId="0" borderId="0" xfId="0" applyFont="1" applyAlignment="1">
      <alignment vertical="top" wrapText="1" shrinkToFit="1"/>
    </xf>
    <xf numFmtId="0" fontId="9" fillId="0" borderId="0" xfId="0" applyFont="1" applyAlignment="1">
      <alignment horizontal="center" vertical="top" wrapText="1" shrinkToFit="1"/>
    </xf>
    <xf numFmtId="0" fontId="8" fillId="0" borderId="0" xfId="0" applyFont="1" applyAlignment="1">
      <alignment vertical="top" wrapText="1" shrinkToFit="1"/>
    </xf>
    <xf numFmtId="0" fontId="7" fillId="0" borderId="0" xfId="0" applyFont="1" applyAlignment="1">
      <alignment vertical="top" wrapText="1" shrinkToFit="1"/>
    </xf>
    <xf numFmtId="0" fontId="16" fillId="0" borderId="0" xfId="0" applyFont="1" applyFill="1" applyAlignment="1">
      <alignment horizontal="center" vertical="top" wrapText="1" shrinkToFit="1"/>
    </xf>
    <xf numFmtId="2" fontId="11" fillId="0" borderId="2" xfId="0" applyNumberFormat="1" applyFont="1" applyBorder="1" applyAlignment="1">
      <alignment horizontal="center" vertical="top" wrapText="1" shrinkToFit="1"/>
    </xf>
    <xf numFmtId="2" fontId="11" fillId="3" borderId="5" xfId="0" applyNumberFormat="1" applyFont="1" applyFill="1" applyBorder="1" applyAlignment="1">
      <alignment horizontal="center" vertical="top" wrapText="1" shrinkToFit="1"/>
    </xf>
    <xf numFmtId="2" fontId="11" fillId="3" borderId="7" xfId="0" applyNumberFormat="1" applyFont="1" applyFill="1" applyBorder="1" applyAlignment="1">
      <alignment horizontal="center" vertical="top" wrapText="1" shrinkToFit="1"/>
    </xf>
    <xf numFmtId="0" fontId="0" fillId="0" borderId="0" xfId="0" applyFill="1" applyAlignment="1">
      <alignment horizontal="center" vertical="top" wrapText="1" shrinkToFit="1"/>
    </xf>
    <xf numFmtId="0" fontId="0" fillId="0" borderId="0" xfId="0" applyFill="1" applyAlignment="1">
      <alignment horizontal="left" vertical="top" wrapText="1" shrinkToFit="1"/>
    </xf>
    <xf numFmtId="0" fontId="0" fillId="0" borderId="0" xfId="0" applyFill="1"/>
    <xf numFmtId="3" fontId="0" fillId="0" borderId="0" xfId="0" applyNumberFormat="1" applyFill="1" applyAlignment="1">
      <alignment horizontal="center" vertical="top" wrapText="1" shrinkToFit="1"/>
    </xf>
    <xf numFmtId="0" fontId="7" fillId="0" borderId="0" xfId="0" applyFont="1" applyFill="1" applyAlignment="1">
      <alignment horizontal="center" vertical="center" wrapText="1" shrinkToFit="1"/>
    </xf>
    <xf numFmtId="0" fontId="0" fillId="0" borderId="0" xfId="0" applyFill="1" applyAlignment="1">
      <alignment wrapText="1" shrinkToFit="1"/>
    </xf>
    <xf numFmtId="0" fontId="6" fillId="0" borderId="0" xfId="0" applyFont="1" applyFill="1" applyAlignment="1">
      <alignment horizontal="left" vertical="top" wrapText="1" shrinkToFit="1"/>
    </xf>
    <xf numFmtId="0" fontId="0" fillId="0" borderId="0" xfId="0" applyFill="1" applyAlignment="1">
      <alignment horizontal="left" vertical="top" wrapText="1" shrinkToFit="1"/>
    </xf>
    <xf numFmtId="0" fontId="7" fillId="0" borderId="0" xfId="0" applyFont="1" applyFill="1" applyAlignment="1">
      <alignment horizontal="center" vertical="center" wrapText="1" shrinkToFit="1"/>
    </xf>
    <xf numFmtId="0" fontId="0" fillId="0" borderId="0" xfId="0" applyFill="1" applyAlignment="1">
      <alignment wrapText="1" shrinkToFit="1"/>
    </xf>
    <xf numFmtId="3" fontId="7" fillId="5" borderId="0" xfId="0" applyNumberFormat="1" applyFont="1" applyFill="1" applyAlignment="1">
      <alignment horizontal="right" vertical="top" wrapText="1" shrinkToFit="1"/>
    </xf>
    <xf numFmtId="0" fontId="7" fillId="5" borderId="0" xfId="0" applyFont="1" applyFill="1" applyAlignment="1">
      <alignment horizontal="right" vertical="top" wrapText="1" shrinkToFit="1"/>
    </xf>
    <xf numFmtId="2" fontId="11" fillId="5" borderId="5" xfId="0" applyNumberFormat="1" applyFont="1" applyFill="1" applyBorder="1" applyAlignment="1">
      <alignment horizontal="center" vertical="top" wrapText="1" shrinkToFit="1"/>
    </xf>
    <xf numFmtId="2" fontId="11" fillId="5" borderId="6" xfId="0" applyNumberFormat="1" applyFont="1" applyFill="1" applyBorder="1" applyAlignment="1">
      <alignment horizontal="center" vertical="top" wrapText="1" shrinkToFit="1"/>
    </xf>
    <xf numFmtId="2" fontId="11" fillId="5" borderId="7" xfId="0" applyNumberFormat="1" applyFont="1" applyFill="1" applyBorder="1" applyAlignment="1">
      <alignment horizontal="center" vertical="top" wrapText="1" shrinkToFit="1"/>
    </xf>
    <xf numFmtId="0" fontId="0" fillId="0" borderId="0" xfId="0" applyFill="1" applyAlignment="1">
      <alignment vertical="top" wrapText="1" shrinkToFit="1"/>
    </xf>
    <xf numFmtId="0" fontId="20" fillId="0" borderId="0" xfId="0" applyFont="1" applyAlignment="1">
      <alignment horizontal="center" vertical="center" wrapText="1" shrinkToFit="1"/>
    </xf>
    <xf numFmtId="0" fontId="20" fillId="0" borderId="0" xfId="0" applyFont="1" applyAlignment="1">
      <alignment horizontal="left" vertical="top" wrapText="1" shrinkToFit="1"/>
    </xf>
    <xf numFmtId="0" fontId="22" fillId="0" borderId="0" xfId="0" applyFont="1" applyAlignment="1">
      <alignment horizontal="center" vertical="center" wrapText="1" shrinkToFit="1"/>
    </xf>
    <xf numFmtId="0" fontId="7" fillId="0" borderId="0" xfId="0" applyFont="1" applyFill="1" applyAlignment="1">
      <alignment horizontal="left" vertical="top" wrapText="1" shrinkToFit="1"/>
    </xf>
    <xf numFmtId="0" fontId="23" fillId="0" borderId="0" xfId="0" applyFont="1" applyFill="1" applyAlignment="1">
      <alignment horizontal="left" vertical="top" wrapText="1" shrinkToFit="1"/>
    </xf>
    <xf numFmtId="0" fontId="22" fillId="0" borderId="0" xfId="0" applyFont="1" applyFill="1" applyAlignment="1">
      <alignment horizontal="center" vertical="center" wrapText="1" shrinkToFit="1"/>
    </xf>
    <xf numFmtId="0" fontId="20" fillId="0" borderId="0" xfId="0" applyFont="1" applyFill="1" applyAlignment="1">
      <alignment horizontal="left" vertical="top" wrapText="1" shrinkToFit="1"/>
    </xf>
    <xf numFmtId="0" fontId="20" fillId="0" borderId="0" xfId="0" applyFont="1" applyFill="1" applyAlignment="1">
      <alignment horizontal="left" vertical="center" wrapText="1" shrinkToFit="1"/>
    </xf>
    <xf numFmtId="0" fontId="7" fillId="0" borderId="0" xfId="0" applyFont="1" applyFill="1" applyAlignment="1">
      <alignment vertical="top" wrapText="1" shrinkToFit="1"/>
    </xf>
  </cellXfs>
  <cellStyles count="1">
    <cellStyle name="Įprastas" xfId="0" builtinId="0"/>
  </cellStyles>
  <dxfs count="61">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alignment horizontal="center" vertical="top" textRotation="0" wrapText="1" indent="0" justifyLastLine="0" shrinkToFit="1" readingOrder="0"/>
    </dxf>
    <dxf>
      <alignment horizontal="center" vertical="top" textRotation="0" wrapText="1" indent="0" justifyLastLine="0" shrinkToFit="1" readingOrder="0"/>
    </dxf>
    <dxf>
      <alignment horizontal="left" vertical="top" textRotation="0" wrapText="1" indent="0" justifyLastLine="0" shrinkToFit="1" readingOrder="0"/>
    </dxf>
    <dxf>
      <alignment horizontal="center"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ill>
        <patternFill patternType="none">
          <fgColor indexed="64"/>
          <bgColor indexed="65"/>
        </patternFill>
      </fill>
      <alignment horizontal="left" vertical="top" textRotation="0" wrapText="1" indent="0" justifyLastLine="0" shrinkToFit="1" readingOrder="0"/>
    </dxf>
    <dxf>
      <fill>
        <patternFill patternType="none">
          <fgColor indexed="64"/>
          <bgColor indexed="65"/>
        </patternFill>
      </fill>
      <alignment horizontal="center"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3" formatCode="#,##0"/>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left/>
        <right/>
        <top style="thin">
          <color theme="1"/>
        </top>
        <bottom/>
        <vertical/>
        <horizontal/>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1"/>
        <color rgb="FF000000"/>
        <name val="Calibri"/>
        <family val="2"/>
        <scheme val="none"/>
      </font>
      <alignment horizontal="center"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1"/>
        <color rgb="FF000000"/>
        <name val="Calibri"/>
        <family val="2"/>
        <scheme val="none"/>
      </font>
      <alignment horizontal="center"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alignment horizontal="left" vertical="top" textRotation="0" wrapText="1" indent="0" justifyLastLine="0" shrinkToFit="1" readingOrder="0"/>
    </dxf>
    <dxf>
      <font>
        <b val="0"/>
        <charset val="186"/>
      </font>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center"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9:F42" totalsRowShown="0" headerRowDxfId="60" dataDxfId="59">
  <autoFilter ref="A9:F42" xr:uid="{3468AB66-C0CC-44E0-BEFD-131957828EFA}"/>
  <sortState xmlns:xlrd2="http://schemas.microsoft.com/office/spreadsheetml/2017/richdata2" ref="A10:F42">
    <sortCondition descending="1" ref="E10:E42"/>
  </sortState>
  <tableColumns count="6">
    <tableColumn id="1" xr3:uid="{A84193A0-6571-4B69-8DC8-BB62FF0A44FC}" name="Eil. Nr." dataDxfId="58"/>
    <tableColumn id="2" xr3:uid="{6FAC5AA0-7E49-4BAC-98EC-5D12EA14EE28}" name="Tyrimo trumpas pavadinimas" dataDxfId="57"/>
    <tableColumn id="4" xr3:uid="{3B7EF31F-7027-4FBB-94C6-108BE58D249E}" name="Tyrimo pavadinimas" dataDxfId="56"/>
    <tableColumn id="5" xr3:uid="{55A4FE43-B525-4754-87AC-6F3B5B889616}" name="Metodas*" dataDxfId="55"/>
    <tableColumn id="6" xr3:uid="{1A867E56-CE55-41CB-B283-FEE59EA4D4E4}" name="Privalomas / papildomas" dataDxfId="54"/>
    <tableColumn id="7" xr3:uid="{BF895398-0709-4E1D-BABC-81CFB1B9A9B0}" name="Tyrimų sk. 60 mėn. laikui" dataDxfId="5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3AF569-6F45-41B9-AA34-6AB7FE236C2B}" name="Lentelė47" displayName="Lentelė47" ref="A7:E22" totalsRowShown="0" headerRowDxfId="52" dataDxfId="51" tableBorderDxfId="50">
  <autoFilter ref="A7:E22" xr:uid="{389A6C9B-D6B5-4DAD-974B-E427C5C34B8A}"/>
  <sortState xmlns:xlrd2="http://schemas.microsoft.com/office/spreadsheetml/2017/richdata2" ref="A8:E22">
    <sortCondition ref="B8:B22"/>
  </sortState>
  <tableColumns count="5">
    <tableColumn id="1" xr3:uid="{3F8A814B-FCF9-4647-8F9D-B31A0FDA14FD}" name="Eil. Nr." dataDxfId="49"/>
    <tableColumn id="2" xr3:uid="{217F3DD1-D2C5-4165-812F-525D9F3ECAFC}" name="Tyrimas" dataDxfId="48"/>
    <tableColumn id="3" xr3:uid="{9DC2524A-C046-43C7-97FD-98A7544ADF72}" name="Preliminarus tyrimų sk. maksimaliam 60 mėn. laikui" dataDxfId="47"/>
    <tableColumn id="6" xr3:uid="{5F9C7DB0-27B8-4556-8DA3-B372F7B47F88}" name="Vieno (1) tyrimo įkainis (kaina), Eur be PVM" dataDxfId="46"/>
    <tableColumn id="7" xr3:uid="{28F59599-BEF9-4EC5-91BF-6AD9885E5A18}" name="Bendra suma, EUR be PVM" dataDxfId="45">
      <calculatedColumnFormula>Lentelė47[[#This Row],[Preliminarus tyrimų sk. maksimaliam 60 mėn. laikui]]*Lentelė47[[#This Row],[Vieno (1) tyrimo įkainis (kaina), Eur be PVM]]</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60:E67" totalsRowShown="0" dataDxfId="44">
  <autoFilter ref="A60:E67" xr:uid="{EF0A024B-F6F0-4AB0-9D62-F51511B3FA8E}"/>
  <tableColumns count="5">
    <tableColumn id="1" xr3:uid="{9FF65171-BB80-4CC7-B079-AB2B9E75053B}" name="Eil. Nr." dataDxfId="43"/>
    <tableColumn id="2" xr3:uid="{A38A9155-CD41-49C7-AB98-6D6C3C97FB3E}" name="Komercinis reagentų ir/ar priemonių pavadinimas" dataDxfId="42"/>
    <tableColumn id="3" xr3:uid="{7AAF0A37-9038-42B9-AADA-9EB781380A0A}" name="Reagentų ir papildomų priemonių kodas (REF kodas)" dataDxfId="41"/>
    <tableColumn id="4" xr3:uid="{26EE6AC7-CD76-4DC9-8D50-7F91E7AC25F0}" name="Reagentų ir papildomų priemonių gamintojas, šalis" dataDxfId="40"/>
    <tableColumn id="5" xr3:uid="{2D2E48F6-02AA-4EE4-B37D-ECDE14856F17}" name="Reagentų ir papildomų priemonių pakuočių sk. ir dydis (nurodytam tyrimų skaičiui)" dataDxfId="3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FF11B2-FAAB-47B5-BEAC-6271D8014B34}" name="Lentelė47112" displayName="Lentelė47112" ref="A29:E47" totalsRowShown="0" headerRowDxfId="38" dataDxfId="37" tableBorderDxfId="36">
  <autoFilter ref="A29:E47" xr:uid="{9CFF11B2-FAAB-47B5-BEAC-6271D8014B34}"/>
  <tableColumns count="5">
    <tableColumn id="1" xr3:uid="{B43E7453-C788-449F-B4C7-6EE376EDA80A}" name="Eil. Nr." dataDxfId="35"/>
    <tableColumn id="2" xr3:uid="{DCE67735-5459-4341-B962-B3401F0225D6}" name="Tyrimas" dataDxfId="34"/>
    <tableColumn id="3" xr3:uid="{54AF230C-FD81-4CAA-B024-72A8D31363CF}" name="Preliminarus tyrimų sk. maksimaliam 60 mėn. laikui" dataDxfId="33"/>
    <tableColumn id="6" xr3:uid="{DDD058E4-5DF6-4072-B922-FEF7097206FE}" name="Vieno (1) tyrimo įkainis (kaina), Eur be PVM" dataDxfId="32"/>
    <tableColumn id="7" xr3:uid="{1768D231-3DFC-4B1A-AE98-98E5777C295A}" name="Bendra suma, EUR be PVM" dataDxfId="31">
      <calculatedColumnFormula>Lentelė47112[[#This Row],[Preliminarus tyrimų sk. maksimaliam 60 mėn. laikui]]*Lentelė47112[[#This Row],[Vieno (1) tyrimo įkainis (kaina), Eur be PVM]]</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4" totalsRowShown="0" headerRowDxfId="30" dataDxfId="29">
  <autoFilter ref="A7:B14" xr:uid="{C05F406F-A1A9-46E9-AFF8-B05CB6F8865A}"/>
  <tableColumns count="2">
    <tableColumn id="1" xr3:uid="{296BC451-B0F1-4B73-A18C-11E1BAF44B42}" name="Eil. Nr." dataDxfId="28"/>
    <tableColumn id="2" xr3:uid="{2094F41C-956F-438F-97E9-154070536F76}" name="Reikalavimas" dataDxfId="27"/>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BE3CDB-E938-47D8-9581-743CD4ABA4DE}" name="Lentelė5" displayName="Lentelė5" ref="A7:D21" totalsRowShown="0" headerRowDxfId="26">
  <autoFilter ref="A7:D21" xr:uid="{B7BE3CDB-E938-47D8-9581-743CD4ABA4DE}"/>
  <tableColumns count="4">
    <tableColumn id="1" xr3:uid="{81F9FDC5-233A-4C43-8FE0-35A267452DAF}" name="Eil. Nr." dataDxfId="25"/>
    <tableColumn id="2" xr3:uid="{53030A35-2500-4FA8-909D-859F9E40E79A}" name="Analizatoriaus charakteristikų reikalavimai" dataDxfId="24"/>
    <tableColumn id="3" xr3:uid="{54F65149-8ECB-4C5D-AAD8-AD6EF3A739A9}" name="Atitikimas reikalavimui _x000a_(privaloma užpildyti)*" dataDxfId="23"/>
    <tableColumn id="4" xr3:uid="{A17E9252-E767-4117-97B9-139BCC7D3198}" name="Nuoroda į  gamintojo dokumento lietuvių kalba (katalogo /  bukleto / brošiūros / instrukcijos) puslapį, kuriame yra atžyma apie siūlomos įrangos atitikimą reikalavimui _x000a_(privaloma užpildyti)**" dataDxfId="22"/>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CBEF5A0-0F8B-4A01-B16A-037C3BE557BD}" name="Lentelė13" displayName="Lentelė13" ref="A9:D27" totalsRowShown="0" headerRowDxfId="21" dataDxfId="20">
  <autoFilter ref="A9:D27" xr:uid="{7CBEF5A0-0F8B-4A01-B16A-037C3BE557BD}"/>
  <sortState xmlns:xlrd2="http://schemas.microsoft.com/office/spreadsheetml/2017/richdata2" ref="A10:D27">
    <sortCondition descending="1" ref="D10:D27"/>
  </sortState>
  <tableColumns count="4">
    <tableColumn id="1" xr3:uid="{AAD1052F-8868-47CC-99C2-133ADD044383}" name="Eil. Nr." dataDxfId="19"/>
    <tableColumn id="2" xr3:uid="{2D2C80E3-C050-46BF-8BDF-B5BC3905C4F2}" name="Tyrimo trumpas pavadinimas" dataDxfId="18"/>
    <tableColumn id="4" xr3:uid="{0A8BAB86-3B7E-4DBB-87EB-F46BAE363DAC}" name="T1 šifras" dataDxfId="17"/>
    <tableColumn id="5" xr3:uid="{1D3E9735-2BC9-4312-8379-7DA35AF882FF}" name="Siūlomas / nesiūlomas*" dataDxfId="16"/>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5D98B6-DF8F-4AC6-8C1C-E7309B79050D}" name="Lentelė4" displayName="Lentelė4" ref="A10:F43" totalsRowShown="0" headerRowDxfId="15" dataDxfId="14" tableBorderDxfId="13">
  <autoFilter ref="A10:F43" xr:uid="{6B5D98B6-DF8F-4AC6-8C1C-E7309B79050D}"/>
  <tableColumns count="6">
    <tableColumn id="1" xr3:uid="{7C0A1E48-2C88-4F57-B93F-9393A4C5F05E}" name="Eil. Nr." dataDxfId="12"/>
    <tableColumn id="2" xr3:uid="{00BC9C78-4430-48D3-90A7-2181A18811C4}" name="Tyrimo trumpas pavadinimas" dataDxfId="11"/>
    <tableColumn id="4" xr3:uid="{38243124-E3F4-45C0-A969-08510C8F677E}" name="B1 šifras" dataDxfId="10"/>
    <tableColumn id="3" xr3:uid="{6AC9FE67-647B-4BBD-837F-75B5090EC9FE}" name="Metodas yra kiekybinis*" dataDxfId="9"/>
    <tableColumn id="5" xr3:uid="{CE2F99FB-75B9-423C-93B0-0B2A0BC7DE64}" name="B2 šifras_x000a_Pamatinė medžiaga" dataDxfId="8"/>
    <tableColumn id="6" xr3:uid="{AC25076D-F4F2-41C8-9DD3-27A2F6027CED}" name="Sietis su pamatine medžiaga*" dataDxfId="7"/>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5" totalsRowShown="0" headerRowDxfId="6" dataDxfId="5">
  <autoFilter ref="A9:E15"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Privalomas / papildomas" dataDxfId="2"/>
    <tableColumn id="4" xr3:uid="{F72EDD91-0F69-4968-A0FE-E7526409C4D3}" name="T3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I44"/>
  <sheetViews>
    <sheetView tabSelected="1" workbookViewId="0">
      <selection activeCell="A7" sqref="A7:F7"/>
    </sheetView>
  </sheetViews>
  <sheetFormatPr defaultColWidth="9.1796875" defaultRowHeight="14.5" x14ac:dyDescent="0.35"/>
  <cols>
    <col min="1" max="1" width="5.7265625" style="2" customWidth="1"/>
    <col min="2" max="2" width="29.26953125" style="2" bestFit="1" customWidth="1"/>
    <col min="3" max="3" width="64.7265625" style="2" bestFit="1" customWidth="1"/>
    <col min="4" max="4" width="14.81640625" style="2" bestFit="1" customWidth="1"/>
    <col min="5" max="5" width="14.26953125" style="2" bestFit="1" customWidth="1"/>
    <col min="6" max="6" width="14.7265625" style="2" bestFit="1" customWidth="1"/>
    <col min="7" max="16384" width="9.1796875" style="2"/>
  </cols>
  <sheetData>
    <row r="1" spans="1:6" x14ac:dyDescent="0.35">
      <c r="F1" s="4" t="s">
        <v>1</v>
      </c>
    </row>
    <row r="2" spans="1:6" x14ac:dyDescent="0.35">
      <c r="A2" s="12"/>
      <c r="B2" s="12"/>
      <c r="C2" s="12"/>
    </row>
    <row r="3" spans="1:6" s="3" customFormat="1" ht="37.5" customHeight="1" x14ac:dyDescent="0.35">
      <c r="A3" s="44" t="s">
        <v>2</v>
      </c>
      <c r="B3" s="44"/>
      <c r="C3" s="44"/>
      <c r="D3" s="44"/>
      <c r="E3" s="44"/>
      <c r="F3" s="44"/>
    </row>
    <row r="4" spans="1:6" x14ac:dyDescent="0.35">
      <c r="A4" s="12"/>
      <c r="B4" s="12"/>
      <c r="C4" s="12"/>
    </row>
    <row r="5" spans="1:6" s="3" customFormat="1" ht="50.15" customHeight="1" x14ac:dyDescent="0.35">
      <c r="A5" s="59" t="s">
        <v>223</v>
      </c>
      <c r="B5" s="59"/>
      <c r="C5" s="59"/>
      <c r="D5" s="59"/>
      <c r="E5" s="59"/>
      <c r="F5" s="59"/>
    </row>
    <row r="7" spans="1:6" s="3" customFormat="1" x14ac:dyDescent="0.35">
      <c r="A7" s="45" t="s">
        <v>43</v>
      </c>
      <c r="B7" s="45"/>
      <c r="C7" s="45"/>
      <c r="D7" s="45"/>
      <c r="E7" s="45"/>
      <c r="F7" s="45"/>
    </row>
    <row r="9" spans="1:6" ht="29" x14ac:dyDescent="0.35">
      <c r="A9" s="2" t="s">
        <v>3</v>
      </c>
      <c r="B9" s="2" t="s">
        <v>139</v>
      </c>
      <c r="C9" s="2" t="s">
        <v>140</v>
      </c>
      <c r="D9" s="2" t="s">
        <v>199</v>
      </c>
      <c r="E9" s="2" t="s">
        <v>22</v>
      </c>
      <c r="F9" s="2" t="s">
        <v>44</v>
      </c>
    </row>
    <row r="10" spans="1:6" x14ac:dyDescent="0.35">
      <c r="A10" s="26">
        <v>1</v>
      </c>
      <c r="B10" s="13" t="s">
        <v>6</v>
      </c>
      <c r="C10" s="13" t="s">
        <v>137</v>
      </c>
      <c r="D10" s="13" t="s">
        <v>21</v>
      </c>
      <c r="E10" s="16" t="s">
        <v>23</v>
      </c>
      <c r="F10" s="13">
        <v>10000</v>
      </c>
    </row>
    <row r="11" spans="1:6" x14ac:dyDescent="0.35">
      <c r="A11" s="26">
        <v>2</v>
      </c>
      <c r="B11" s="13" t="s">
        <v>7</v>
      </c>
      <c r="C11" s="13" t="s">
        <v>138</v>
      </c>
      <c r="D11" s="13" t="s">
        <v>21</v>
      </c>
      <c r="E11" s="16" t="s">
        <v>23</v>
      </c>
      <c r="F11" s="13">
        <v>10000</v>
      </c>
    </row>
    <row r="12" spans="1:6" x14ac:dyDescent="0.35">
      <c r="A12" s="26">
        <v>3</v>
      </c>
      <c r="B12" s="13" t="s">
        <v>9</v>
      </c>
      <c r="C12" s="13" t="s">
        <v>141</v>
      </c>
      <c r="D12" s="13" t="s">
        <v>21</v>
      </c>
      <c r="E12" s="16" t="s">
        <v>23</v>
      </c>
      <c r="F12" s="13">
        <v>5000</v>
      </c>
    </row>
    <row r="13" spans="1:6" x14ac:dyDescent="0.35">
      <c r="A13" s="26">
        <v>4</v>
      </c>
      <c r="B13" s="13" t="s">
        <v>10</v>
      </c>
      <c r="C13" s="13" t="s">
        <v>142</v>
      </c>
      <c r="D13" s="13" t="s">
        <v>21</v>
      </c>
      <c r="E13" s="16" t="s">
        <v>23</v>
      </c>
      <c r="F13" s="13">
        <v>14000</v>
      </c>
    </row>
    <row r="14" spans="1:6" x14ac:dyDescent="0.35">
      <c r="A14" s="26">
        <v>5</v>
      </c>
      <c r="B14" s="13" t="s">
        <v>13</v>
      </c>
      <c r="C14" s="13" t="s">
        <v>170</v>
      </c>
      <c r="D14" s="13" t="s">
        <v>21</v>
      </c>
      <c r="E14" s="16" t="s">
        <v>23</v>
      </c>
      <c r="F14" s="13">
        <v>700</v>
      </c>
    </row>
    <row r="15" spans="1:6" x14ac:dyDescent="0.35">
      <c r="A15" s="26">
        <v>6</v>
      </c>
      <c r="B15" s="13" t="s">
        <v>14</v>
      </c>
      <c r="C15" s="34" t="s">
        <v>171</v>
      </c>
      <c r="D15" s="13" t="s">
        <v>21</v>
      </c>
      <c r="E15" s="16" t="s">
        <v>23</v>
      </c>
      <c r="F15" s="13">
        <v>900</v>
      </c>
    </row>
    <row r="16" spans="1:6" x14ac:dyDescent="0.35">
      <c r="A16" s="26">
        <v>7</v>
      </c>
      <c r="B16" s="13" t="s">
        <v>4</v>
      </c>
      <c r="C16" s="13" t="s">
        <v>143</v>
      </c>
      <c r="D16" s="13" t="s">
        <v>21</v>
      </c>
      <c r="E16" s="16" t="s">
        <v>23</v>
      </c>
      <c r="F16" s="13">
        <v>3500</v>
      </c>
    </row>
    <row r="17" spans="1:6" x14ac:dyDescent="0.35">
      <c r="A17" s="26">
        <v>8</v>
      </c>
      <c r="B17" s="13" t="s">
        <v>25</v>
      </c>
      <c r="C17" s="13" t="s">
        <v>154</v>
      </c>
      <c r="D17" s="13" t="s">
        <v>21</v>
      </c>
      <c r="E17" s="16" t="s">
        <v>23</v>
      </c>
      <c r="F17" s="13">
        <v>200</v>
      </c>
    </row>
    <row r="18" spans="1:6" x14ac:dyDescent="0.35">
      <c r="A18" s="26">
        <v>9</v>
      </c>
      <c r="B18" s="13" t="s">
        <v>26</v>
      </c>
      <c r="C18" s="13" t="s">
        <v>155</v>
      </c>
      <c r="D18" s="13" t="s">
        <v>21</v>
      </c>
      <c r="E18" s="16" t="s">
        <v>23</v>
      </c>
      <c r="F18" s="13">
        <v>100</v>
      </c>
    </row>
    <row r="19" spans="1:6" x14ac:dyDescent="0.35">
      <c r="A19" s="26">
        <v>10</v>
      </c>
      <c r="B19" s="13" t="s">
        <v>17</v>
      </c>
      <c r="C19" s="13" t="s">
        <v>144</v>
      </c>
      <c r="D19" s="13" t="s">
        <v>21</v>
      </c>
      <c r="E19" s="16" t="s">
        <v>23</v>
      </c>
      <c r="F19" s="13">
        <v>6300</v>
      </c>
    </row>
    <row r="20" spans="1:6" x14ac:dyDescent="0.35">
      <c r="A20" s="26">
        <v>11</v>
      </c>
      <c r="B20" s="13" t="s">
        <v>18</v>
      </c>
      <c r="C20" s="13" t="s">
        <v>145</v>
      </c>
      <c r="D20" s="13" t="s">
        <v>21</v>
      </c>
      <c r="E20" s="16" t="s">
        <v>23</v>
      </c>
      <c r="F20" s="13">
        <v>16000</v>
      </c>
    </row>
    <row r="21" spans="1:6" x14ac:dyDescent="0.35">
      <c r="A21" s="26">
        <v>12</v>
      </c>
      <c r="B21" s="13" t="s">
        <v>35</v>
      </c>
      <c r="C21" s="13" t="s">
        <v>152</v>
      </c>
      <c r="D21" s="13" t="s">
        <v>21</v>
      </c>
      <c r="E21" s="16" t="s">
        <v>23</v>
      </c>
      <c r="F21" s="13">
        <v>200</v>
      </c>
    </row>
    <row r="22" spans="1:6" x14ac:dyDescent="0.35">
      <c r="A22" s="26">
        <v>13</v>
      </c>
      <c r="B22" s="13" t="s">
        <v>36</v>
      </c>
      <c r="C22" s="13" t="s">
        <v>153</v>
      </c>
      <c r="D22" s="13" t="s">
        <v>21</v>
      </c>
      <c r="E22" s="16" t="s">
        <v>23</v>
      </c>
      <c r="F22" s="13">
        <v>100</v>
      </c>
    </row>
    <row r="23" spans="1:6" x14ac:dyDescent="0.35">
      <c r="A23" s="26">
        <v>14</v>
      </c>
      <c r="B23" s="13" t="s">
        <v>27</v>
      </c>
      <c r="C23" s="13" t="s">
        <v>158</v>
      </c>
      <c r="D23" s="13" t="s">
        <v>21</v>
      </c>
      <c r="E23" s="16" t="s">
        <v>23</v>
      </c>
      <c r="F23" s="13">
        <v>400</v>
      </c>
    </row>
    <row r="24" spans="1:6" x14ac:dyDescent="0.35">
      <c r="A24" s="26">
        <v>15</v>
      </c>
      <c r="B24" s="13" t="s">
        <v>28</v>
      </c>
      <c r="C24" s="13" t="s">
        <v>159</v>
      </c>
      <c r="D24" s="13" t="s">
        <v>21</v>
      </c>
      <c r="E24" s="16" t="s">
        <v>23</v>
      </c>
      <c r="F24" s="13">
        <v>200</v>
      </c>
    </row>
    <row r="25" spans="1:6" x14ac:dyDescent="0.35">
      <c r="A25" s="11">
        <v>16</v>
      </c>
      <c r="B25" s="2" t="s">
        <v>29</v>
      </c>
      <c r="C25" s="2" t="s">
        <v>160</v>
      </c>
      <c r="D25" s="2" t="s">
        <v>21</v>
      </c>
      <c r="E25" s="7" t="s">
        <v>24</v>
      </c>
      <c r="F25" s="2">
        <v>150</v>
      </c>
    </row>
    <row r="26" spans="1:6" x14ac:dyDescent="0.35">
      <c r="A26" s="11">
        <v>17</v>
      </c>
      <c r="B26" s="2" t="s">
        <v>31</v>
      </c>
      <c r="C26" s="2" t="s">
        <v>165</v>
      </c>
      <c r="D26" s="2" t="s">
        <v>21</v>
      </c>
      <c r="E26" s="7" t="s">
        <v>24</v>
      </c>
      <c r="F26" s="2">
        <v>100</v>
      </c>
    </row>
    <row r="27" spans="1:6" x14ac:dyDescent="0.35">
      <c r="A27" s="11">
        <v>18</v>
      </c>
      <c r="B27" s="2" t="s">
        <v>134</v>
      </c>
      <c r="C27" s="2" t="s">
        <v>163</v>
      </c>
      <c r="D27" s="2" t="s">
        <v>21</v>
      </c>
      <c r="E27" s="7" t="s">
        <v>24</v>
      </c>
      <c r="F27" s="2">
        <v>7300</v>
      </c>
    </row>
    <row r="28" spans="1:6" x14ac:dyDescent="0.35">
      <c r="A28" s="11">
        <v>19</v>
      </c>
      <c r="B28" s="2" t="s">
        <v>32</v>
      </c>
      <c r="C28" s="2" t="s">
        <v>161</v>
      </c>
      <c r="D28" s="2" t="s">
        <v>21</v>
      </c>
      <c r="E28" s="7" t="s">
        <v>24</v>
      </c>
      <c r="F28" s="2">
        <v>2000</v>
      </c>
    </row>
    <row r="29" spans="1:6" x14ac:dyDescent="0.35">
      <c r="A29" s="11">
        <v>20</v>
      </c>
      <c r="B29" s="2" t="s">
        <v>41</v>
      </c>
      <c r="C29" s="2" t="s">
        <v>166</v>
      </c>
      <c r="D29" s="2" t="s">
        <v>21</v>
      </c>
      <c r="E29" s="7" t="s">
        <v>24</v>
      </c>
      <c r="F29" s="2">
        <v>1000</v>
      </c>
    </row>
    <row r="30" spans="1:6" x14ac:dyDescent="0.35">
      <c r="A30" s="11">
        <v>21</v>
      </c>
      <c r="B30" s="2" t="s">
        <v>187</v>
      </c>
      <c r="C30" s="2" t="s">
        <v>188</v>
      </c>
      <c r="D30" s="2" t="s">
        <v>21</v>
      </c>
      <c r="E30" s="7" t="s">
        <v>24</v>
      </c>
      <c r="F30" s="2">
        <v>3000</v>
      </c>
    </row>
    <row r="31" spans="1:6" x14ac:dyDescent="0.35">
      <c r="A31" s="11">
        <v>22</v>
      </c>
      <c r="B31" s="2" t="s">
        <v>42</v>
      </c>
      <c r="C31" s="2" t="s">
        <v>164</v>
      </c>
      <c r="D31" s="2" t="s">
        <v>21</v>
      </c>
      <c r="E31" s="7" t="s">
        <v>24</v>
      </c>
      <c r="F31" s="2">
        <v>2000</v>
      </c>
    </row>
    <row r="32" spans="1:6" x14ac:dyDescent="0.35">
      <c r="A32" s="11">
        <v>23</v>
      </c>
      <c r="B32" s="17" t="s">
        <v>195</v>
      </c>
      <c r="C32" s="2" t="s">
        <v>197</v>
      </c>
      <c r="D32" s="2" t="s">
        <v>21</v>
      </c>
      <c r="E32" s="7" t="s">
        <v>24</v>
      </c>
      <c r="F32" s="14">
        <v>1000</v>
      </c>
    </row>
    <row r="33" spans="1:9" x14ac:dyDescent="0.35">
      <c r="A33" s="11">
        <v>24</v>
      </c>
      <c r="B33" s="2" t="s">
        <v>196</v>
      </c>
      <c r="C33" s="2" t="s">
        <v>198</v>
      </c>
      <c r="D33" s="2" t="s">
        <v>21</v>
      </c>
      <c r="E33" s="7" t="s">
        <v>24</v>
      </c>
      <c r="F33" s="15">
        <v>1000</v>
      </c>
    </row>
    <row r="34" spans="1:9" x14ac:dyDescent="0.35">
      <c r="A34" s="11">
        <v>25</v>
      </c>
      <c r="B34" s="2" t="s">
        <v>11</v>
      </c>
      <c r="C34" s="2" t="s">
        <v>146</v>
      </c>
      <c r="D34" s="2" t="s">
        <v>21</v>
      </c>
      <c r="E34" s="7" t="s">
        <v>24</v>
      </c>
      <c r="F34" s="15">
        <v>600</v>
      </c>
    </row>
    <row r="35" spans="1:9" x14ac:dyDescent="0.35">
      <c r="A35" s="11">
        <v>26</v>
      </c>
      <c r="B35" s="2" t="s">
        <v>12</v>
      </c>
      <c r="C35" s="2" t="s">
        <v>147</v>
      </c>
      <c r="D35" s="2" t="s">
        <v>21</v>
      </c>
      <c r="E35" s="7" t="s">
        <v>24</v>
      </c>
      <c r="F35" s="15">
        <v>800</v>
      </c>
    </row>
    <row r="36" spans="1:9" x14ac:dyDescent="0.35">
      <c r="A36" s="11">
        <v>27</v>
      </c>
      <c r="B36" s="2" t="s">
        <v>30</v>
      </c>
      <c r="C36" s="2" t="s">
        <v>162</v>
      </c>
      <c r="D36" s="2" t="s">
        <v>21</v>
      </c>
      <c r="E36" s="7" t="s">
        <v>24</v>
      </c>
      <c r="F36" s="15">
        <v>600</v>
      </c>
    </row>
    <row r="37" spans="1:9" x14ac:dyDescent="0.35">
      <c r="A37" s="11">
        <v>28</v>
      </c>
      <c r="B37" s="2" t="s">
        <v>15</v>
      </c>
      <c r="C37" s="2" t="s">
        <v>148</v>
      </c>
      <c r="D37" s="2" t="s">
        <v>21</v>
      </c>
      <c r="E37" s="7" t="s">
        <v>24</v>
      </c>
      <c r="F37" s="15">
        <v>1600</v>
      </c>
    </row>
    <row r="38" spans="1:9" x14ac:dyDescent="0.35">
      <c r="A38" s="11">
        <v>29</v>
      </c>
      <c r="B38" s="2" t="s">
        <v>16</v>
      </c>
      <c r="C38" s="2" t="s">
        <v>149</v>
      </c>
      <c r="D38" s="2" t="s">
        <v>21</v>
      </c>
      <c r="E38" s="7" t="s">
        <v>24</v>
      </c>
      <c r="F38" s="15">
        <v>1400</v>
      </c>
    </row>
    <row r="39" spans="1:9" x14ac:dyDescent="0.35">
      <c r="A39" s="11">
        <v>30</v>
      </c>
      <c r="B39" s="2" t="s">
        <v>33</v>
      </c>
      <c r="C39" s="2" t="s">
        <v>150</v>
      </c>
      <c r="D39" s="2" t="s">
        <v>21</v>
      </c>
      <c r="E39" s="7" t="s">
        <v>24</v>
      </c>
      <c r="F39" s="15">
        <v>150</v>
      </c>
    </row>
    <row r="40" spans="1:9" x14ac:dyDescent="0.35">
      <c r="A40" s="11">
        <v>31</v>
      </c>
      <c r="B40" s="2" t="s">
        <v>34</v>
      </c>
      <c r="C40" s="2" t="s">
        <v>151</v>
      </c>
      <c r="D40" s="2" t="s">
        <v>21</v>
      </c>
      <c r="E40" s="7" t="s">
        <v>24</v>
      </c>
      <c r="F40" s="15">
        <v>100</v>
      </c>
    </row>
    <row r="41" spans="1:9" x14ac:dyDescent="0.35">
      <c r="A41" s="11">
        <v>32</v>
      </c>
      <c r="B41" s="2" t="s">
        <v>19</v>
      </c>
      <c r="C41" s="2" t="s">
        <v>156</v>
      </c>
      <c r="D41" s="2" t="s">
        <v>21</v>
      </c>
      <c r="E41" s="7" t="s">
        <v>24</v>
      </c>
      <c r="F41" s="15">
        <v>1000</v>
      </c>
    </row>
    <row r="42" spans="1:9" x14ac:dyDescent="0.35">
      <c r="A42" s="11">
        <v>33</v>
      </c>
      <c r="B42" s="2" t="s">
        <v>20</v>
      </c>
      <c r="C42" s="2" t="s">
        <v>157</v>
      </c>
      <c r="D42" s="2" t="s">
        <v>21</v>
      </c>
      <c r="E42" s="7" t="s">
        <v>24</v>
      </c>
      <c r="F42" s="14">
        <v>1000</v>
      </c>
    </row>
    <row r="43" spans="1:9" x14ac:dyDescent="0.35">
      <c r="I43" s="5"/>
    </row>
    <row r="44" spans="1:9" ht="33.75" customHeight="1" x14ac:dyDescent="0.35">
      <c r="A44" s="46" t="s">
        <v>200</v>
      </c>
      <c r="B44" s="46"/>
      <c r="C44" s="46"/>
      <c r="D44" s="46"/>
      <c r="E44" s="46"/>
      <c r="F44" s="46"/>
    </row>
  </sheetData>
  <mergeCells count="4">
    <mergeCell ref="A3:F3"/>
    <mergeCell ref="A7:F7"/>
    <mergeCell ref="A44:F44"/>
    <mergeCell ref="A5:F5"/>
  </mergeCells>
  <phoneticPr fontId="14"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70"/>
  <sheetViews>
    <sheetView topLeftCell="A12" workbookViewId="0">
      <selection activeCell="H47" sqref="H47"/>
    </sheetView>
  </sheetViews>
  <sheetFormatPr defaultRowHeight="14.5" x14ac:dyDescent="0.35"/>
  <cols>
    <col min="1" max="1" width="5.7265625" customWidth="1"/>
    <col min="2" max="2" width="56.81640625" customWidth="1"/>
    <col min="3" max="3" width="19" customWidth="1"/>
    <col min="4" max="4" width="31" customWidth="1"/>
    <col min="5" max="5" width="32.1796875" customWidth="1"/>
    <col min="8" max="8" width="9.1796875" customWidth="1"/>
  </cols>
  <sheetData>
    <row r="1" spans="1:8" s="2" customFormat="1" x14ac:dyDescent="0.35">
      <c r="D1" s="49" t="s">
        <v>52</v>
      </c>
      <c r="E1" s="49"/>
      <c r="H1" s="4"/>
    </row>
    <row r="2" spans="1:8" s="2" customFormat="1" x14ac:dyDescent="0.35">
      <c r="A2" s="10"/>
      <c r="B2" s="10"/>
      <c r="C2" s="10"/>
      <c r="D2" s="10"/>
    </row>
    <row r="3" spans="1:8" s="2" customFormat="1" ht="38.25" customHeight="1" x14ac:dyDescent="0.35">
      <c r="A3" s="44" t="s">
        <v>2</v>
      </c>
      <c r="B3" s="44"/>
      <c r="C3" s="44"/>
      <c r="D3" s="44"/>
      <c r="E3" s="48"/>
    </row>
    <row r="4" spans="1:8" s="2" customFormat="1" x14ac:dyDescent="0.35">
      <c r="A4" s="6"/>
      <c r="B4" s="6"/>
      <c r="C4" s="6"/>
      <c r="D4" s="6"/>
      <c r="E4" s="1"/>
    </row>
    <row r="5" spans="1:8" s="2" customFormat="1" x14ac:dyDescent="0.35">
      <c r="A5" s="47" t="s">
        <v>183</v>
      </c>
      <c r="B5" s="47"/>
      <c r="C5" s="47"/>
      <c r="D5" s="47"/>
      <c r="E5" s="48"/>
    </row>
    <row r="6" spans="1:8" s="2" customFormat="1" x14ac:dyDescent="0.35"/>
    <row r="7" spans="1:8" s="2" customFormat="1" ht="43.5" x14ac:dyDescent="0.35">
      <c r="A7" s="24" t="s">
        <v>3</v>
      </c>
      <c r="B7" s="24" t="s">
        <v>5</v>
      </c>
      <c r="C7" s="24" t="s">
        <v>45</v>
      </c>
      <c r="D7" s="24" t="s">
        <v>37</v>
      </c>
      <c r="E7" s="24" t="s">
        <v>38</v>
      </c>
    </row>
    <row r="8" spans="1:8" s="2" customFormat="1" x14ac:dyDescent="0.35">
      <c r="A8" s="21">
        <v>1</v>
      </c>
      <c r="B8" s="17" t="s">
        <v>6</v>
      </c>
      <c r="C8" s="20">
        <v>10000</v>
      </c>
      <c r="D8" s="60">
        <v>0</v>
      </c>
      <c r="E8" s="60">
        <f>Lentelė47[[#This Row],[Preliminarus tyrimų sk. maksimaliam 60 mėn. laikui]]*Lentelė47[[#This Row],[Vieno (1) tyrimo įkainis (kaina), Eur be PVM]]</f>
        <v>0</v>
      </c>
    </row>
    <row r="9" spans="1:8" s="2" customFormat="1" x14ac:dyDescent="0.35">
      <c r="A9" s="21">
        <v>2</v>
      </c>
      <c r="B9" s="17" t="s">
        <v>7</v>
      </c>
      <c r="C9" s="20">
        <v>10000</v>
      </c>
      <c r="D9" s="60">
        <v>0</v>
      </c>
      <c r="E9" s="60">
        <f>Lentelė47[[#This Row],[Preliminarus tyrimų sk. maksimaliam 60 mėn. laikui]]*Lentelė47[[#This Row],[Vieno (1) tyrimo įkainis (kaina), Eur be PVM]]</f>
        <v>0</v>
      </c>
    </row>
    <row r="10" spans="1:8" s="2" customFormat="1" x14ac:dyDescent="0.35">
      <c r="A10" s="21">
        <v>3</v>
      </c>
      <c r="B10" s="17" t="s">
        <v>9</v>
      </c>
      <c r="C10" s="20">
        <v>5000</v>
      </c>
      <c r="D10" s="60">
        <v>0</v>
      </c>
      <c r="E10" s="60">
        <f>Lentelė47[[#This Row],[Preliminarus tyrimų sk. maksimaliam 60 mėn. laikui]]*Lentelė47[[#This Row],[Vieno (1) tyrimo įkainis (kaina), Eur be PVM]]</f>
        <v>0</v>
      </c>
    </row>
    <row r="11" spans="1:8" s="2" customFormat="1" x14ac:dyDescent="0.35">
      <c r="A11" s="21">
        <v>4</v>
      </c>
      <c r="B11" s="17" t="s">
        <v>10</v>
      </c>
      <c r="C11" s="20">
        <v>14000</v>
      </c>
      <c r="D11" s="60">
        <v>0</v>
      </c>
      <c r="E11" s="60">
        <f>Lentelė47[[#This Row],[Preliminarus tyrimų sk. maksimaliam 60 mėn. laikui]]*Lentelė47[[#This Row],[Vieno (1) tyrimo įkainis (kaina), Eur be PVM]]</f>
        <v>0</v>
      </c>
    </row>
    <row r="12" spans="1:8" s="2" customFormat="1" x14ac:dyDescent="0.35">
      <c r="A12" s="21">
        <v>5</v>
      </c>
      <c r="B12" s="17" t="s">
        <v>13</v>
      </c>
      <c r="C12" s="20">
        <v>700</v>
      </c>
      <c r="D12" s="60">
        <v>0</v>
      </c>
      <c r="E12" s="60">
        <f>Lentelė47[[#This Row],[Preliminarus tyrimų sk. maksimaliam 60 mėn. laikui]]*Lentelė47[[#This Row],[Vieno (1) tyrimo įkainis (kaina), Eur be PVM]]</f>
        <v>0</v>
      </c>
    </row>
    <row r="13" spans="1:8" s="2" customFormat="1" x14ac:dyDescent="0.35">
      <c r="A13" s="21">
        <v>6</v>
      </c>
      <c r="B13" s="17" t="s">
        <v>14</v>
      </c>
      <c r="C13" s="20">
        <v>900</v>
      </c>
      <c r="D13" s="60">
        <v>0</v>
      </c>
      <c r="E13" s="60">
        <f>Lentelė47[[#This Row],[Preliminarus tyrimų sk. maksimaliam 60 mėn. laikui]]*Lentelė47[[#This Row],[Vieno (1) tyrimo įkainis (kaina), Eur be PVM]]</f>
        <v>0</v>
      </c>
    </row>
    <row r="14" spans="1:8" s="2" customFormat="1" x14ac:dyDescent="0.35">
      <c r="A14" s="21">
        <v>7</v>
      </c>
      <c r="B14" s="17" t="s">
        <v>4</v>
      </c>
      <c r="C14" s="20">
        <v>3500</v>
      </c>
      <c r="D14" s="60">
        <v>0</v>
      </c>
      <c r="E14" s="60">
        <f>Lentelė47[[#This Row],[Preliminarus tyrimų sk. maksimaliam 60 mėn. laikui]]*Lentelė47[[#This Row],[Vieno (1) tyrimo įkainis (kaina), Eur be PVM]]</f>
        <v>0</v>
      </c>
    </row>
    <row r="15" spans="1:8" s="2" customFormat="1" x14ac:dyDescent="0.35">
      <c r="A15" s="21">
        <v>8</v>
      </c>
      <c r="B15" s="17" t="s">
        <v>25</v>
      </c>
      <c r="C15" s="20">
        <v>200</v>
      </c>
      <c r="D15" s="60">
        <v>0</v>
      </c>
      <c r="E15" s="60">
        <f>Lentelė47[[#This Row],[Preliminarus tyrimų sk. maksimaliam 60 mėn. laikui]]*Lentelė47[[#This Row],[Vieno (1) tyrimo įkainis (kaina), Eur be PVM]]</f>
        <v>0</v>
      </c>
    </row>
    <row r="16" spans="1:8" s="2" customFormat="1" x14ac:dyDescent="0.35">
      <c r="A16" s="21">
        <v>9</v>
      </c>
      <c r="B16" s="17" t="s">
        <v>26</v>
      </c>
      <c r="C16" s="20">
        <v>100</v>
      </c>
      <c r="D16" s="60">
        <v>0</v>
      </c>
      <c r="E16" s="60">
        <f>Lentelė47[[#This Row],[Preliminarus tyrimų sk. maksimaliam 60 mėn. laikui]]*Lentelė47[[#This Row],[Vieno (1) tyrimo įkainis (kaina), Eur be PVM]]</f>
        <v>0</v>
      </c>
    </row>
    <row r="17" spans="1:5" s="2" customFormat="1" x14ac:dyDescent="0.35">
      <c r="A17" s="21">
        <v>10</v>
      </c>
      <c r="B17" s="2" t="s">
        <v>17</v>
      </c>
      <c r="C17" s="20">
        <v>6300</v>
      </c>
      <c r="D17" s="60">
        <v>0</v>
      </c>
      <c r="E17" s="60">
        <f>Lentelė47[[#This Row],[Preliminarus tyrimų sk. maksimaliam 60 mėn. laikui]]*Lentelė47[[#This Row],[Vieno (1) tyrimo įkainis (kaina), Eur be PVM]]</f>
        <v>0</v>
      </c>
    </row>
    <row r="18" spans="1:5" s="2" customFormat="1" x14ac:dyDescent="0.35">
      <c r="A18" s="21">
        <v>11</v>
      </c>
      <c r="B18" s="2" t="s">
        <v>18</v>
      </c>
      <c r="C18" s="20">
        <v>16000</v>
      </c>
      <c r="D18" s="60">
        <v>0</v>
      </c>
      <c r="E18" s="60">
        <f>Lentelė47[[#This Row],[Preliminarus tyrimų sk. maksimaliam 60 mėn. laikui]]*Lentelė47[[#This Row],[Vieno (1) tyrimo įkainis (kaina), Eur be PVM]]</f>
        <v>0</v>
      </c>
    </row>
    <row r="19" spans="1:5" s="2" customFormat="1" x14ac:dyDescent="0.35">
      <c r="A19" s="21">
        <v>12</v>
      </c>
      <c r="B19" s="2" t="s">
        <v>35</v>
      </c>
      <c r="C19" s="20">
        <v>200</v>
      </c>
      <c r="D19" s="60">
        <v>0</v>
      </c>
      <c r="E19" s="60">
        <f>Lentelė47[[#This Row],[Preliminarus tyrimų sk. maksimaliam 60 mėn. laikui]]*Lentelė47[[#This Row],[Vieno (1) tyrimo įkainis (kaina), Eur be PVM]]</f>
        <v>0</v>
      </c>
    </row>
    <row r="20" spans="1:5" s="2" customFormat="1" x14ac:dyDescent="0.35">
      <c r="A20" s="21">
        <v>13</v>
      </c>
      <c r="B20" s="2" t="s">
        <v>36</v>
      </c>
      <c r="C20" s="20">
        <v>100</v>
      </c>
      <c r="D20" s="60">
        <v>0</v>
      </c>
      <c r="E20" s="60">
        <f>Lentelė47[[#This Row],[Preliminarus tyrimų sk. maksimaliam 60 mėn. laikui]]*Lentelė47[[#This Row],[Vieno (1) tyrimo įkainis (kaina), Eur be PVM]]</f>
        <v>0</v>
      </c>
    </row>
    <row r="21" spans="1:5" s="2" customFormat="1" x14ac:dyDescent="0.35">
      <c r="A21" s="21">
        <v>14</v>
      </c>
      <c r="B21" s="2" t="s">
        <v>27</v>
      </c>
      <c r="C21" s="20">
        <v>400</v>
      </c>
      <c r="D21" s="60">
        <v>0</v>
      </c>
      <c r="E21" s="60">
        <f>Lentelė47[[#This Row],[Preliminarus tyrimų sk. maksimaliam 60 mėn. laikui]]*Lentelė47[[#This Row],[Vieno (1) tyrimo įkainis (kaina), Eur be PVM]]</f>
        <v>0</v>
      </c>
    </row>
    <row r="22" spans="1:5" s="2" customFormat="1" ht="15" thickBot="1" x14ac:dyDescent="0.4">
      <c r="A22" s="21">
        <v>15</v>
      </c>
      <c r="B22" s="2" t="s">
        <v>28</v>
      </c>
      <c r="C22" s="20">
        <v>200</v>
      </c>
      <c r="D22" s="60">
        <v>0</v>
      </c>
      <c r="E22" s="60">
        <f>Lentelė47[[#This Row],[Preliminarus tyrimų sk. maksimaliam 60 mėn. laikui]]*Lentelė47[[#This Row],[Vieno (1) tyrimo įkainis (kaina), Eur be PVM]]</f>
        <v>0</v>
      </c>
    </row>
    <row r="23" spans="1:5" s="2" customFormat="1" x14ac:dyDescent="0.35">
      <c r="A23" s="11"/>
      <c r="C23" s="50" t="s">
        <v>98</v>
      </c>
      <c r="D23" s="51"/>
      <c r="E23" s="61">
        <f>SUM(Lentelė47[Bendra suma, EUR be PVM])</f>
        <v>0</v>
      </c>
    </row>
    <row r="24" spans="1:5" s="2" customFormat="1" x14ac:dyDescent="0.35">
      <c r="A24" s="11"/>
      <c r="B24" s="52" t="s">
        <v>53</v>
      </c>
      <c r="C24" s="50" t="s">
        <v>40</v>
      </c>
      <c r="D24" s="51"/>
      <c r="E24" s="35">
        <f>E23*0.05</f>
        <v>0</v>
      </c>
    </row>
    <row r="25" spans="1:5" s="2" customFormat="1" ht="15" thickBot="1" x14ac:dyDescent="0.4">
      <c r="A25" s="11"/>
      <c r="B25" s="53"/>
      <c r="C25" s="50" t="s">
        <v>99</v>
      </c>
      <c r="D25" s="51"/>
      <c r="E25" s="62">
        <f>E23+E24</f>
        <v>0</v>
      </c>
    </row>
    <row r="26" spans="1:5" s="2" customFormat="1" x14ac:dyDescent="0.35">
      <c r="A26" s="11"/>
      <c r="C26" s="23"/>
      <c r="D26" s="11"/>
      <c r="E26" s="11"/>
    </row>
    <row r="27" spans="1:5" s="2" customFormat="1" x14ac:dyDescent="0.35">
      <c r="A27" s="47" t="s">
        <v>184</v>
      </c>
      <c r="B27" s="47"/>
      <c r="C27" s="47"/>
      <c r="D27" s="47"/>
      <c r="E27" s="48"/>
    </row>
    <row r="28" spans="1:5" s="2" customFormat="1" x14ac:dyDescent="0.35"/>
    <row r="29" spans="1:5" s="2" customFormat="1" ht="43.5" x14ac:dyDescent="0.35">
      <c r="A29" s="24" t="s">
        <v>3</v>
      </c>
      <c r="B29" s="24" t="s">
        <v>5</v>
      </c>
      <c r="C29" s="24" t="s">
        <v>45</v>
      </c>
      <c r="D29" s="24" t="s">
        <v>37</v>
      </c>
      <c r="E29" s="24" t="s">
        <v>38</v>
      </c>
    </row>
    <row r="30" spans="1:5" s="2" customFormat="1" x14ac:dyDescent="0.35">
      <c r="A30" s="21">
        <v>1</v>
      </c>
      <c r="B30" s="2" t="s">
        <v>29</v>
      </c>
      <c r="C30" s="20">
        <v>150</v>
      </c>
      <c r="D30" s="60">
        <v>0</v>
      </c>
      <c r="E30" s="60">
        <f>Lentelė47112[[#This Row],[Preliminarus tyrimų sk. maksimaliam 60 mėn. laikui]]*Lentelė47112[[#This Row],[Vieno (1) tyrimo įkainis (kaina), Eur be PVM]]</f>
        <v>0</v>
      </c>
    </row>
    <row r="31" spans="1:5" s="2" customFormat="1" x14ac:dyDescent="0.35">
      <c r="A31" s="21">
        <v>2</v>
      </c>
      <c r="B31" s="2" t="s">
        <v>31</v>
      </c>
      <c r="C31" s="20">
        <v>100</v>
      </c>
      <c r="D31" s="60">
        <v>0</v>
      </c>
      <c r="E31" s="60">
        <f>Lentelė47112[[#This Row],[Preliminarus tyrimų sk. maksimaliam 60 mėn. laikui]]*Lentelė47112[[#This Row],[Vieno (1) tyrimo įkainis (kaina), Eur be PVM]]</f>
        <v>0</v>
      </c>
    </row>
    <row r="32" spans="1:5" s="2" customFormat="1" x14ac:dyDescent="0.35">
      <c r="A32" s="21">
        <v>3</v>
      </c>
      <c r="B32" s="2" t="s">
        <v>8</v>
      </c>
      <c r="C32" s="20">
        <v>7300</v>
      </c>
      <c r="D32" s="60">
        <v>0</v>
      </c>
      <c r="E32" s="60">
        <f>Lentelė47112[[#This Row],[Preliminarus tyrimų sk. maksimaliam 60 mėn. laikui]]*Lentelė47112[[#This Row],[Vieno (1) tyrimo įkainis (kaina), Eur be PVM]]</f>
        <v>0</v>
      </c>
    </row>
    <row r="33" spans="1:5" s="2" customFormat="1" x14ac:dyDescent="0.35">
      <c r="A33" s="21">
        <v>4</v>
      </c>
      <c r="B33" s="2" t="s">
        <v>32</v>
      </c>
      <c r="C33" s="20">
        <v>2000</v>
      </c>
      <c r="D33" s="60">
        <v>0</v>
      </c>
      <c r="E33" s="60">
        <f>Lentelė47112[[#This Row],[Preliminarus tyrimų sk. maksimaliam 60 mėn. laikui]]*Lentelė47112[[#This Row],[Vieno (1) tyrimo įkainis (kaina), Eur be PVM]]</f>
        <v>0</v>
      </c>
    </row>
    <row r="34" spans="1:5" s="2" customFormat="1" x14ac:dyDescent="0.35">
      <c r="A34" s="21">
        <v>5</v>
      </c>
      <c r="B34" s="2" t="s">
        <v>41</v>
      </c>
      <c r="C34" s="20">
        <v>1000</v>
      </c>
      <c r="D34" s="60">
        <v>0</v>
      </c>
      <c r="E34" s="60">
        <f>Lentelė47112[[#This Row],[Preliminarus tyrimų sk. maksimaliam 60 mėn. laikui]]*Lentelė47112[[#This Row],[Vieno (1) tyrimo įkainis (kaina), Eur be PVM]]</f>
        <v>0</v>
      </c>
    </row>
    <row r="35" spans="1:5" s="2" customFormat="1" x14ac:dyDescent="0.35">
      <c r="A35" s="21">
        <v>6</v>
      </c>
      <c r="B35" s="17" t="s">
        <v>187</v>
      </c>
      <c r="C35" s="20">
        <v>3000</v>
      </c>
      <c r="D35" s="60">
        <v>0</v>
      </c>
      <c r="E35" s="60">
        <f>Lentelė47112[[#This Row],[Preliminarus tyrimų sk. maksimaliam 60 mėn. laikui]]*Lentelė47112[[#This Row],[Vieno (1) tyrimo įkainis (kaina), Eur be PVM]]</f>
        <v>0</v>
      </c>
    </row>
    <row r="36" spans="1:5" s="2" customFormat="1" x14ac:dyDescent="0.35">
      <c r="A36" s="21">
        <v>7</v>
      </c>
      <c r="B36" s="2" t="s">
        <v>42</v>
      </c>
      <c r="C36" s="20">
        <v>2000</v>
      </c>
      <c r="D36" s="60">
        <v>0</v>
      </c>
      <c r="E36" s="60">
        <f>Lentelė47112[[#This Row],[Preliminarus tyrimų sk. maksimaliam 60 mėn. laikui]]*Lentelė47112[[#This Row],[Vieno (1) tyrimo įkainis (kaina), Eur be PVM]]</f>
        <v>0</v>
      </c>
    </row>
    <row r="37" spans="1:5" s="2" customFormat="1" x14ac:dyDescent="0.35">
      <c r="A37" s="21">
        <v>8</v>
      </c>
      <c r="B37" s="17" t="s">
        <v>195</v>
      </c>
      <c r="C37" s="20">
        <v>1000</v>
      </c>
      <c r="D37" s="60">
        <v>0</v>
      </c>
      <c r="E37" s="60">
        <f>Lentelė47112[[#This Row],[Preliminarus tyrimų sk. maksimaliam 60 mėn. laikui]]*Lentelė47112[[#This Row],[Vieno (1) tyrimo įkainis (kaina), Eur be PVM]]</f>
        <v>0</v>
      </c>
    </row>
    <row r="38" spans="1:5" s="2" customFormat="1" x14ac:dyDescent="0.35">
      <c r="A38" s="21">
        <v>9</v>
      </c>
      <c r="B38" s="2" t="s">
        <v>196</v>
      </c>
      <c r="C38" s="20">
        <v>1000</v>
      </c>
      <c r="D38" s="60">
        <v>0</v>
      </c>
      <c r="E38" s="60">
        <f>Lentelė47112[[#This Row],[Preliminarus tyrimų sk. maksimaliam 60 mėn. laikui]]*Lentelė47112[[#This Row],[Vieno (1) tyrimo įkainis (kaina), Eur be PVM]]</f>
        <v>0</v>
      </c>
    </row>
    <row r="39" spans="1:5" s="2" customFormat="1" x14ac:dyDescent="0.35">
      <c r="A39" s="21">
        <v>10</v>
      </c>
      <c r="B39" s="2" t="s">
        <v>11</v>
      </c>
      <c r="C39" s="20">
        <v>600</v>
      </c>
      <c r="D39" s="60">
        <v>0</v>
      </c>
      <c r="E39" s="60">
        <f>Lentelė47112[[#This Row],[Preliminarus tyrimų sk. maksimaliam 60 mėn. laikui]]*Lentelė47112[[#This Row],[Vieno (1) tyrimo įkainis (kaina), Eur be PVM]]</f>
        <v>0</v>
      </c>
    </row>
    <row r="40" spans="1:5" s="2" customFormat="1" x14ac:dyDescent="0.35">
      <c r="A40" s="21">
        <v>11</v>
      </c>
      <c r="B40" s="2" t="s">
        <v>12</v>
      </c>
      <c r="C40" s="20">
        <v>800</v>
      </c>
      <c r="D40" s="60">
        <v>0</v>
      </c>
      <c r="E40" s="60">
        <f>Lentelė47112[[#This Row],[Preliminarus tyrimų sk. maksimaliam 60 mėn. laikui]]*Lentelė47112[[#This Row],[Vieno (1) tyrimo įkainis (kaina), Eur be PVM]]</f>
        <v>0</v>
      </c>
    </row>
    <row r="41" spans="1:5" s="2" customFormat="1" x14ac:dyDescent="0.35">
      <c r="A41" s="21">
        <v>12</v>
      </c>
      <c r="B41" s="2" t="s">
        <v>30</v>
      </c>
      <c r="C41" s="20">
        <v>600</v>
      </c>
      <c r="D41" s="60">
        <v>0</v>
      </c>
      <c r="E41" s="60">
        <f>Lentelė47112[[#This Row],[Preliminarus tyrimų sk. maksimaliam 60 mėn. laikui]]*Lentelė47112[[#This Row],[Vieno (1) tyrimo įkainis (kaina), Eur be PVM]]</f>
        <v>0</v>
      </c>
    </row>
    <row r="42" spans="1:5" s="2" customFormat="1" x14ac:dyDescent="0.35">
      <c r="A42" s="21">
        <v>13</v>
      </c>
      <c r="B42" s="2" t="s">
        <v>15</v>
      </c>
      <c r="C42" s="20">
        <v>1600</v>
      </c>
      <c r="D42" s="60">
        <v>0</v>
      </c>
      <c r="E42" s="60">
        <f>Lentelė47112[[#This Row],[Preliminarus tyrimų sk. maksimaliam 60 mėn. laikui]]*Lentelė47112[[#This Row],[Vieno (1) tyrimo įkainis (kaina), Eur be PVM]]</f>
        <v>0</v>
      </c>
    </row>
    <row r="43" spans="1:5" s="2" customFormat="1" x14ac:dyDescent="0.35">
      <c r="A43" s="21">
        <v>14</v>
      </c>
      <c r="B43" s="17" t="s">
        <v>16</v>
      </c>
      <c r="C43" s="20">
        <v>1400</v>
      </c>
      <c r="D43" s="60">
        <v>0</v>
      </c>
      <c r="E43" s="60">
        <f>Lentelė47112[[#This Row],[Preliminarus tyrimų sk. maksimaliam 60 mėn. laikui]]*Lentelė47112[[#This Row],[Vieno (1) tyrimo įkainis (kaina), Eur be PVM]]</f>
        <v>0</v>
      </c>
    </row>
    <row r="44" spans="1:5" s="2" customFormat="1" x14ac:dyDescent="0.35">
      <c r="A44" s="21">
        <v>15</v>
      </c>
      <c r="B44" s="2" t="s">
        <v>33</v>
      </c>
      <c r="C44" s="20">
        <v>150</v>
      </c>
      <c r="D44" s="60">
        <v>0</v>
      </c>
      <c r="E44" s="60">
        <f>Lentelė47112[[#This Row],[Preliminarus tyrimų sk. maksimaliam 60 mėn. laikui]]*Lentelė47112[[#This Row],[Vieno (1) tyrimo įkainis (kaina), Eur be PVM]]</f>
        <v>0</v>
      </c>
    </row>
    <row r="45" spans="1:5" s="2" customFormat="1" x14ac:dyDescent="0.35">
      <c r="A45" s="21">
        <v>16</v>
      </c>
      <c r="B45" s="2" t="s">
        <v>34</v>
      </c>
      <c r="C45" s="20">
        <v>100</v>
      </c>
      <c r="D45" s="60">
        <v>0</v>
      </c>
      <c r="E45" s="60">
        <f>Lentelė47112[[#This Row],[Preliminarus tyrimų sk. maksimaliam 60 mėn. laikui]]*Lentelė47112[[#This Row],[Vieno (1) tyrimo įkainis (kaina), Eur be PVM]]</f>
        <v>0</v>
      </c>
    </row>
    <row r="46" spans="1:5" s="2" customFormat="1" x14ac:dyDescent="0.35">
      <c r="A46" s="21">
        <v>17</v>
      </c>
      <c r="B46" s="2" t="s">
        <v>19</v>
      </c>
      <c r="C46" s="20">
        <v>1000</v>
      </c>
      <c r="D46" s="60">
        <v>0</v>
      </c>
      <c r="E46" s="60">
        <f>Lentelė47112[[#This Row],[Preliminarus tyrimų sk. maksimaliam 60 mėn. laikui]]*Lentelė47112[[#This Row],[Vieno (1) tyrimo įkainis (kaina), Eur be PVM]]</f>
        <v>0</v>
      </c>
    </row>
    <row r="47" spans="1:5" s="2" customFormat="1" ht="15" thickBot="1" x14ac:dyDescent="0.4">
      <c r="A47" s="21">
        <v>18</v>
      </c>
      <c r="B47" s="2" t="s">
        <v>20</v>
      </c>
      <c r="C47" s="20">
        <v>1000</v>
      </c>
      <c r="D47" s="60">
        <v>0</v>
      </c>
      <c r="E47" s="60">
        <f>Lentelė47112[[#This Row],[Preliminarus tyrimų sk. maksimaliam 60 mėn. laikui]]*Lentelė47112[[#This Row],[Vieno (1) tyrimo įkainis (kaina), Eur be PVM]]</f>
        <v>0</v>
      </c>
    </row>
    <row r="48" spans="1:5" s="64" customFormat="1" x14ac:dyDescent="0.35">
      <c r="A48" s="63"/>
      <c r="C48" s="73" t="s">
        <v>100</v>
      </c>
      <c r="D48" s="74"/>
      <c r="E48" s="75">
        <f>SUM(E30:E47)</f>
        <v>0</v>
      </c>
    </row>
    <row r="49" spans="1:5" s="65" customFormat="1" x14ac:dyDescent="0.35">
      <c r="A49" s="63"/>
      <c r="B49" s="64"/>
      <c r="C49" s="73" t="s">
        <v>40</v>
      </c>
      <c r="D49" s="74"/>
      <c r="E49" s="76">
        <f>E48*0.05</f>
        <v>0</v>
      </c>
    </row>
    <row r="50" spans="1:5" s="64" customFormat="1" ht="15" thickBot="1" x14ac:dyDescent="0.4">
      <c r="A50" s="63"/>
      <c r="C50" s="73" t="s">
        <v>101</v>
      </c>
      <c r="D50" s="74"/>
      <c r="E50" s="77">
        <f>E48+E49</f>
        <v>0</v>
      </c>
    </row>
    <row r="51" spans="1:5" s="64" customFormat="1" x14ac:dyDescent="0.35">
      <c r="A51" s="63"/>
      <c r="C51" s="66"/>
      <c r="D51" s="63"/>
      <c r="E51" s="63"/>
    </row>
    <row r="52" spans="1:5" s="64" customFormat="1" x14ac:dyDescent="0.35">
      <c r="A52" s="67" t="s">
        <v>185</v>
      </c>
      <c r="B52" s="67"/>
      <c r="C52" s="67"/>
      <c r="D52" s="67"/>
      <c r="E52" s="68"/>
    </row>
    <row r="53" spans="1:5" s="64" customFormat="1" ht="15" thickBot="1" x14ac:dyDescent="0.4"/>
    <row r="54" spans="1:5" s="64" customFormat="1" x14ac:dyDescent="0.35">
      <c r="A54" s="63"/>
      <c r="C54" s="73" t="s">
        <v>102</v>
      </c>
      <c r="D54" s="74"/>
      <c r="E54" s="75">
        <f>E23+E48</f>
        <v>0</v>
      </c>
    </row>
    <row r="55" spans="1:5" s="64" customFormat="1" x14ac:dyDescent="0.35">
      <c r="A55" s="63"/>
      <c r="B55" s="69" t="s">
        <v>53</v>
      </c>
      <c r="C55" s="73" t="s">
        <v>40</v>
      </c>
      <c r="D55" s="74"/>
      <c r="E55" s="76">
        <f>E54*0.05</f>
        <v>0</v>
      </c>
    </row>
    <row r="56" spans="1:5" s="64" customFormat="1" ht="15" thickBot="1" x14ac:dyDescent="0.4">
      <c r="A56" s="63"/>
      <c r="B56" s="70"/>
      <c r="C56" s="73" t="s">
        <v>103</v>
      </c>
      <c r="D56" s="74"/>
      <c r="E56" s="77">
        <f>E54+E55</f>
        <v>0</v>
      </c>
    </row>
    <row r="57" spans="1:5" s="64" customFormat="1" x14ac:dyDescent="0.35">
      <c r="A57" s="71"/>
      <c r="B57" s="71"/>
      <c r="C57" s="71"/>
      <c r="D57" s="71"/>
      <c r="E57" s="72"/>
    </row>
    <row r="58" spans="1:5" s="2" customFormat="1" x14ac:dyDescent="0.35">
      <c r="A58" s="47" t="s">
        <v>186</v>
      </c>
      <c r="B58" s="47"/>
      <c r="C58" s="47"/>
      <c r="D58" s="47"/>
      <c r="E58" s="48"/>
    </row>
    <row r="59" spans="1:5" s="2" customFormat="1" x14ac:dyDescent="0.35"/>
    <row r="60" spans="1:5" s="2" customFormat="1" ht="58" x14ac:dyDescent="0.35">
      <c r="A60" s="19" t="s">
        <v>3</v>
      </c>
      <c r="B60" s="2" t="s">
        <v>47</v>
      </c>
      <c r="C60" s="25" t="s">
        <v>48</v>
      </c>
      <c r="D60" s="25" t="s">
        <v>49</v>
      </c>
      <c r="E60" s="2" t="s">
        <v>46</v>
      </c>
    </row>
    <row r="61" spans="1:5" s="2" customFormat="1" x14ac:dyDescent="0.35">
      <c r="A61" s="11">
        <v>1</v>
      </c>
      <c r="B61" s="22" t="s">
        <v>39</v>
      </c>
      <c r="C61" s="22" t="s">
        <v>39</v>
      </c>
      <c r="D61" s="22" t="s">
        <v>39</v>
      </c>
      <c r="E61" s="22" t="s">
        <v>39</v>
      </c>
    </row>
    <row r="62" spans="1:5" s="2" customFormat="1" x14ac:dyDescent="0.35">
      <c r="A62" s="11">
        <v>2</v>
      </c>
      <c r="B62" s="22" t="s">
        <v>39</v>
      </c>
      <c r="C62" s="22" t="s">
        <v>39</v>
      </c>
      <c r="D62" s="22" t="s">
        <v>39</v>
      </c>
      <c r="E62" s="22" t="s">
        <v>39</v>
      </c>
    </row>
    <row r="63" spans="1:5" s="2" customFormat="1" x14ac:dyDescent="0.35">
      <c r="A63" s="11">
        <v>3</v>
      </c>
      <c r="B63" s="22" t="s">
        <v>39</v>
      </c>
      <c r="C63" s="22" t="s">
        <v>39</v>
      </c>
      <c r="D63" s="22" t="s">
        <v>39</v>
      </c>
      <c r="E63" s="22" t="s">
        <v>39</v>
      </c>
    </row>
    <row r="64" spans="1:5" s="2" customFormat="1" x14ac:dyDescent="0.35">
      <c r="A64" s="11">
        <v>4</v>
      </c>
      <c r="B64" s="22" t="s">
        <v>39</v>
      </c>
      <c r="C64" s="22" t="s">
        <v>39</v>
      </c>
      <c r="D64" s="22" t="s">
        <v>39</v>
      </c>
      <c r="E64" s="22" t="s">
        <v>39</v>
      </c>
    </row>
    <row r="65" spans="1:5" s="2" customFormat="1" x14ac:dyDescent="0.35">
      <c r="A65" s="11" t="s">
        <v>50</v>
      </c>
      <c r="B65" s="22" t="s">
        <v>39</v>
      </c>
      <c r="C65" s="22" t="s">
        <v>39</v>
      </c>
      <c r="D65" s="22" t="s">
        <v>39</v>
      </c>
      <c r="E65" s="22" t="s">
        <v>39</v>
      </c>
    </row>
    <row r="66" spans="1:5" s="2" customFormat="1" x14ac:dyDescent="0.35">
      <c r="A66" s="11" t="s">
        <v>50</v>
      </c>
      <c r="B66" s="22" t="s">
        <v>39</v>
      </c>
      <c r="C66" s="22" t="s">
        <v>39</v>
      </c>
      <c r="D66" s="22" t="s">
        <v>39</v>
      </c>
      <c r="E66" s="22" t="s">
        <v>39</v>
      </c>
    </row>
    <row r="67" spans="1:5" x14ac:dyDescent="0.35">
      <c r="A67" s="11" t="s">
        <v>51</v>
      </c>
      <c r="B67" s="22" t="s">
        <v>39</v>
      </c>
      <c r="C67" s="22" t="s">
        <v>39</v>
      </c>
      <c r="D67" s="22" t="s">
        <v>39</v>
      </c>
      <c r="E67" s="22" t="s">
        <v>39</v>
      </c>
    </row>
    <row r="68" spans="1:5" x14ac:dyDescent="0.35">
      <c r="A68" s="2"/>
      <c r="B68" s="2"/>
      <c r="C68" s="2"/>
      <c r="D68" s="2"/>
      <c r="E68" s="2"/>
    </row>
    <row r="69" spans="1:5" ht="142.5" customHeight="1" x14ac:dyDescent="0.35">
      <c r="B69" s="54" t="s">
        <v>213</v>
      </c>
      <c r="C69" s="55"/>
      <c r="D69" s="55"/>
      <c r="E69" s="55"/>
    </row>
    <row r="70" spans="1:5" x14ac:dyDescent="0.35">
      <c r="B70" s="1"/>
      <c r="C70" s="1"/>
      <c r="D70" s="1"/>
    </row>
  </sheetData>
  <mergeCells count="18">
    <mergeCell ref="B69:E69"/>
    <mergeCell ref="C48:D48"/>
    <mergeCell ref="C49:D49"/>
    <mergeCell ref="A52:E52"/>
    <mergeCell ref="C50:D50"/>
    <mergeCell ref="A58:E58"/>
    <mergeCell ref="C54:D54"/>
    <mergeCell ref="B55:B56"/>
    <mergeCell ref="C55:D55"/>
    <mergeCell ref="C56:D56"/>
    <mergeCell ref="A27:E27"/>
    <mergeCell ref="D1:E1"/>
    <mergeCell ref="C23:D23"/>
    <mergeCell ref="B24:B25"/>
    <mergeCell ref="C24:D24"/>
    <mergeCell ref="C25:D25"/>
    <mergeCell ref="A3:E3"/>
    <mergeCell ref="A5:E5"/>
  </mergeCells>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D14"/>
  <sheetViews>
    <sheetView workbookViewId="0">
      <selection activeCell="B14" sqref="B14"/>
    </sheetView>
  </sheetViews>
  <sheetFormatPr defaultColWidth="9.1796875" defaultRowHeight="14.5" x14ac:dyDescent="0.35"/>
  <cols>
    <col min="1" max="1" width="9.1796875" style="28" bestFit="1" customWidth="1"/>
    <col min="2" max="2" width="133.26953125" style="33" customWidth="1"/>
    <col min="3" max="3" width="10" style="33" customWidth="1"/>
    <col min="4" max="16384" width="9.1796875" style="33"/>
  </cols>
  <sheetData>
    <row r="1" spans="1:4" x14ac:dyDescent="0.35">
      <c r="B1" s="4" t="s">
        <v>205</v>
      </c>
      <c r="C1" s="27"/>
      <c r="D1" s="27"/>
    </row>
    <row r="2" spans="1:4" x14ac:dyDescent="0.35">
      <c r="A2" s="10"/>
      <c r="B2" s="37"/>
      <c r="C2" s="37"/>
      <c r="D2" s="2"/>
    </row>
    <row r="3" spans="1:4" ht="40.5" customHeight="1" x14ac:dyDescent="0.35">
      <c r="A3" s="56" t="s">
        <v>2</v>
      </c>
      <c r="B3" s="56"/>
      <c r="C3" s="38"/>
    </row>
    <row r="4" spans="1:4" x14ac:dyDescent="0.35">
      <c r="A4" s="10"/>
      <c r="B4" s="37"/>
      <c r="C4" s="37"/>
      <c r="D4" s="2"/>
    </row>
    <row r="5" spans="1:4" x14ac:dyDescent="0.35">
      <c r="A5" s="45" t="s">
        <v>204</v>
      </c>
      <c r="B5" s="45"/>
      <c r="C5" s="8"/>
    </row>
    <row r="6" spans="1:4" x14ac:dyDescent="0.35">
      <c r="B6" s="2"/>
      <c r="C6" s="2"/>
      <c r="D6" s="2"/>
    </row>
    <row r="7" spans="1:4" x14ac:dyDescent="0.35">
      <c r="A7" s="36" t="s">
        <v>3</v>
      </c>
      <c r="B7" s="33" t="s">
        <v>177</v>
      </c>
    </row>
    <row r="8" spans="1:4" ht="57" customHeight="1" x14ac:dyDescent="0.35">
      <c r="A8" s="28">
        <v>1</v>
      </c>
      <c r="B8" s="33" t="s">
        <v>180</v>
      </c>
    </row>
    <row r="9" spans="1:4" ht="66" customHeight="1" x14ac:dyDescent="0.35">
      <c r="A9" s="28">
        <v>2</v>
      </c>
      <c r="B9" s="33" t="s">
        <v>207</v>
      </c>
    </row>
    <row r="10" spans="1:4" ht="90.5" customHeight="1" x14ac:dyDescent="0.35">
      <c r="A10" s="28">
        <v>3</v>
      </c>
      <c r="B10" s="78" t="s">
        <v>224</v>
      </c>
    </row>
    <row r="11" spans="1:4" ht="68.25" customHeight="1" x14ac:dyDescent="0.35">
      <c r="A11" s="28">
        <v>4</v>
      </c>
      <c r="B11" s="33" t="s">
        <v>179</v>
      </c>
    </row>
    <row r="12" spans="1:4" ht="108.75" customHeight="1" x14ac:dyDescent="0.35">
      <c r="A12" s="28">
        <v>5</v>
      </c>
      <c r="B12" s="33" t="s">
        <v>206</v>
      </c>
    </row>
    <row r="13" spans="1:4" ht="58.5" customHeight="1" x14ac:dyDescent="0.35">
      <c r="A13" s="28">
        <v>6</v>
      </c>
      <c r="B13" s="2" t="s">
        <v>181</v>
      </c>
    </row>
    <row r="14" spans="1:4" ht="78" customHeight="1" x14ac:dyDescent="0.35">
      <c r="A14" s="28">
        <v>7</v>
      </c>
      <c r="B14" s="2" t="s">
        <v>97</v>
      </c>
    </row>
  </sheetData>
  <mergeCells count="2">
    <mergeCell ref="A3:B3"/>
    <mergeCell ref="A5:B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34B6-FD98-4493-8383-2CA005EDE1C3}">
  <dimension ref="A1:D26"/>
  <sheetViews>
    <sheetView workbookViewId="0">
      <selection activeCell="D33" sqref="D33"/>
    </sheetView>
  </sheetViews>
  <sheetFormatPr defaultRowHeight="14.5" x14ac:dyDescent="0.35"/>
  <cols>
    <col min="1" max="1" width="7.453125" customWidth="1"/>
    <col min="2" max="2" width="68.54296875" customWidth="1"/>
    <col min="3" max="4" width="40.7265625" customWidth="1"/>
  </cols>
  <sheetData>
    <row r="1" spans="1:4" s="33" customFormat="1" x14ac:dyDescent="0.35">
      <c r="A1" s="28"/>
      <c r="B1" s="2"/>
      <c r="C1" s="49" t="s">
        <v>201</v>
      </c>
      <c r="D1" s="49"/>
    </row>
    <row r="2" spans="1:4" s="33" customFormat="1" x14ac:dyDescent="0.35">
      <c r="A2" s="10"/>
      <c r="B2" s="37"/>
      <c r="C2" s="37"/>
      <c r="D2" s="37"/>
    </row>
    <row r="3" spans="1:4" s="33" customFormat="1" ht="41.25" customHeight="1" x14ac:dyDescent="0.35">
      <c r="A3" s="56" t="s">
        <v>2</v>
      </c>
      <c r="B3" s="56"/>
      <c r="C3" s="56"/>
      <c r="D3" s="56"/>
    </row>
    <row r="4" spans="1:4" s="33" customFormat="1" x14ac:dyDescent="0.35">
      <c r="A4" s="10"/>
      <c r="B4" s="37"/>
      <c r="C4" s="37"/>
      <c r="D4" s="37"/>
    </row>
    <row r="5" spans="1:4" s="33" customFormat="1" x14ac:dyDescent="0.35">
      <c r="A5" s="45" t="s">
        <v>202</v>
      </c>
      <c r="B5" s="45"/>
      <c r="C5" s="45"/>
      <c r="D5" s="45"/>
    </row>
    <row r="6" spans="1:4" s="33" customFormat="1" x14ac:dyDescent="0.35">
      <c r="A6" s="8"/>
      <c r="B6" s="11"/>
      <c r="C6" s="8"/>
      <c r="D6" s="8"/>
    </row>
    <row r="7" spans="1:4" s="2" customFormat="1" ht="72.5" x14ac:dyDescent="0.35">
      <c r="A7" s="39" t="s">
        <v>3</v>
      </c>
      <c r="B7" s="40" t="s">
        <v>89</v>
      </c>
      <c r="C7" s="41" t="s">
        <v>209</v>
      </c>
      <c r="D7" s="42" t="s">
        <v>210</v>
      </c>
    </row>
    <row r="8" spans="1:4" s="2" customFormat="1" ht="37.5" customHeight="1" x14ac:dyDescent="0.35">
      <c r="A8" s="28">
        <v>1</v>
      </c>
      <c r="B8" s="2" t="s">
        <v>178</v>
      </c>
      <c r="C8" s="9" t="s">
        <v>39</v>
      </c>
      <c r="D8" s="9" t="s">
        <v>39</v>
      </c>
    </row>
    <row r="9" spans="1:4" s="2" customFormat="1" ht="95.25" customHeight="1" x14ac:dyDescent="0.35">
      <c r="A9" s="28">
        <v>2</v>
      </c>
      <c r="B9" s="2" t="s">
        <v>217</v>
      </c>
      <c r="C9" s="9" t="s">
        <v>39</v>
      </c>
      <c r="D9" s="9" t="s">
        <v>39</v>
      </c>
    </row>
    <row r="10" spans="1:4" s="2" customFormat="1" ht="72.5" x14ac:dyDescent="0.35">
      <c r="A10" s="28">
        <v>3</v>
      </c>
      <c r="B10" s="2" t="s">
        <v>83</v>
      </c>
      <c r="C10" s="9" t="s">
        <v>39</v>
      </c>
      <c r="D10" s="9" t="s">
        <v>39</v>
      </c>
    </row>
    <row r="11" spans="1:4" s="2" customFormat="1" ht="49.5" customHeight="1" x14ac:dyDescent="0.35">
      <c r="A11" s="28">
        <v>4</v>
      </c>
      <c r="B11" s="2" t="s">
        <v>82</v>
      </c>
      <c r="C11" s="9" t="s">
        <v>39</v>
      </c>
      <c r="D11" s="9" t="s">
        <v>39</v>
      </c>
    </row>
    <row r="12" spans="1:4" s="2" customFormat="1" ht="51" customHeight="1" x14ac:dyDescent="0.35">
      <c r="A12" s="28">
        <v>5</v>
      </c>
      <c r="B12" s="2" t="s">
        <v>211</v>
      </c>
      <c r="C12" s="9" t="s">
        <v>39</v>
      </c>
      <c r="D12" s="9" t="s">
        <v>39</v>
      </c>
    </row>
    <row r="13" spans="1:4" s="2" customFormat="1" ht="35.25" customHeight="1" x14ac:dyDescent="0.35">
      <c r="A13" s="28">
        <v>6</v>
      </c>
      <c r="B13" s="2" t="s">
        <v>222</v>
      </c>
      <c r="C13" s="9" t="s">
        <v>39</v>
      </c>
      <c r="D13" s="9" t="s">
        <v>39</v>
      </c>
    </row>
    <row r="14" spans="1:4" s="80" customFormat="1" ht="45" customHeight="1" x14ac:dyDescent="0.35">
      <c r="A14" s="79">
        <v>7</v>
      </c>
      <c r="B14" s="80" t="s">
        <v>225</v>
      </c>
      <c r="C14" s="81" t="s">
        <v>39</v>
      </c>
      <c r="D14" s="81" t="s">
        <v>39</v>
      </c>
    </row>
    <row r="15" spans="1:4" s="80" customFormat="1" ht="58" x14ac:dyDescent="0.35">
      <c r="A15" s="79">
        <v>8</v>
      </c>
      <c r="B15" s="80" t="s">
        <v>226</v>
      </c>
      <c r="C15" s="81" t="s">
        <v>39</v>
      </c>
      <c r="D15" s="81" t="s">
        <v>39</v>
      </c>
    </row>
    <row r="16" spans="1:4" s="80" customFormat="1" ht="29" x14ac:dyDescent="0.35">
      <c r="A16" s="79">
        <v>9</v>
      </c>
      <c r="B16" s="80" t="s">
        <v>218</v>
      </c>
      <c r="C16" s="81" t="s">
        <v>39</v>
      </c>
      <c r="D16" s="81" t="s">
        <v>39</v>
      </c>
    </row>
    <row r="17" spans="1:4" s="80" customFormat="1" ht="33.75" customHeight="1" x14ac:dyDescent="0.35">
      <c r="A17" s="79">
        <v>10</v>
      </c>
      <c r="B17" s="80" t="s">
        <v>91</v>
      </c>
      <c r="C17" s="81" t="s">
        <v>39</v>
      </c>
      <c r="D17" s="81" t="s">
        <v>39</v>
      </c>
    </row>
    <row r="18" spans="1:4" s="80" customFormat="1" ht="34.5" customHeight="1" x14ac:dyDescent="0.35">
      <c r="A18" s="79">
        <v>11</v>
      </c>
      <c r="B18" s="80" t="s">
        <v>85</v>
      </c>
      <c r="C18" s="81" t="s">
        <v>39</v>
      </c>
      <c r="D18" s="81" t="s">
        <v>39</v>
      </c>
    </row>
    <row r="19" spans="1:4" s="80" customFormat="1" ht="46.5" customHeight="1" x14ac:dyDescent="0.35">
      <c r="A19" s="79">
        <v>12</v>
      </c>
      <c r="B19" s="80" t="s">
        <v>227</v>
      </c>
      <c r="C19" s="81" t="s">
        <v>39</v>
      </c>
      <c r="D19" s="81" t="s">
        <v>39</v>
      </c>
    </row>
    <row r="20" spans="1:4" s="2" customFormat="1" ht="31.5" customHeight="1" x14ac:dyDescent="0.35">
      <c r="A20" s="28">
        <v>13</v>
      </c>
      <c r="B20" s="2" t="s">
        <v>203</v>
      </c>
      <c r="C20" s="9" t="s">
        <v>39</v>
      </c>
      <c r="D20" s="9" t="s">
        <v>39</v>
      </c>
    </row>
    <row r="21" spans="1:4" s="2" customFormat="1" ht="23.25" customHeight="1" x14ac:dyDescent="0.35">
      <c r="A21" s="28">
        <v>14</v>
      </c>
      <c r="B21" s="2" t="s">
        <v>87</v>
      </c>
      <c r="C21" s="9" t="s">
        <v>39</v>
      </c>
      <c r="D21" s="9" t="s">
        <v>39</v>
      </c>
    </row>
    <row r="23" spans="1:4" s="33" customFormat="1" ht="109.5" customHeight="1" x14ac:dyDescent="0.35">
      <c r="A23" s="46" t="s">
        <v>208</v>
      </c>
      <c r="B23" s="53"/>
      <c r="C23" s="53"/>
    </row>
    <row r="25" spans="1:4" s="85" customFormat="1" ht="23.25" customHeight="1" x14ac:dyDescent="0.35">
      <c r="A25" s="83" t="s">
        <v>221</v>
      </c>
      <c r="B25" s="83"/>
      <c r="C25" s="83"/>
      <c r="D25" s="84"/>
    </row>
    <row r="26" spans="1:4" s="85" customFormat="1" ht="103.5" customHeight="1" x14ac:dyDescent="0.35">
      <c r="A26" s="86" t="s">
        <v>228</v>
      </c>
      <c r="B26" s="86"/>
      <c r="C26" s="86"/>
      <c r="D26" s="84"/>
    </row>
  </sheetData>
  <mergeCells count="6">
    <mergeCell ref="A26:C26"/>
    <mergeCell ref="A23:C23"/>
    <mergeCell ref="C1:D1"/>
    <mergeCell ref="A3:D3"/>
    <mergeCell ref="A5:D5"/>
    <mergeCell ref="A25:C25"/>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A776-0432-44E2-A5E9-6C26830A1370}">
  <dimension ref="A1:H29"/>
  <sheetViews>
    <sheetView zoomScale="115" zoomScaleNormal="115" workbookViewId="0">
      <selection activeCell="B33" sqref="B33"/>
    </sheetView>
  </sheetViews>
  <sheetFormatPr defaultRowHeight="14.5" x14ac:dyDescent="0.35"/>
  <cols>
    <col min="1" max="1" width="10.26953125" customWidth="1"/>
    <col min="2" max="2" width="42.453125" customWidth="1"/>
    <col min="3" max="3" width="17.7265625" customWidth="1"/>
    <col min="4" max="4" width="48.453125" customWidth="1"/>
  </cols>
  <sheetData>
    <row r="1" spans="1:8" s="2" customFormat="1" ht="15" customHeight="1" x14ac:dyDescent="0.35">
      <c r="C1" s="49" t="s">
        <v>182</v>
      </c>
      <c r="D1" s="49"/>
      <c r="H1" s="4"/>
    </row>
    <row r="2" spans="1:8" s="2" customFormat="1" x14ac:dyDescent="0.35">
      <c r="A2" s="10"/>
      <c r="B2" s="10"/>
      <c r="C2" s="10"/>
    </row>
    <row r="3" spans="1:8" s="2" customFormat="1" ht="34.5" customHeight="1" x14ac:dyDescent="0.35">
      <c r="A3" s="44" t="s">
        <v>172</v>
      </c>
      <c r="B3" s="44"/>
      <c r="C3" s="44"/>
      <c r="D3" s="48"/>
    </row>
    <row r="4" spans="1:8" s="2" customFormat="1" x14ac:dyDescent="0.35">
      <c r="A4" s="10"/>
      <c r="B4" s="10"/>
      <c r="C4" s="10"/>
    </row>
    <row r="5" spans="1:8" s="2" customFormat="1" x14ac:dyDescent="0.35">
      <c r="A5" s="47" t="s">
        <v>74</v>
      </c>
      <c r="B5" s="47"/>
      <c r="C5" s="47"/>
      <c r="D5" s="48"/>
    </row>
    <row r="6" spans="1:8" s="2" customFormat="1" x14ac:dyDescent="0.35"/>
    <row r="7" spans="1:8" ht="61.5" customHeight="1" x14ac:dyDescent="0.35">
      <c r="A7" s="53" t="s">
        <v>190</v>
      </c>
      <c r="B7" s="53"/>
      <c r="C7" s="53"/>
      <c r="D7" s="53"/>
    </row>
    <row r="9" spans="1:8" s="2" customFormat="1" x14ac:dyDescent="0.35">
      <c r="A9" s="11" t="s">
        <v>3</v>
      </c>
      <c r="B9" s="2" t="s">
        <v>139</v>
      </c>
      <c r="C9" s="11" t="s">
        <v>54</v>
      </c>
      <c r="D9" s="11" t="s">
        <v>216</v>
      </c>
    </row>
    <row r="10" spans="1:8" s="2" customFormat="1" x14ac:dyDescent="0.35">
      <c r="A10" s="11">
        <v>1</v>
      </c>
      <c r="B10" s="2" t="s">
        <v>29</v>
      </c>
      <c r="C10" s="8" t="s">
        <v>56</v>
      </c>
      <c r="D10" s="18" t="s">
        <v>39</v>
      </c>
    </row>
    <row r="11" spans="1:8" s="2" customFormat="1" x14ac:dyDescent="0.35">
      <c r="A11" s="11">
        <v>2</v>
      </c>
      <c r="B11" s="2" t="s">
        <v>31</v>
      </c>
      <c r="C11" s="8" t="s">
        <v>58</v>
      </c>
      <c r="D11" s="18" t="s">
        <v>39</v>
      </c>
    </row>
    <row r="12" spans="1:8" s="2" customFormat="1" x14ac:dyDescent="0.35">
      <c r="A12" s="11">
        <v>3</v>
      </c>
      <c r="B12" s="2" t="s">
        <v>8</v>
      </c>
      <c r="C12" s="8" t="s">
        <v>59</v>
      </c>
      <c r="D12" s="18" t="s">
        <v>39</v>
      </c>
    </row>
    <row r="13" spans="1:8" s="2" customFormat="1" x14ac:dyDescent="0.35">
      <c r="A13" s="11">
        <v>4</v>
      </c>
      <c r="B13" s="2" t="s">
        <v>32</v>
      </c>
      <c r="C13" s="8" t="s">
        <v>60</v>
      </c>
      <c r="D13" s="18" t="s">
        <v>39</v>
      </c>
    </row>
    <row r="14" spans="1:8" s="2" customFormat="1" x14ac:dyDescent="0.35">
      <c r="A14" s="11">
        <v>5</v>
      </c>
      <c r="B14" s="2" t="s">
        <v>41</v>
      </c>
      <c r="C14" s="8" t="s">
        <v>61</v>
      </c>
      <c r="D14" s="18" t="s">
        <v>39</v>
      </c>
    </row>
    <row r="15" spans="1:8" s="2" customFormat="1" x14ac:dyDescent="0.35">
      <c r="A15" s="11">
        <v>6</v>
      </c>
      <c r="B15" s="2" t="s">
        <v>187</v>
      </c>
      <c r="C15" s="8" t="s">
        <v>62</v>
      </c>
      <c r="D15" s="18" t="s">
        <v>39</v>
      </c>
    </row>
    <row r="16" spans="1:8" s="2" customFormat="1" x14ac:dyDescent="0.35">
      <c r="A16" s="11">
        <v>7</v>
      </c>
      <c r="B16" s="2" t="s">
        <v>42</v>
      </c>
      <c r="C16" s="8" t="s">
        <v>63</v>
      </c>
      <c r="D16" s="18" t="s">
        <v>39</v>
      </c>
    </row>
    <row r="17" spans="1:4" s="2" customFormat="1" x14ac:dyDescent="0.35">
      <c r="A17" s="11">
        <v>8</v>
      </c>
      <c r="B17" s="17" t="s">
        <v>195</v>
      </c>
      <c r="C17" s="8" t="s">
        <v>64</v>
      </c>
      <c r="D17" s="18" t="s">
        <v>39</v>
      </c>
    </row>
    <row r="18" spans="1:4" s="2" customFormat="1" x14ac:dyDescent="0.35">
      <c r="A18" s="11">
        <v>9</v>
      </c>
      <c r="B18" s="2" t="s">
        <v>196</v>
      </c>
      <c r="C18" s="8" t="s">
        <v>65</v>
      </c>
      <c r="D18" s="18" t="s">
        <v>39</v>
      </c>
    </row>
    <row r="19" spans="1:4" s="2" customFormat="1" x14ac:dyDescent="0.35">
      <c r="A19" s="11">
        <v>10</v>
      </c>
      <c r="B19" s="2" t="s">
        <v>11</v>
      </c>
      <c r="C19" s="8" t="s">
        <v>66</v>
      </c>
      <c r="D19" s="18" t="s">
        <v>39</v>
      </c>
    </row>
    <row r="20" spans="1:4" s="2" customFormat="1" x14ac:dyDescent="0.35">
      <c r="A20" s="11">
        <v>11</v>
      </c>
      <c r="B20" s="2" t="s">
        <v>12</v>
      </c>
      <c r="C20" s="8" t="s">
        <v>67</v>
      </c>
      <c r="D20" s="18" t="s">
        <v>39</v>
      </c>
    </row>
    <row r="21" spans="1:4" s="2" customFormat="1" x14ac:dyDescent="0.35">
      <c r="A21" s="11">
        <v>12</v>
      </c>
      <c r="B21" s="2" t="s">
        <v>30</v>
      </c>
      <c r="C21" s="8" t="s">
        <v>68</v>
      </c>
      <c r="D21" s="18" t="s">
        <v>39</v>
      </c>
    </row>
    <row r="22" spans="1:4" s="2" customFormat="1" x14ac:dyDescent="0.35">
      <c r="A22" s="11">
        <v>13</v>
      </c>
      <c r="B22" s="2" t="s">
        <v>15</v>
      </c>
      <c r="C22" s="8" t="s">
        <v>69</v>
      </c>
      <c r="D22" s="18" t="s">
        <v>39</v>
      </c>
    </row>
    <row r="23" spans="1:4" s="2" customFormat="1" x14ac:dyDescent="0.35">
      <c r="A23" s="11">
        <v>14</v>
      </c>
      <c r="B23" s="2" t="s">
        <v>16</v>
      </c>
      <c r="C23" s="8" t="s">
        <v>70</v>
      </c>
      <c r="D23" s="18" t="s">
        <v>39</v>
      </c>
    </row>
    <row r="24" spans="1:4" s="2" customFormat="1" x14ac:dyDescent="0.35">
      <c r="A24" s="11">
        <v>15</v>
      </c>
      <c r="B24" s="2" t="s">
        <v>33</v>
      </c>
      <c r="C24" s="8" t="s">
        <v>71</v>
      </c>
      <c r="D24" s="18" t="s">
        <v>39</v>
      </c>
    </row>
    <row r="25" spans="1:4" s="2" customFormat="1" x14ac:dyDescent="0.35">
      <c r="A25" s="11">
        <v>16</v>
      </c>
      <c r="B25" s="2" t="s">
        <v>34</v>
      </c>
      <c r="C25" s="8" t="s">
        <v>72</v>
      </c>
      <c r="D25" s="18" t="s">
        <v>39</v>
      </c>
    </row>
    <row r="26" spans="1:4" s="2" customFormat="1" x14ac:dyDescent="0.35">
      <c r="A26" s="11">
        <v>17</v>
      </c>
      <c r="B26" s="2" t="s">
        <v>19</v>
      </c>
      <c r="C26" s="8" t="s">
        <v>73</v>
      </c>
      <c r="D26" s="18" t="s">
        <v>39</v>
      </c>
    </row>
    <row r="27" spans="1:4" s="2" customFormat="1" x14ac:dyDescent="0.35">
      <c r="A27" s="11">
        <v>18</v>
      </c>
      <c r="B27" s="2" t="s">
        <v>20</v>
      </c>
      <c r="C27" s="8" t="s">
        <v>189</v>
      </c>
      <c r="D27" s="18" t="s">
        <v>39</v>
      </c>
    </row>
    <row r="29" spans="1:4" x14ac:dyDescent="0.35">
      <c r="A29" s="46" t="s">
        <v>215</v>
      </c>
      <c r="B29" s="46"/>
      <c r="C29" s="46"/>
      <c r="D29" s="46"/>
    </row>
  </sheetData>
  <mergeCells count="5">
    <mergeCell ref="C1:D1"/>
    <mergeCell ref="A29:D29"/>
    <mergeCell ref="A3:D3"/>
    <mergeCell ref="A5:D5"/>
    <mergeCell ref="A7:D7"/>
  </mergeCells>
  <phoneticPr fontId="14"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7130-93BD-41E2-82CD-428831EF21D1}">
  <dimension ref="A1:H47"/>
  <sheetViews>
    <sheetView zoomScaleNormal="100" workbookViewId="0">
      <selection activeCell="H45" sqref="H45"/>
    </sheetView>
  </sheetViews>
  <sheetFormatPr defaultColWidth="9.1796875" defaultRowHeight="14.5" x14ac:dyDescent="0.35"/>
  <cols>
    <col min="1" max="1" width="9.1796875" style="29"/>
    <col min="2" max="2" width="30.54296875" style="29" customWidth="1"/>
    <col min="3" max="3" width="12.81640625" style="31" bestFit="1" customWidth="1"/>
    <col min="4" max="4" width="50.7265625" style="31" customWidth="1"/>
    <col min="5" max="5" width="34.7265625" style="31" customWidth="1"/>
    <col min="6" max="6" width="50.7265625" style="29" customWidth="1"/>
    <col min="7" max="16384" width="9.1796875" style="29"/>
  </cols>
  <sheetData>
    <row r="1" spans="1:8" s="2" customFormat="1" x14ac:dyDescent="0.35">
      <c r="C1" s="49" t="s">
        <v>75</v>
      </c>
      <c r="D1" s="49"/>
      <c r="E1" s="49"/>
      <c r="F1" s="57"/>
      <c r="H1" s="4"/>
    </row>
    <row r="2" spans="1:8" s="2" customFormat="1" x14ac:dyDescent="0.35">
      <c r="A2" s="10"/>
      <c r="B2" s="10"/>
      <c r="C2" s="10"/>
      <c r="D2" s="10"/>
    </row>
    <row r="3" spans="1:8" s="2" customFormat="1" ht="34.5" customHeight="1" x14ac:dyDescent="0.35">
      <c r="A3" s="44" t="s">
        <v>0</v>
      </c>
      <c r="B3" s="44"/>
      <c r="C3" s="44"/>
      <c r="D3" s="44"/>
      <c r="E3" s="48"/>
      <c r="F3" s="48"/>
    </row>
    <row r="4" spans="1:8" s="2" customFormat="1" x14ac:dyDescent="0.35">
      <c r="A4" s="10"/>
      <c r="B4" s="10"/>
      <c r="C4" s="10"/>
      <c r="D4" s="10"/>
    </row>
    <row r="5" spans="1:8" s="2" customFormat="1" x14ac:dyDescent="0.35">
      <c r="A5" s="47" t="s">
        <v>76</v>
      </c>
      <c r="B5" s="47"/>
      <c r="C5" s="47"/>
      <c r="D5" s="47"/>
      <c r="E5" s="48"/>
      <c r="F5" s="48"/>
    </row>
    <row r="6" spans="1:8" s="2" customFormat="1" x14ac:dyDescent="0.35"/>
    <row r="7" spans="1:8" customFormat="1" ht="49.5" customHeight="1" x14ac:dyDescent="0.35">
      <c r="A7" s="53" t="s">
        <v>214</v>
      </c>
      <c r="B7" s="53"/>
      <c r="C7" s="53"/>
      <c r="D7" s="53"/>
      <c r="E7" s="53"/>
      <c r="F7" s="48"/>
    </row>
    <row r="8" spans="1:8" customFormat="1" ht="60.75" customHeight="1" x14ac:dyDescent="0.35">
      <c r="A8" s="53" t="s">
        <v>219</v>
      </c>
      <c r="B8" s="53"/>
      <c r="C8" s="53"/>
      <c r="D8" s="53"/>
      <c r="E8" s="53"/>
      <c r="F8" s="48"/>
    </row>
    <row r="9" spans="1:8" customFormat="1" ht="15" customHeight="1" x14ac:dyDescent="0.35"/>
    <row r="10" spans="1:8" ht="29" x14ac:dyDescent="0.35">
      <c r="A10" s="24" t="s">
        <v>3</v>
      </c>
      <c r="B10" s="24" t="s">
        <v>139</v>
      </c>
      <c r="C10" s="30" t="s">
        <v>168</v>
      </c>
      <c r="D10" s="30" t="s">
        <v>135</v>
      </c>
      <c r="E10" s="30" t="s">
        <v>169</v>
      </c>
      <c r="F10" s="30" t="s">
        <v>133</v>
      </c>
    </row>
    <row r="11" spans="1:8" x14ac:dyDescent="0.35">
      <c r="A11" s="21">
        <v>1</v>
      </c>
      <c r="B11" s="17" t="s">
        <v>6</v>
      </c>
      <c r="C11" s="8" t="s">
        <v>104</v>
      </c>
      <c r="D11" s="18" t="s">
        <v>39</v>
      </c>
      <c r="E11" s="26" t="s">
        <v>55</v>
      </c>
      <c r="F11" s="26" t="s">
        <v>55</v>
      </c>
    </row>
    <row r="12" spans="1:8" x14ac:dyDescent="0.35">
      <c r="A12" s="21">
        <v>2</v>
      </c>
      <c r="B12" s="17" t="s">
        <v>7</v>
      </c>
      <c r="C12" s="8" t="s">
        <v>105</v>
      </c>
      <c r="D12" s="18" t="s">
        <v>39</v>
      </c>
      <c r="E12" s="26" t="s">
        <v>55</v>
      </c>
      <c r="F12" s="26" t="s">
        <v>55</v>
      </c>
    </row>
    <row r="13" spans="1:8" x14ac:dyDescent="0.35">
      <c r="A13" s="21">
        <v>3</v>
      </c>
      <c r="B13" s="17" t="s">
        <v>9</v>
      </c>
      <c r="C13" s="8" t="s">
        <v>106</v>
      </c>
      <c r="D13" s="18" t="s">
        <v>39</v>
      </c>
      <c r="E13" s="26" t="s">
        <v>55</v>
      </c>
      <c r="F13" s="26" t="s">
        <v>55</v>
      </c>
    </row>
    <row r="14" spans="1:8" x14ac:dyDescent="0.35">
      <c r="A14" s="21">
        <v>4</v>
      </c>
      <c r="B14" s="17" t="s">
        <v>10</v>
      </c>
      <c r="C14" s="8" t="s">
        <v>107</v>
      </c>
      <c r="D14" s="18" t="s">
        <v>39</v>
      </c>
      <c r="E14" s="26" t="s">
        <v>55</v>
      </c>
      <c r="F14" s="26" t="s">
        <v>55</v>
      </c>
    </row>
    <row r="15" spans="1:8" x14ac:dyDescent="0.35">
      <c r="A15" s="21">
        <v>5</v>
      </c>
      <c r="B15" s="17" t="s">
        <v>13</v>
      </c>
      <c r="C15" s="8" t="s">
        <v>108</v>
      </c>
      <c r="D15" s="18" t="s">
        <v>39</v>
      </c>
      <c r="E15" s="26" t="s">
        <v>55</v>
      </c>
      <c r="F15" s="26" t="s">
        <v>55</v>
      </c>
    </row>
    <row r="16" spans="1:8" x14ac:dyDescent="0.35">
      <c r="A16" s="21">
        <v>6</v>
      </c>
      <c r="B16" s="17" t="s">
        <v>14</v>
      </c>
      <c r="C16" s="8" t="s">
        <v>109</v>
      </c>
      <c r="D16" s="18" t="s">
        <v>39</v>
      </c>
      <c r="E16" s="26" t="s">
        <v>55</v>
      </c>
      <c r="F16" s="26" t="s">
        <v>55</v>
      </c>
    </row>
    <row r="17" spans="1:6" x14ac:dyDescent="0.35">
      <c r="A17" s="21">
        <v>7</v>
      </c>
      <c r="B17" s="17" t="s">
        <v>4</v>
      </c>
      <c r="C17" s="8" t="s">
        <v>110</v>
      </c>
      <c r="D17" s="18" t="s">
        <v>39</v>
      </c>
      <c r="E17" s="26" t="s">
        <v>55</v>
      </c>
      <c r="F17" s="26" t="s">
        <v>55</v>
      </c>
    </row>
    <row r="18" spans="1:6" x14ac:dyDescent="0.35">
      <c r="A18" s="21">
        <v>8</v>
      </c>
      <c r="B18" s="17" t="s">
        <v>25</v>
      </c>
      <c r="C18" s="8" t="s">
        <v>111</v>
      </c>
      <c r="D18" s="18" t="s">
        <v>39</v>
      </c>
      <c r="E18" s="26" t="s">
        <v>55</v>
      </c>
      <c r="F18" s="26" t="s">
        <v>55</v>
      </c>
    </row>
    <row r="19" spans="1:6" x14ac:dyDescent="0.35">
      <c r="A19" s="21">
        <v>9</v>
      </c>
      <c r="B19" s="17" t="s">
        <v>26</v>
      </c>
      <c r="C19" s="8" t="s">
        <v>112</v>
      </c>
      <c r="D19" s="18" t="s">
        <v>39</v>
      </c>
      <c r="E19" s="26" t="s">
        <v>55</v>
      </c>
      <c r="F19" s="26" t="s">
        <v>55</v>
      </c>
    </row>
    <row r="20" spans="1:6" x14ac:dyDescent="0.35">
      <c r="A20" s="21">
        <v>10</v>
      </c>
      <c r="B20" s="17" t="s">
        <v>17</v>
      </c>
      <c r="C20" s="8" t="s">
        <v>113</v>
      </c>
      <c r="D20" s="18" t="s">
        <v>39</v>
      </c>
      <c r="E20" s="26" t="s">
        <v>55</v>
      </c>
      <c r="F20" s="26" t="s">
        <v>55</v>
      </c>
    </row>
    <row r="21" spans="1:6" x14ac:dyDescent="0.35">
      <c r="A21" s="21">
        <v>11</v>
      </c>
      <c r="B21" s="17" t="s">
        <v>18</v>
      </c>
      <c r="C21" s="8" t="s">
        <v>114</v>
      </c>
      <c r="D21" s="18" t="s">
        <v>39</v>
      </c>
      <c r="E21" s="26" t="s">
        <v>55</v>
      </c>
      <c r="F21" s="26" t="s">
        <v>55</v>
      </c>
    </row>
    <row r="22" spans="1:6" ht="29" x14ac:dyDescent="0.35">
      <c r="A22" s="21">
        <v>12</v>
      </c>
      <c r="B22" s="17" t="s">
        <v>35</v>
      </c>
      <c r="C22" s="8" t="s">
        <v>115</v>
      </c>
      <c r="D22" s="18" t="s">
        <v>39</v>
      </c>
      <c r="E22" s="8" t="s">
        <v>173</v>
      </c>
      <c r="F22" s="18" t="s">
        <v>39</v>
      </c>
    </row>
    <row r="23" spans="1:6" x14ac:dyDescent="0.35">
      <c r="A23" s="21">
        <v>13</v>
      </c>
      <c r="B23" s="17" t="s">
        <v>36</v>
      </c>
      <c r="C23" s="8" t="s">
        <v>116</v>
      </c>
      <c r="D23" s="18" t="s">
        <v>39</v>
      </c>
      <c r="E23" s="26" t="s">
        <v>55</v>
      </c>
      <c r="F23" s="26" t="s">
        <v>55</v>
      </c>
    </row>
    <row r="24" spans="1:6" x14ac:dyDescent="0.35">
      <c r="A24" s="21">
        <v>14</v>
      </c>
      <c r="B24" s="17" t="s">
        <v>27</v>
      </c>
      <c r="C24" s="8" t="s">
        <v>117</v>
      </c>
      <c r="D24" s="18" t="s">
        <v>39</v>
      </c>
      <c r="E24" s="26" t="s">
        <v>55</v>
      </c>
      <c r="F24" s="26" t="s">
        <v>55</v>
      </c>
    </row>
    <row r="25" spans="1:6" x14ac:dyDescent="0.35">
      <c r="A25" s="21">
        <v>15</v>
      </c>
      <c r="B25" s="17" t="s">
        <v>28</v>
      </c>
      <c r="C25" s="8" t="s">
        <v>118</v>
      </c>
      <c r="D25" s="18" t="s">
        <v>39</v>
      </c>
      <c r="E25" s="26" t="s">
        <v>55</v>
      </c>
      <c r="F25" s="26" t="s">
        <v>55</v>
      </c>
    </row>
    <row r="26" spans="1:6" ht="29" x14ac:dyDescent="0.35">
      <c r="A26" s="21">
        <v>16</v>
      </c>
      <c r="B26" s="17" t="s">
        <v>29</v>
      </c>
      <c r="C26" s="8" t="s">
        <v>119</v>
      </c>
      <c r="D26" s="18" t="s">
        <v>39</v>
      </c>
      <c r="E26" s="8" t="s">
        <v>174</v>
      </c>
      <c r="F26" s="18" t="s">
        <v>39</v>
      </c>
    </row>
    <row r="27" spans="1:6" x14ac:dyDescent="0.35">
      <c r="A27" s="21">
        <v>17</v>
      </c>
      <c r="B27" s="17" t="s">
        <v>31</v>
      </c>
      <c r="C27" s="8" t="s">
        <v>120</v>
      </c>
      <c r="D27" s="18" t="s">
        <v>39</v>
      </c>
      <c r="E27" s="26" t="s">
        <v>55</v>
      </c>
      <c r="F27" s="26" t="s">
        <v>55</v>
      </c>
    </row>
    <row r="28" spans="1:6" x14ac:dyDescent="0.35">
      <c r="A28" s="21">
        <v>18</v>
      </c>
      <c r="B28" s="17" t="s">
        <v>134</v>
      </c>
      <c r="C28" s="43" t="s">
        <v>55</v>
      </c>
      <c r="D28" s="43" t="s">
        <v>55</v>
      </c>
      <c r="E28" s="26" t="s">
        <v>55</v>
      </c>
      <c r="F28" s="26" t="s">
        <v>55</v>
      </c>
    </row>
    <row r="29" spans="1:6" x14ac:dyDescent="0.35">
      <c r="A29" s="21">
        <v>19</v>
      </c>
      <c r="B29" s="17" t="s">
        <v>32</v>
      </c>
      <c r="C29" s="43" t="s">
        <v>55</v>
      </c>
      <c r="D29" s="43" t="s">
        <v>55</v>
      </c>
      <c r="E29" s="26" t="s">
        <v>55</v>
      </c>
      <c r="F29" s="26" t="s">
        <v>55</v>
      </c>
    </row>
    <row r="30" spans="1:6" ht="29" x14ac:dyDescent="0.35">
      <c r="A30" s="21">
        <v>20</v>
      </c>
      <c r="B30" s="17" t="s">
        <v>41</v>
      </c>
      <c r="C30" s="8" t="s">
        <v>121</v>
      </c>
      <c r="D30" s="18" t="s">
        <v>39</v>
      </c>
      <c r="E30" s="8" t="s">
        <v>175</v>
      </c>
      <c r="F30" s="18" t="s">
        <v>39</v>
      </c>
    </row>
    <row r="31" spans="1:6" ht="29" x14ac:dyDescent="0.35">
      <c r="A31" s="21">
        <v>21</v>
      </c>
      <c r="B31" s="17" t="s">
        <v>187</v>
      </c>
      <c r="C31" s="8" t="s">
        <v>122</v>
      </c>
      <c r="D31" s="18" t="s">
        <v>39</v>
      </c>
      <c r="E31" s="8" t="s">
        <v>192</v>
      </c>
      <c r="F31" s="18" t="s">
        <v>39</v>
      </c>
    </row>
    <row r="32" spans="1:6" x14ac:dyDescent="0.35">
      <c r="A32" s="21">
        <v>22</v>
      </c>
      <c r="B32" s="17" t="s">
        <v>42</v>
      </c>
      <c r="C32" s="8" t="s">
        <v>123</v>
      </c>
      <c r="D32" s="18" t="s">
        <v>39</v>
      </c>
      <c r="E32" s="26" t="s">
        <v>55</v>
      </c>
      <c r="F32" s="26" t="s">
        <v>55</v>
      </c>
    </row>
    <row r="33" spans="1:6" ht="29" x14ac:dyDescent="0.35">
      <c r="A33" s="21">
        <v>23</v>
      </c>
      <c r="B33" s="17" t="s">
        <v>195</v>
      </c>
      <c r="C33" s="8" t="s">
        <v>124</v>
      </c>
      <c r="D33" s="18" t="s">
        <v>39</v>
      </c>
      <c r="E33" s="8" t="s">
        <v>176</v>
      </c>
      <c r="F33" s="18" t="s">
        <v>39</v>
      </c>
    </row>
    <row r="34" spans="1:6" ht="29" x14ac:dyDescent="0.35">
      <c r="A34" s="21">
        <v>24</v>
      </c>
      <c r="B34" s="2" t="s">
        <v>196</v>
      </c>
      <c r="C34" s="8" t="s">
        <v>125</v>
      </c>
      <c r="D34" s="18" t="s">
        <v>39</v>
      </c>
      <c r="E34" s="8" t="s">
        <v>193</v>
      </c>
      <c r="F34" s="18" t="s">
        <v>39</v>
      </c>
    </row>
    <row r="35" spans="1:6" x14ac:dyDescent="0.35">
      <c r="A35" s="21">
        <v>25</v>
      </c>
      <c r="B35" s="17" t="s">
        <v>11</v>
      </c>
      <c r="C35" s="8" t="s">
        <v>126</v>
      </c>
      <c r="D35" s="18" t="s">
        <v>39</v>
      </c>
      <c r="E35" s="26" t="s">
        <v>55</v>
      </c>
      <c r="F35" s="26" t="s">
        <v>55</v>
      </c>
    </row>
    <row r="36" spans="1:6" x14ac:dyDescent="0.35">
      <c r="A36" s="21">
        <v>26</v>
      </c>
      <c r="B36" s="17" t="s">
        <v>12</v>
      </c>
      <c r="C36" s="8" t="s">
        <v>127</v>
      </c>
      <c r="D36" s="18" t="s">
        <v>39</v>
      </c>
      <c r="E36" s="26" t="s">
        <v>55</v>
      </c>
      <c r="F36" s="26" t="s">
        <v>55</v>
      </c>
    </row>
    <row r="37" spans="1:6" ht="29" x14ac:dyDescent="0.35">
      <c r="A37" s="21">
        <v>27</v>
      </c>
      <c r="B37" s="17" t="s">
        <v>30</v>
      </c>
      <c r="C37" s="32" t="s">
        <v>55</v>
      </c>
      <c r="D37" s="32" t="s">
        <v>55</v>
      </c>
      <c r="E37" s="8" t="s">
        <v>194</v>
      </c>
      <c r="F37" s="18" t="s">
        <v>39</v>
      </c>
    </row>
    <row r="38" spans="1:6" x14ac:dyDescent="0.35">
      <c r="A38" s="21">
        <v>28</v>
      </c>
      <c r="B38" s="17" t="s">
        <v>15</v>
      </c>
      <c r="C38" s="8" t="s">
        <v>128</v>
      </c>
      <c r="D38" s="18" t="s">
        <v>39</v>
      </c>
      <c r="E38" s="26" t="s">
        <v>55</v>
      </c>
      <c r="F38" s="26" t="s">
        <v>55</v>
      </c>
    </row>
    <row r="39" spans="1:6" x14ac:dyDescent="0.35">
      <c r="A39" s="21">
        <v>29</v>
      </c>
      <c r="B39" s="17" t="s">
        <v>16</v>
      </c>
      <c r="C39" s="8" t="s">
        <v>129</v>
      </c>
      <c r="D39" s="18" t="s">
        <v>39</v>
      </c>
      <c r="E39" s="26" t="s">
        <v>55</v>
      </c>
      <c r="F39" s="26" t="s">
        <v>55</v>
      </c>
    </row>
    <row r="40" spans="1:6" x14ac:dyDescent="0.35">
      <c r="A40" s="21">
        <v>30</v>
      </c>
      <c r="B40" s="17" t="s">
        <v>33</v>
      </c>
      <c r="C40" s="8" t="s">
        <v>130</v>
      </c>
      <c r="D40" s="18" t="s">
        <v>39</v>
      </c>
      <c r="E40" s="26" t="s">
        <v>55</v>
      </c>
      <c r="F40" s="26" t="s">
        <v>55</v>
      </c>
    </row>
    <row r="41" spans="1:6" x14ac:dyDescent="0.35">
      <c r="A41" s="21">
        <v>31</v>
      </c>
      <c r="B41" s="17" t="s">
        <v>34</v>
      </c>
      <c r="C41" s="8" t="s">
        <v>131</v>
      </c>
      <c r="D41" s="18" t="s">
        <v>39</v>
      </c>
      <c r="E41" s="26" t="s">
        <v>55</v>
      </c>
      <c r="F41" s="26" t="s">
        <v>55</v>
      </c>
    </row>
    <row r="42" spans="1:6" x14ac:dyDescent="0.35">
      <c r="A42" s="21">
        <v>32</v>
      </c>
      <c r="B42" s="17" t="s">
        <v>19</v>
      </c>
      <c r="C42" s="8" t="s">
        <v>132</v>
      </c>
      <c r="D42" s="18" t="s">
        <v>39</v>
      </c>
      <c r="E42" s="26" t="s">
        <v>55</v>
      </c>
      <c r="F42" s="26" t="s">
        <v>55</v>
      </c>
    </row>
    <row r="43" spans="1:6" x14ac:dyDescent="0.35">
      <c r="A43" s="21">
        <v>33</v>
      </c>
      <c r="B43" s="17" t="s">
        <v>20</v>
      </c>
      <c r="C43" s="8" t="s">
        <v>191</v>
      </c>
      <c r="D43" s="18" t="s">
        <v>39</v>
      </c>
      <c r="E43" s="26" t="s">
        <v>55</v>
      </c>
      <c r="F43" s="26" t="s">
        <v>55</v>
      </c>
    </row>
    <row r="45" spans="1:6" ht="135.75" customHeight="1" x14ac:dyDescent="0.35">
      <c r="A45" s="87" t="s">
        <v>220</v>
      </c>
      <c r="B45" s="87"/>
      <c r="C45" s="87"/>
      <c r="D45" s="87"/>
      <c r="E45" s="87"/>
      <c r="F45" s="87"/>
    </row>
    <row r="46" spans="1:6" ht="118.5" customHeight="1" x14ac:dyDescent="0.35">
      <c r="A46" s="58" t="s">
        <v>136</v>
      </c>
      <c r="B46" s="58"/>
      <c r="C46" s="58"/>
      <c r="D46" s="58"/>
      <c r="E46" s="58"/>
      <c r="F46" s="58"/>
    </row>
    <row r="47" spans="1:6" ht="61.5" customHeight="1" x14ac:dyDescent="0.35">
      <c r="A47" s="58" t="s">
        <v>167</v>
      </c>
      <c r="B47" s="58"/>
      <c r="C47" s="58"/>
      <c r="D47" s="58"/>
      <c r="E47" s="58"/>
      <c r="F47" s="58"/>
    </row>
  </sheetData>
  <mergeCells count="8">
    <mergeCell ref="C1:F1"/>
    <mergeCell ref="A45:F45"/>
    <mergeCell ref="A46:F46"/>
    <mergeCell ref="A47:F47"/>
    <mergeCell ref="A5:F5"/>
    <mergeCell ref="A3:F3"/>
    <mergeCell ref="A7:F7"/>
    <mergeCell ref="A8:F8"/>
  </mergeCells>
  <phoneticPr fontId="1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E17"/>
  <sheetViews>
    <sheetView workbookViewId="0">
      <selection activeCell="A17" sqref="A17:E17"/>
    </sheetView>
  </sheetViews>
  <sheetFormatPr defaultRowHeight="14.5" x14ac:dyDescent="0.35"/>
  <cols>
    <col min="2" max="2" width="48.7265625" customWidth="1"/>
    <col min="3" max="3" width="16.54296875" bestFit="1" customWidth="1"/>
    <col min="4" max="4" width="12.7265625" bestFit="1" customWidth="1"/>
    <col min="5" max="5" width="50.7265625" customWidth="1"/>
    <col min="7" max="7" width="30.7265625" customWidth="1"/>
  </cols>
  <sheetData>
    <row r="1" spans="1:5" s="2" customFormat="1" ht="15" customHeight="1" x14ac:dyDescent="0.35">
      <c r="C1" s="49" t="s">
        <v>77</v>
      </c>
      <c r="D1" s="49"/>
      <c r="E1" s="49"/>
    </row>
    <row r="2" spans="1:5" s="2" customFormat="1" x14ac:dyDescent="0.35">
      <c r="A2" s="10"/>
      <c r="B2" s="10"/>
      <c r="C2" s="10"/>
      <c r="D2" s="10"/>
    </row>
    <row r="3" spans="1:5" s="2" customFormat="1" ht="34.5" customHeight="1" x14ac:dyDescent="0.35">
      <c r="A3" s="44" t="s">
        <v>2</v>
      </c>
      <c r="B3" s="44"/>
      <c r="C3" s="44"/>
      <c r="D3" s="44"/>
      <c r="E3" s="48"/>
    </row>
    <row r="4" spans="1:5" s="2" customFormat="1" x14ac:dyDescent="0.35">
      <c r="A4" s="10"/>
      <c r="B4" s="10"/>
      <c r="C4" s="10"/>
      <c r="D4" s="10"/>
    </row>
    <row r="5" spans="1:5" s="2" customFormat="1" x14ac:dyDescent="0.35">
      <c r="A5" s="47" t="s">
        <v>78</v>
      </c>
      <c r="B5" s="47"/>
      <c r="C5" s="47"/>
      <c r="D5" s="47"/>
      <c r="E5" s="48"/>
    </row>
    <row r="6" spans="1:5" s="2" customFormat="1" x14ac:dyDescent="0.35"/>
    <row r="7" spans="1:5" ht="50.25" customHeight="1" x14ac:dyDescent="0.35">
      <c r="A7" s="70" t="s">
        <v>229</v>
      </c>
      <c r="B7" s="70"/>
      <c r="C7" s="70"/>
      <c r="D7" s="70"/>
      <c r="E7" s="70"/>
    </row>
    <row r="9" spans="1:5" s="2" customFormat="1" ht="29" x14ac:dyDescent="0.35">
      <c r="A9" s="11" t="s">
        <v>3</v>
      </c>
      <c r="B9" s="2" t="s">
        <v>89</v>
      </c>
      <c r="C9" s="11" t="s">
        <v>22</v>
      </c>
      <c r="D9" s="11" t="s">
        <v>79</v>
      </c>
      <c r="E9" s="11" t="s">
        <v>90</v>
      </c>
    </row>
    <row r="10" spans="1:5" s="2" customFormat="1" ht="43.5" x14ac:dyDescent="0.35">
      <c r="A10" s="28">
        <v>1</v>
      </c>
      <c r="B10" s="2" t="s">
        <v>88</v>
      </c>
      <c r="C10" s="6" t="s">
        <v>24</v>
      </c>
      <c r="D10" s="6" t="s">
        <v>57</v>
      </c>
      <c r="E10" s="9" t="s">
        <v>39</v>
      </c>
    </row>
    <row r="11" spans="1:5" s="2" customFormat="1" ht="29" x14ac:dyDescent="0.35">
      <c r="A11" s="28">
        <v>2</v>
      </c>
      <c r="B11" s="2" t="s">
        <v>86</v>
      </c>
      <c r="C11" s="6" t="s">
        <v>24</v>
      </c>
      <c r="D11" s="6" t="s">
        <v>80</v>
      </c>
      <c r="E11" s="9" t="s">
        <v>39</v>
      </c>
    </row>
    <row r="12" spans="1:5" s="2" customFormat="1" ht="43.5" x14ac:dyDescent="0.35">
      <c r="A12" s="28">
        <v>3</v>
      </c>
      <c r="B12" s="2" t="s">
        <v>93</v>
      </c>
      <c r="C12" s="6" t="s">
        <v>24</v>
      </c>
      <c r="D12" s="6" t="s">
        <v>81</v>
      </c>
      <c r="E12" s="9" t="s">
        <v>39</v>
      </c>
    </row>
    <row r="13" spans="1:5" s="2" customFormat="1" x14ac:dyDescent="0.35">
      <c r="A13" s="28">
        <v>4</v>
      </c>
      <c r="B13" s="2" t="s">
        <v>84</v>
      </c>
      <c r="C13" s="6" t="s">
        <v>24</v>
      </c>
      <c r="D13" s="6" t="s">
        <v>94</v>
      </c>
      <c r="E13" s="9" t="s">
        <v>39</v>
      </c>
    </row>
    <row r="14" spans="1:5" s="2" customFormat="1" ht="29" x14ac:dyDescent="0.35">
      <c r="A14" s="28">
        <v>5</v>
      </c>
      <c r="B14" s="2" t="s">
        <v>92</v>
      </c>
      <c r="C14" s="6" t="s">
        <v>24</v>
      </c>
      <c r="D14" s="6" t="s">
        <v>95</v>
      </c>
      <c r="E14" s="9" t="s">
        <v>39</v>
      </c>
    </row>
    <row r="15" spans="1:5" s="2" customFormat="1" ht="43.5" x14ac:dyDescent="0.35">
      <c r="A15" s="28">
        <v>6</v>
      </c>
      <c r="B15" s="2" t="s">
        <v>212</v>
      </c>
      <c r="C15" s="6" t="s">
        <v>24</v>
      </c>
      <c r="D15" s="6" t="s">
        <v>96</v>
      </c>
      <c r="E15" s="9" t="s">
        <v>39</v>
      </c>
    </row>
    <row r="17" spans="1:5" ht="146.25" customHeight="1" x14ac:dyDescent="0.35">
      <c r="A17" s="82" t="s">
        <v>230</v>
      </c>
      <c r="B17" s="82"/>
      <c r="C17" s="82"/>
      <c r="D17" s="82"/>
      <c r="E17" s="82"/>
    </row>
  </sheetData>
  <mergeCells count="5">
    <mergeCell ref="A17:E17"/>
    <mergeCell ref="C1:E1"/>
    <mergeCell ref="A3:E3"/>
    <mergeCell ref="A5:E5"/>
    <mergeCell ref="A7:E7"/>
  </mergeCells>
  <phoneticPr fontId="14"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5D222F-A05B-4208-8662-DD2A53E47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B77BE1-ACAA-43F2-9554-8A811C81D7A2}">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1FE79785-75B0-40DF-B126-4F31E6BC3B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Reikalavimai tyrimams</vt:lpstr>
      <vt:lpstr>Reikalavimai įrangai</vt:lpstr>
      <vt:lpstr>T1</vt:lpstr>
      <vt:lpstr>T2</vt:lpstr>
      <vt:lpstr>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Valdas Banys</dc:creator>
  <cp:lastModifiedBy>Aušra Sidaraitė-Markevičienė</cp:lastModifiedBy>
  <dcterms:created xsi:type="dcterms:W3CDTF">2015-06-05T18:19:34Z</dcterms:created>
  <dcterms:modified xsi:type="dcterms:W3CDTF">2025-08-22T08:53:44Z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