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38" documentId="13_ncr:1_{03A4C5D9-F168-4D76-8FC3-7FFD1571CCAA}" xr6:coauthVersionLast="47" xr6:coauthVersionMax="47" xr10:uidLastSave="{73BD3F21-C1D9-440C-BFB6-B5C42D25A2D8}"/>
  <bookViews>
    <workbookView xWindow="-108" yWindow="-108" windowWidth="30936" windowHeight="17496" xr2:uid="{526338D8-4E20-4862-B814-3E825E04F252}"/>
  </bookViews>
  <sheets>
    <sheet name="LRT Pasiulymo forma_B dali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6" i="2" l="1"/>
  <c r="R47" i="2"/>
  <c r="R140" i="2"/>
  <c r="R165" i="2"/>
  <c r="R164" i="2"/>
  <c r="R137" i="2"/>
  <c r="R108" i="2"/>
  <c r="R79" i="2"/>
  <c r="R83" i="2" s="1"/>
  <c r="R85" i="2" s="1"/>
  <c r="R71" i="2"/>
  <c r="R74" i="2"/>
  <c r="R63" i="2"/>
  <c r="R100" i="2"/>
  <c r="R99" i="2"/>
  <c r="R98" i="2"/>
  <c r="R97" i="2"/>
  <c r="R96" i="2"/>
  <c r="R95" i="2"/>
  <c r="R94" i="2"/>
  <c r="R93" i="2"/>
  <c r="R92" i="2"/>
  <c r="R91" i="2"/>
  <c r="R90" i="2"/>
  <c r="R73" i="2"/>
  <c r="R72" i="2"/>
  <c r="R70" i="2"/>
  <c r="R69" i="2"/>
  <c r="R68" i="2"/>
  <c r="R67" i="2"/>
  <c r="R121" i="2"/>
  <c r="R120" i="2"/>
  <c r="R122" i="2" s="1"/>
  <c r="R124" i="2" s="1"/>
  <c r="R115" i="2"/>
  <c r="R114" i="2"/>
  <c r="R113" i="2"/>
  <c r="R107" i="2"/>
  <c r="R106" i="2"/>
  <c r="R57" i="2"/>
  <c r="R56" i="2"/>
  <c r="R55" i="2"/>
  <c r="R58" i="2" s="1"/>
  <c r="R60" i="2" s="1"/>
  <c r="B197" i="2"/>
  <c r="B196" i="2"/>
  <c r="B195" i="2"/>
  <c r="B194" i="2"/>
  <c r="B193" i="2"/>
  <c r="B192" i="2"/>
  <c r="B191" i="2"/>
  <c r="B190" i="2"/>
  <c r="B189" i="2"/>
  <c r="B188" i="2"/>
  <c r="B187" i="2"/>
  <c r="R171" i="2"/>
  <c r="R172" i="2"/>
  <c r="R173" i="2"/>
  <c r="R174" i="2"/>
  <c r="R175" i="2"/>
  <c r="R176" i="2"/>
  <c r="R177" i="2"/>
  <c r="R178" i="2"/>
  <c r="R179" i="2"/>
  <c r="R170" i="2"/>
  <c r="R180" i="2" s="1"/>
  <c r="R182" i="2" s="1"/>
  <c r="R161" i="2"/>
  <c r="R162" i="2"/>
  <c r="R163" i="2"/>
  <c r="R160" i="2"/>
  <c r="R154" i="2"/>
  <c r="R155" i="2"/>
  <c r="R153" i="2"/>
  <c r="R147" i="2"/>
  <c r="R146" i="2"/>
  <c r="R148" i="2" s="1"/>
  <c r="R138" i="2"/>
  <c r="R139" i="2"/>
  <c r="R141" i="2"/>
  <c r="R128" i="2"/>
  <c r="R129" i="2"/>
  <c r="R130" i="2"/>
  <c r="R131" i="2"/>
  <c r="R132" i="2"/>
  <c r="R127" i="2"/>
  <c r="R88" i="2"/>
  <c r="R89" i="2"/>
  <c r="R87" i="2"/>
  <c r="R80" i="2"/>
  <c r="R81" i="2"/>
  <c r="R82" i="2"/>
  <c r="R64" i="2"/>
  <c r="R65" i="2"/>
  <c r="R66" i="2"/>
  <c r="R48" i="2"/>
  <c r="R49" i="2"/>
  <c r="R50" i="2"/>
  <c r="R37" i="2"/>
  <c r="R42" i="2" s="1"/>
  <c r="R38" i="2"/>
  <c r="R39" i="2"/>
  <c r="R40" i="2"/>
  <c r="R41" i="2"/>
  <c r="R156" i="2" l="1"/>
  <c r="R158" i="2" s="1"/>
  <c r="L195" i="2" s="1"/>
  <c r="R166" i="2"/>
  <c r="R168" i="2" s="1"/>
  <c r="L196" i="2" s="1"/>
  <c r="R133" i="2"/>
  <c r="R135" i="2" s="1"/>
  <c r="L192" i="2" s="1"/>
  <c r="R116" i="2"/>
  <c r="R118" i="2" s="1"/>
  <c r="R109" i="2"/>
  <c r="R111" i="2" s="1"/>
  <c r="R101" i="2"/>
  <c r="R51" i="2"/>
  <c r="R53" i="2" s="1"/>
  <c r="L188" i="2" s="1"/>
  <c r="R142" i="2"/>
  <c r="R144" i="2" s="1"/>
  <c r="L193" i="2" s="1"/>
  <c r="R75" i="2"/>
  <c r="R77" i="2" s="1"/>
  <c r="L189" i="2" s="1"/>
  <c r="R103" i="2"/>
  <c r="L191" i="2" s="1"/>
  <c r="R44" i="2"/>
  <c r="L187" i="2" s="1"/>
  <c r="L190" i="2"/>
  <c r="L197" i="2"/>
  <c r="R150" i="2"/>
  <c r="L194" i="2" s="1"/>
  <c r="L198" i="2" l="1"/>
</calcChain>
</file>

<file path=xl/sharedStrings.xml><?xml version="1.0" encoding="utf-8"?>
<sst xmlns="http://schemas.openxmlformats.org/spreadsheetml/2006/main" count="447" uniqueCount="252">
  <si>
    <t>/TIEKĖJO PAVADINIMAS/</t>
  </si>
  <si>
    <t>/juridinio asmens teisinė forma, buveinė, kontaktinė informacija, juridinio asmens kodas, pridėtinės vertės mokesčio mokėtojo kodas, jei juridinis asmuo yra pridėtinės vertės mokesčio mokėtojas/</t>
  </si>
  <si>
    <t>Viešąjai įstaigai Lietuvos nacionalinis radijas ir televizija</t>
  </si>
  <si>
    <t>PASIŪLYMAS</t>
  </si>
  <si>
    <t>MAITINIMO PASLAUGŲ PIRKIMUI</t>
  </si>
  <si>
    <t>B DALIS. KAINOS</t>
  </si>
  <si>
    <t>Nr.</t>
  </si>
  <si>
    <t>(data)</t>
  </si>
  <si>
    <t>(sudarymo vieta)</t>
  </si>
  <si>
    <t>Tiekėjo pavadinimas ir kodas</t>
  </si>
  <si>
    <t>Tiekėjo adresas</t>
  </si>
  <si>
    <t>Už pasiūlymą atsakingo asmens vardas, pavardė</t>
  </si>
  <si>
    <t>Už pasiūlymą atsakingo asmens telefono numeris</t>
  </si>
  <si>
    <t>Už pasiūlymą atsakingo asmens el. pašto adresas</t>
  </si>
  <si>
    <t>Šioje pasiūlymo dalyje (B dalyje) yra nurodyti mūsų pasiūlymo A dalyje siūlomų patiekalų ir gėrimų įkainiai. Į patiekalų ir gėrimų įkainius, pateiktus mūsų pasiūlymo B dalyje yra įskaičiuotos visos išlaidos, darbuotojų darbo užmokestis, visi mokesčiai, rinkliavos, maitinimo paslaugų teikimui reikalinga įranga, indai, įrankiai, patalpų nuomos mokestis ir kitos su sutarties vykdymu susijusios išlaidos, ir kad mes prisiimame riziką už visas išlaidas, kurias, teikdami pasiūlymą ir laikydamiesi Perkančiosios organizacijos reikalavimų, privalėjome įskaičiuoti į pasiūlymo kainą. Mes siūlome žemiau nurodytus patiekalų ir gėrimų įkainius:</t>
  </si>
  <si>
    <t>1. PUSRYČIŲ PATIEKALAI</t>
  </si>
  <si>
    <t>Eil. Nr.</t>
  </si>
  <si>
    <t>Patiekalai</t>
  </si>
  <si>
    <t>PO maksimalus priimtinas įkainis 1 (vienos) porcijos EUR be PVM</t>
  </si>
  <si>
    <t>Įkainis 1 (vienos) porcijos EUR be PVM</t>
  </si>
  <si>
    <t>PVM tarifas proc.¹</t>
  </si>
  <si>
    <t>Įkainis 1 (vienos) porcijos EUR su PVM²</t>
  </si>
  <si>
    <t>1</t>
  </si>
  <si>
    <t>2</t>
  </si>
  <si>
    <t>3</t>
  </si>
  <si>
    <t>4</t>
  </si>
  <si>
    <t>5</t>
  </si>
  <si>
    <t>1.1. Vieno kąsnio užkandžiai:</t>
  </si>
  <si>
    <t>1.1.1.</t>
  </si>
  <si>
    <t>Natūralus jogurtas, nurodytas pasiūlymo formos A dalies 5.1.1 punkte</t>
  </si>
  <si>
    <t>1.1.2.</t>
  </si>
  <si>
    <t>Varškė 9 % su priedais, nurodytas pasiūlymo formos A dalies 5.1.2 punkte</t>
  </si>
  <si>
    <t>1.1.3.</t>
  </si>
  <si>
    <t>Kvietiniai dribsniai, nurodytas pasiūlymo formos A dalies 5.1.3 punkte</t>
  </si>
  <si>
    <t>1.1.4.</t>
  </si>
  <si>
    <t>Vieno kąsnio užkandis, nurodytas pasiūlymo formos A dalies 5.1.4 punkte</t>
  </si>
  <si>
    <t>1.1.5.</t>
  </si>
  <si>
    <t>Vieno kąsnio užkandis, nurodytas pasiūlymo formos A dalies 5.1.5 punkte</t>
  </si>
  <si>
    <t>Vidutinis įkainis³:</t>
  </si>
  <si>
    <t>Lyginamasis svoris:</t>
  </si>
  <si>
    <t>Bendra palyginamoji 1.1. punkto lentelėje nurodytų patiekalų kaina (C1) EUR su PVM⁴:</t>
  </si>
  <si>
    <t xml:space="preserve">1.2. Karšti pusryčių patiekalai </t>
  </si>
  <si>
    <t>1.2.1.</t>
  </si>
  <si>
    <t>Karštas patiekalas, iš grūdų–košės, nurodytas pasiūlymo formos A dalies 5.2.1 punkte</t>
  </si>
  <si>
    <t>1.2.2.</t>
  </si>
  <si>
    <t>Karštas patiekalas iš miltų, nurodytas pasiūlymo formos A dalies 5.2.2 punkte</t>
  </si>
  <si>
    <t>1.2.3.</t>
  </si>
  <si>
    <t>Karštas patiekalas iš miltų, nurodytas pasiūlymo formos A dalies 5.2.3 punkte</t>
  </si>
  <si>
    <t>1.2.4.</t>
  </si>
  <si>
    <t>Karštas patiekalas iš kiaušinių, nurodytas pasiūlymo formos A dalies 5.2.4 punkte</t>
  </si>
  <si>
    <t>1.2.5.</t>
  </si>
  <si>
    <t>Karštas patiekalas, vegetariškas, nurodytas pasiūlymo formos A dalies 5.2.5 punkte</t>
  </si>
  <si>
    <t>Vidutinis įkainis:</t>
  </si>
  <si>
    <t>Bendra palyginamoji 1.2. punkto lentelėje nurodytų patiekalų kaina (C2) EUR su PVM:</t>
  </si>
  <si>
    <t>1.3. Konditerijos gaminiai:</t>
  </si>
  <si>
    <t>Konditerijos gaminys, nurodytos pasiūlymo formos A dalies 5.3.1 punkte</t>
  </si>
  <si>
    <t>Konditerijos gaminys, nurodytos pasiūlymo formos A dalies 5.3.2 punkte</t>
  </si>
  <si>
    <t>Konditerijos gaminys, nurodytos pasiūlymo formos A dalies 5.3.3 punkte</t>
  </si>
  <si>
    <t>Bendra palyginamoji 1.3. punkto lentelėje nurodytų patiekalų kaina (C3) EUR su PVM:</t>
  </si>
  <si>
    <t>2. PIETŲ PATIEKALAI</t>
  </si>
  <si>
    <t>2.1. Vieno kąsnio užkandžiai:</t>
  </si>
  <si>
    <t>2.1.1.</t>
  </si>
  <si>
    <t>Silkės užkandis, nurodytas pasiūlymo formos A dalies 6.1.1 punkte</t>
  </si>
  <si>
    <t>2.1.2.</t>
  </si>
  <si>
    <t>Šaltas žuvies užkandis, nurodytas pasiūlymo formos A dalies 6.1.2 punkte</t>
  </si>
  <si>
    <t>2.1.3.</t>
  </si>
  <si>
    <t>Šaltas paukštienos užkandis, nurodytas pasiūlymo formos A dalies 6.1.3 punkte</t>
  </si>
  <si>
    <t>2.1.4.</t>
  </si>
  <si>
    <t>Šaltas mėsos užkandis, nurodytas pasiūlymo formos A dalies 6.1.4 punkte</t>
  </si>
  <si>
    <t>2.1.5.</t>
  </si>
  <si>
    <t>Šaltas mėsos užkandis, nurodytas pasiūlymo formos A dalies 6.1.5 punkte</t>
  </si>
  <si>
    <t>2.1.6.</t>
  </si>
  <si>
    <t>Šaltas daržovių su sūriu užkandis, nurodytas pasiūlymo formos A dalies 6.1.6 punkte</t>
  </si>
  <si>
    <t>2.1.7.</t>
  </si>
  <si>
    <t>Šaltas užkandis (salotos), vegetariškos, nurodytos pasiūlymo formos A dalies 6.1.7 punkte</t>
  </si>
  <si>
    <t>2.1.8.</t>
  </si>
  <si>
    <t>Kibinas su kiauliena, nurodytas pasiūlymo formos A dalies 6.1.8 punkte</t>
  </si>
  <si>
    <t>2.1.9.</t>
  </si>
  <si>
    <t>Kibinas su vištiena ir sūriu, nurodytas pasiūlymo formos A dalies 6.1.9 punkte</t>
  </si>
  <si>
    <t>2.1.10.</t>
  </si>
  <si>
    <t>Kibinas su daržovėmis, nurodytas pasiūlymo formos A dalies 6.1.10 punkte</t>
  </si>
  <si>
    <t>2.1.11.</t>
  </si>
  <si>
    <t>Kibinas su varške ir špinatais, nurodytas pasiūlymo formos A dalies 6.1.11 punkte</t>
  </si>
  <si>
    <t>2.1.12.</t>
  </si>
  <si>
    <t>Mini kibinas su mėsa, nurodytas pasiūlymo formos A dalies 6.1.12 punkte</t>
  </si>
  <si>
    <t>Bendra palyginamoji 2.1. punkto lentelėje nurodytų patiekalų kaina (C4) EUR su PVM:</t>
  </si>
  <si>
    <t>2.2. Šaltas užkandis (salotos):</t>
  </si>
  <si>
    <t>2.2.1.</t>
  </si>
  <si>
    <t>Šaltas užkandis (salotos), nurodytos pasiūlymo formos A dalies 6.2.1 punkte</t>
  </si>
  <si>
    <t>2.2.2.</t>
  </si>
  <si>
    <t>Šaltas užkandis (salotos), nurodytos pasiūlymo formos A dalies 6.2.2 punkte</t>
  </si>
  <si>
    <t>2.2.3.</t>
  </si>
  <si>
    <t>Šaltas užkandis (salotos), nurodytos pasiūlymo formos A dalies 6.2.3 punkte</t>
  </si>
  <si>
    <t>2.2.4.</t>
  </si>
  <si>
    <t>Šaltas užkandis (salotos), nurodytos pasiūlymo formos A dalies 6.2.4 punkte</t>
  </si>
  <si>
    <t>Bendra palyginamoji 2.2. punkto lentelėje nurodytų patiekalų kaina (C5) EUR su PVM:</t>
  </si>
  <si>
    <t>2.3. Karštas patiekalas:</t>
  </si>
  <si>
    <t>2.3.1.</t>
  </si>
  <si>
    <t>Karštas patiekalas (žuvies), nurodytas pasiūlymo formos A dalies 6.3.1 punkte</t>
  </si>
  <si>
    <t>2.3.2.</t>
  </si>
  <si>
    <t>Karštas patiekalas (žuvies), nurodytas pasiūlymo formos A dalies 6.3.2 punkte</t>
  </si>
  <si>
    <t>2.3.3.</t>
  </si>
  <si>
    <t>Karštas patiekalas (kiaulienos / jautienos), nurodytas pasiūlymo formos A dalies 6.4.1 punkte</t>
  </si>
  <si>
    <t>2.3.4.</t>
  </si>
  <si>
    <t>Karštas patiekalas (kiaulienos / jautienos), nurodytas pasiūlymo formos A dalies 6.4.2 punkte</t>
  </si>
  <si>
    <t>2.3.5.</t>
  </si>
  <si>
    <t>Karštas patiekalas (vištienos / kalakutienos), nurodytas pasiūlymo formos A dalies 6.5.1 punkte</t>
  </si>
  <si>
    <t>2.3.6.</t>
  </si>
  <si>
    <t>Karštas patiekalas (vištienos / kalakutienos), nurodytas pasiūlymo formos A dalies 6.5.2 punkte</t>
  </si>
  <si>
    <t>2.3.7.</t>
  </si>
  <si>
    <t>Karštas patiekalas (vegetariškas), nurodytas pasiūlymo formos A dalies 6.6.1 punkte</t>
  </si>
  <si>
    <t>2.3.8.</t>
  </si>
  <si>
    <t>Karštas patiekalas (vegetariškas), nurodytas pasiūlymo formos A dalies 6.6.2 punkte</t>
  </si>
  <si>
    <t>2.3.9.</t>
  </si>
  <si>
    <t>Cepelinai, nurodyti pasiūlymo formos A dalies 6.7.1 punkte</t>
  </si>
  <si>
    <t>2.3.10.</t>
  </si>
  <si>
    <t>Bulvių plokštainis, nurodytas pasiūlymo formos A dalies 6.7.2 punkte</t>
  </si>
  <si>
    <t>2.3.11.</t>
  </si>
  <si>
    <t>Bulviniai blynai su mėsa, nurodyti pasiūlymo formos A dalies 6.7.3 punkte</t>
  </si>
  <si>
    <t>2.3.12.</t>
  </si>
  <si>
    <t>Žemaičių blynai, nurodyti pasiūlymo formos A dalies 6.7.4 punkte</t>
  </si>
  <si>
    <t>2.3.13.</t>
  </si>
  <si>
    <t>Lietiniai su mėsos įdaru, nurodyti pasiūlymo formos A dalies 6.7.5 punkte</t>
  </si>
  <si>
    <t>2.3.14.</t>
  </si>
  <si>
    <t>Varškės apkepas, nurodytas pasiūlymo formos A dalies 6.7.6 punkte</t>
  </si>
  <si>
    <t>Bendra palyginamoji 2.3. punkto lentelėje nurodytų patiekalų kaina (C6) EUR su PVM:</t>
  </si>
  <si>
    <t>3. SRIUBOS</t>
  </si>
  <si>
    <t>3.1. Sriuba (nepertrinta):</t>
  </si>
  <si>
    <t>3.1.1.</t>
  </si>
  <si>
    <t>Sriuba (nepertrinta), nurodyta pasiūlymo formos A dalies 7.1.1 punkte</t>
  </si>
  <si>
    <t>3.1.2.</t>
  </si>
  <si>
    <t>Sriuba (nepertrinta), nurodyta pasiūlymo formos A dalies 7.1.2 punkte</t>
  </si>
  <si>
    <t>3.1.3.</t>
  </si>
  <si>
    <t>Sriuba (nepertrinta), nurodyta pasiūlymo formos A dalies 7.1.3 punkte</t>
  </si>
  <si>
    <t>Bendra palyginamoji 3.1. punkto lentelėje nuorodytų kaštųjų gėrimų kaina (C7) EUR su PVM:</t>
  </si>
  <si>
    <t>3.2. Sriuba (pertrinta):</t>
  </si>
  <si>
    <t>3.2.1.</t>
  </si>
  <si>
    <t>Sriuba (pertrinta), nurodyta pasiūlymo formos A dalies 7.2.1 punkte</t>
  </si>
  <si>
    <t>3.2.2.</t>
  </si>
  <si>
    <t>Sriuba (pertrinta), nurodyta pasiūlymo formos A dalies 7.2.2 punkte</t>
  </si>
  <si>
    <t>3.2.3.</t>
  </si>
  <si>
    <t>Sriuba (pertrinta), nurodyta pasiūlymo formos A dalies 7.2.3 punkte</t>
  </si>
  <si>
    <t>Bendra palyginamoji 3.2. punkto lentelėje nuorodytų kaštųjų gėrimų kaina (C8) EUR su PVM:</t>
  </si>
  <si>
    <t>3.3.Sriuba (šalta):</t>
  </si>
  <si>
    <t>3.3.1.</t>
  </si>
  <si>
    <t>Sriuba (šalta), nurodyta pasiūlymo formos A dalies 7.3.1 punkte</t>
  </si>
  <si>
    <t>3.3.2.</t>
  </si>
  <si>
    <t>Sriuba (šalta), nurodyta pasiūlymo formos A dalies 7.3.2 punkte</t>
  </si>
  <si>
    <t>Bendra palyginamoji 3.3. punkto lentelėje nuorodytų kaštųjų gėrimų kaina (C9) EUR su PVM:</t>
  </si>
  <si>
    <t>4. DESERTAI</t>
  </si>
  <si>
    <t>4.1. Vieno kąsnio desertai</t>
  </si>
  <si>
    <t>4.1.1.</t>
  </si>
  <si>
    <t>Vieno kąsnio desertas, nurodytas pasiūlymo formos A dalies 8.1.1 punkte</t>
  </si>
  <si>
    <t>4.1.2.</t>
  </si>
  <si>
    <t>Vieno kąsnio desertas, nurodytas pasiūlymo formos A dalies 8.1.2 punkte</t>
  </si>
  <si>
    <t>4.1.3.</t>
  </si>
  <si>
    <t>Vieno kąsnio desertas, nurodytas pasiūlymo formos A dalies 8.1.3 punkte</t>
  </si>
  <si>
    <t>4.1.4.</t>
  </si>
  <si>
    <t>Vieno kąsnio desertas, nurodytas pasiūlymo formos A dalies 8.1.4 punkte</t>
  </si>
  <si>
    <t>4.1.5.</t>
  </si>
  <si>
    <t>Vieno kąsnio desertas, nurodytas pasiūlymo formos A dalies 8.1.5 punkte</t>
  </si>
  <si>
    <t>4.1.6.</t>
  </si>
  <si>
    <t>Vieno kąsnio desertas, nurodytas pasiūlymo formos A dalies 8.1.6 punkte</t>
  </si>
  <si>
    <t>Bendra palyginamoji 4.1 punkto lentelėje nurodytų patiekalų kaina (C10) EUR su PVM:</t>
  </si>
  <si>
    <t>4.2. Desertai</t>
  </si>
  <si>
    <t>4.2.1.</t>
  </si>
  <si>
    <t>Desertas, nurodytas pasiūlymo formos A dalies 8.2.1 punkte</t>
  </si>
  <si>
    <t>4.2.2.</t>
  </si>
  <si>
    <t>Desertas, nurodytas pasiūlymo formos A dalies 8.2.2 punkte</t>
  </si>
  <si>
    <t>4.2.3.</t>
  </si>
  <si>
    <t>Desertas, nurodytas pasiūlymo formos A dalies 8.2.3 punkte</t>
  </si>
  <si>
    <t>4.2.4.</t>
  </si>
  <si>
    <t>Desertas, nurodytas pasiūlymo formos A dalies 8.2.4 punkte</t>
  </si>
  <si>
    <t>4.2.5.</t>
  </si>
  <si>
    <t>Desertas, nurodytas pasiūlymo formos A dalies 8.2.5 punkte</t>
  </si>
  <si>
    <t>Bendra palyginamoji 4.2 punkto lentelėje nurodytų patiekalų kaina (C11) EUR su PVM:</t>
  </si>
  <si>
    <t>5. DUONOS GAMINIAI</t>
  </si>
  <si>
    <t>5.1.</t>
  </si>
  <si>
    <t>Duonos bandelė (šviesi), nurodyta pasiūlymo formos A dalies 9.1.1 punkte</t>
  </si>
  <si>
    <t>5.2.</t>
  </si>
  <si>
    <t>Duonos bandelė (tamsi), nurodyta pasiūlymo formos A dalies 9.1.2 punkte</t>
  </si>
  <si>
    <t>Bendra palyginamoji 5 punkto lentelėje nuorodytų patiekalų kaina (C12) EUR su PVM:</t>
  </si>
  <si>
    <t>6. KARŠTIEJI GĖRIMAI</t>
  </si>
  <si>
    <t>6.1. Šviežiai malta kava:</t>
  </si>
  <si>
    <t>6.1.1.</t>
  </si>
  <si>
    <t>Šviežiai malta kava (espreso kava) su cukrumi, nurodyta pasiūlymo formos A dalies 10.1.1.1. punkte</t>
  </si>
  <si>
    <t>6.1.2.</t>
  </si>
  <si>
    <t>Šviežiai malta kava (be priedų) su cukrumi, nurodyta pasiūlymo formos A dalies 10.1.1.2 punkte</t>
  </si>
  <si>
    <t>6.1.3.</t>
  </si>
  <si>
    <t>Šviežiai malta kava (su priedais) su cukrumi, nurodyta pasiūlymo formos A dalies 10.1.1.3 punkte</t>
  </si>
  <si>
    <t>Bendra palyginamoji 6.1. punkto lentelėje nuorodytų kaštųjų gėrimų kaina (C13) EUR su PVM:</t>
  </si>
  <si>
    <t>6.2. Arbata ir kiti karšti gėrimai</t>
  </si>
  <si>
    <t>6.2.1.</t>
  </si>
  <si>
    <t>Arbata (juoda), nurodyta pasiūlymo formos A dalies 10.1.2.1 punkte</t>
  </si>
  <si>
    <t>6.2.2.</t>
  </si>
  <si>
    <t>Arbata (žalia), nurodyta pasiūlymo formos A dalies  10.1.2.2 punkte</t>
  </si>
  <si>
    <t>6.2.3.</t>
  </si>
  <si>
    <t>Arbata (vaisinė), nurodyta pasiūlymo formos A dalies  10.1.2.3 punkte</t>
  </si>
  <si>
    <t>6.2.4.</t>
  </si>
  <si>
    <t>Arbata (žolelių), nurodyta pasiūlymo formos A dalies  10.1.2.4 punkte</t>
  </si>
  <si>
    <t>6.2.5.</t>
  </si>
  <si>
    <t>Karštas gėrimas, nurodytas pasiūlymo formos A dalies  10.1.3.1 punkte</t>
  </si>
  <si>
    <t>6.2.6.</t>
  </si>
  <si>
    <t>Karštas gėrimas, nurodytas pasiūlymo formos A dalies  10.1.3.2 punkte</t>
  </si>
  <si>
    <t>Bendra palyginamoji 6.2. punkto lentelėje nuorodytų karštųjų gėrimų kaina (C14) EUR su PVM:</t>
  </si>
  <si>
    <t>7. GAIVIEJI GĖRIMAI</t>
  </si>
  <si>
    <t>Sultys, nurodytos pasiūlymo formos A dalies 10.2.1.1 punkte</t>
  </si>
  <si>
    <t>Sultys, nurodytos pasiūlymo formos A dalies 10.2.1.2 punkte</t>
  </si>
  <si>
    <t>Mineralinis vanduo (gazuotas), nurodytas pasiūlymo formos A dalies 10.2.2.1 punkte</t>
  </si>
  <si>
    <t>Mineralinis vanduo (gazuotas), nurodytas pasiūlymo formos A dalies 10.2.2.2 punkte</t>
  </si>
  <si>
    <t>Mineralinis vanduo (negazuotas), nurodytas pasiūlymo formos A dalies 10.2.3.1 punkte</t>
  </si>
  <si>
    <t>Mineralinis vanduo (negazuotas), nurodytas pasiūlymo formos A dalies 10.2.3.2 punkte</t>
  </si>
  <si>
    <t>Stalo vanduo, nurodytas pasiūlymo formos A dalies 10.2.4.1 punkte</t>
  </si>
  <si>
    <t>Stalo vanduo, nurodytas pasiūlymo formos A dalies 10.2.4.2 punkte</t>
  </si>
  <si>
    <t>Kitas gaivusis gėrimas, nurodytas pasiūlymo formos A dalies 10.2.5.1 punkte</t>
  </si>
  <si>
    <t>Kitas gaivusis gėrimas, nurodytas pasiūlymo formos A dalies 10.2.5.2 punkte</t>
  </si>
  <si>
    <t>Bendra palyginamoji 7 punkto lentelėje nurodytų gaiviųjų gėrimų kaina (C15) EUR su PVM:</t>
  </si>
  <si>
    <t>8. BENDRA PALYGINAMOJI PASIŪLYMO KAINA</t>
  </si>
  <si>
    <t>Bendrosios palyginamosios pasiūlymų kainos, nurodytos 1-7 punktų lentelėse</t>
  </si>
  <si>
    <t>Bendra palyginamoji pasiūlymo kaina EUR su PVM</t>
  </si>
  <si>
    <t>8.1.</t>
  </si>
  <si>
    <t>8.2.</t>
  </si>
  <si>
    <t>8.3.</t>
  </si>
  <si>
    <t>8.4.</t>
  </si>
  <si>
    <t>8.5.</t>
  </si>
  <si>
    <t>8.6.</t>
  </si>
  <si>
    <t>8.7.</t>
  </si>
  <si>
    <t>8.8.</t>
  </si>
  <si>
    <t>8.9.</t>
  </si>
  <si>
    <t>8.10.</t>
  </si>
  <si>
    <t>8.11</t>
  </si>
  <si>
    <t>Palyginamoji pasiūlymo kaina (C) EUR su PVM skaičiais⁵:</t>
  </si>
  <si>
    <t>Palyginamoji pasiūlymo kaina (C) EUR su PVM žodžiais:</t>
  </si>
  <si>
    <t>kaina žodžiais</t>
  </si>
  <si>
    <t>¹ Tais atvejais, kai pagal galiojančius teisės aktus tiekėjui nereikia mokėti PVM, tiekėjas skiltyje "PVM tarifas proc." įrašo 0 (nulį) ir pasiūlyme nurodo priežastis, dėl kurių PVM nereikia mokėti.</t>
  </si>
  <si>
    <t>² Įkainis nurodomas 2 (dviejų) skaičių po kablelio tikslumu pagal aritmetines apvalinimo taisykles.</t>
  </si>
  <si>
    <t>³ Vidutinis įkainis nurodomas apskaičiavus atitinkamame stulpelyje nurodytų patiekalų arba gėrimų įkainių aritmetinį vidurkį. Vidutinis įkainis nurodomas 2 (dviejų) skaičių po kablelio tikslumu pagal aritmetinio apvalinimo taisykles.</t>
  </si>
  <si>
    <t>⁴ Palyginamoji kaina apskaičiuojama sudauginus atitinkamą vidutinį įkainį iš lyginamojo svorio. Palyginamoji kaina nurodoma 2 (dviejų) skaičių po kablelio tikslumu pagal aritmetinio apvalinimo taisykles.</t>
  </si>
  <si>
    <t>⁵ Šis dydis naudojamas tik pasiūlymams palyginti, į viešojo pirkimo sutartį nebus įrašomas. Palyginamoji kaina nurodoma 2 (dviejų) skaičių po kablelio tikslumu pagal aritmetinio apvalinimo taisykles.</t>
  </si>
  <si>
    <t>6=(4+4x5)/100</t>
  </si>
  <si>
    <t>7.1.</t>
  </si>
  <si>
    <t>7.2.</t>
  </si>
  <si>
    <t>7.3.</t>
  </si>
  <si>
    <t>7.4.</t>
  </si>
  <si>
    <t>7.5.</t>
  </si>
  <si>
    <t>7.6.</t>
  </si>
  <si>
    <t>7.7.</t>
  </si>
  <si>
    <t>7.8.</t>
  </si>
  <si>
    <t>7.9.</t>
  </si>
  <si>
    <t>7.10.</t>
  </si>
  <si>
    <t>tarifas</t>
  </si>
  <si>
    <t>įkainis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</si>
</sst>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theme="1"/>
      <name val="Verdana"/>
      <family val="2"/>
      <charset val="186"/>
    </font>
    <font>
      <sz val="10"/>
      <color theme="1"/>
      <name val="Verdana"/>
      <family val="2"/>
      <charset val="186"/>
    </font>
    <font>
      <sz val="10"/>
      <color indexed="8"/>
      <name val="Verdana"/>
      <family val="2"/>
      <charset val="186"/>
    </font>
    <font>
      <b/>
      <sz val="10"/>
      <color theme="1"/>
      <name val="Verdana"/>
      <family val="2"/>
      <charset val="186"/>
    </font>
    <font>
      <sz val="10"/>
      <color theme="1"/>
      <name val="Verdana"/>
      <family val="2"/>
      <charset val="186"/>
    </font>
    <font>
      <i/>
      <sz val="10"/>
      <color theme="1"/>
      <name val="Verdana"/>
      <family val="2"/>
      <charset val="186"/>
    </font>
    <font>
      <b/>
      <sz val="10"/>
      <color rgb="FFFF0000"/>
      <name val="Verdana"/>
      <family val="2"/>
      <charset val="186"/>
    </font>
  </fonts>
  <fills count="3">
    <fill>
      <patternFill patternType="none"/>
    </fill>
    <fill>
      <patternFill patternType="gray125"/>
    </fill>
    <fill>
      <patternFill patternType="solid">
        <fgColor theme="0" tint="-0.349986266670735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3">
    <xf numFmtId="0" fontId="0" fillId="0" borderId="0" xfId="0"/>
    <xf numFmtId="49" fontId="4" fillId="2" borderId="1" xfId="0" applyNumberFormat="1" applyFont="1" applyFill="1" applyBorder="1" applyAlignment="1">
      <alignment horizontal="center" vertical="center"/>
    </xf>
    <xf numFmtId="0" fontId="5" fillId="0" borderId="0" xfId="0" applyFont="1"/>
    <xf numFmtId="0" fontId="7" fillId="0" borderId="0" xfId="0" applyFont="1"/>
    <xf numFmtId="2" fontId="7" fillId="0" borderId="0" xfId="0" applyNumberFormat="1" applyFont="1"/>
    <xf numFmtId="0" fontId="4" fillId="0" borderId="1" xfId="0" applyFont="1" applyBorder="1"/>
    <xf numFmtId="0" fontId="2" fillId="0" borderId="0" xfId="0" applyFont="1"/>
    <xf numFmtId="0" fontId="2" fillId="0" borderId="0" xfId="0" applyFont="1" applyAlignment="1">
      <alignment horizontal="right"/>
    </xf>
    <xf numFmtId="0" fontId="2" fillId="2" borderId="1" xfId="0" applyFont="1" applyFill="1" applyBorder="1"/>
    <xf numFmtId="0" fontId="2" fillId="0" borderId="1" xfId="0" applyFont="1" applyBorder="1"/>
    <xf numFmtId="0" fontId="1" fillId="2" borderId="1" xfId="0" applyFont="1" applyFill="1" applyBorder="1"/>
    <xf numFmtId="0" fontId="2" fillId="2" borderId="1" xfId="0" applyFont="1" applyFill="1" applyBorder="1" applyAlignment="1">
      <alignment horizontal="left"/>
    </xf>
    <xf numFmtId="2" fontId="2" fillId="0" borderId="1" xfId="0" applyNumberFormat="1" applyFont="1" applyBorder="1" applyAlignment="1">
      <alignment horizontal="center"/>
    </xf>
    <xf numFmtId="0" fontId="4" fillId="0" borderId="0" xfId="0" applyFont="1" applyAlignment="1">
      <alignment horizontal="left"/>
    </xf>
    <xf numFmtId="0" fontId="4" fillId="0" borderId="1" xfId="0" applyFont="1" applyBorder="1" applyAlignment="1">
      <alignment horizontal="center"/>
    </xf>
    <xf numFmtId="0" fontId="6" fillId="0" borderId="1" xfId="0" applyFont="1" applyBorder="1" applyAlignment="1">
      <alignment horizontal="center" vertical="center"/>
    </xf>
    <xf numFmtId="0" fontId="2" fillId="0" borderId="1" xfId="0" applyFont="1" applyBorder="1" applyAlignment="1">
      <alignment horizontal="center" vertical="center"/>
    </xf>
    <xf numFmtId="2" fontId="4" fillId="0" borderId="1" xfId="0" applyNumberFormat="1" applyFont="1" applyBorder="1" applyAlignment="1">
      <alignment horizontal="center"/>
    </xf>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4" xfId="0" applyFont="1" applyFill="1" applyBorder="1" applyAlignment="1">
      <alignment horizontal="right"/>
    </xf>
    <xf numFmtId="0" fontId="4" fillId="2" borderId="7" xfId="0" applyFont="1" applyFill="1" applyBorder="1" applyAlignment="1">
      <alignment horizontal="right" vertical="center"/>
    </xf>
    <xf numFmtId="0" fontId="4" fillId="2" borderId="6" xfId="0" applyFont="1" applyFill="1" applyBorder="1" applyAlignment="1">
      <alignment horizontal="right" vertical="center"/>
    </xf>
    <xf numFmtId="0" fontId="4" fillId="2" borderId="8" xfId="0" applyFont="1" applyFill="1" applyBorder="1" applyAlignment="1">
      <alignment horizontal="right" vertical="center"/>
    </xf>
    <xf numFmtId="0" fontId="4" fillId="2" borderId="9" xfId="0" applyFont="1" applyFill="1" applyBorder="1" applyAlignment="1">
      <alignment horizontal="right" vertical="center"/>
    </xf>
    <xf numFmtId="0" fontId="4" fillId="2" borderId="5" xfId="0" applyFont="1" applyFill="1" applyBorder="1" applyAlignment="1">
      <alignment horizontal="right" vertical="center"/>
    </xf>
    <xf numFmtId="0" fontId="4" fillId="2" borderId="10" xfId="0" applyFont="1" applyFill="1" applyBorder="1" applyAlignment="1">
      <alignment horizontal="right" vertical="center"/>
    </xf>
    <xf numFmtId="2" fontId="2" fillId="0" borderId="2" xfId="0" applyNumberFormat="1" applyFont="1" applyBorder="1" applyAlignment="1">
      <alignment horizontal="center"/>
    </xf>
    <xf numFmtId="2" fontId="2" fillId="0" borderId="3" xfId="0" applyNumberFormat="1" applyFont="1" applyBorder="1" applyAlignment="1">
      <alignment horizontal="center"/>
    </xf>
    <xf numFmtId="2" fontId="2" fillId="0" borderId="4" xfId="0" applyNumberFormat="1" applyFont="1" applyBorder="1" applyAlignment="1">
      <alignment horizontal="center"/>
    </xf>
    <xf numFmtId="0" fontId="4" fillId="2" borderId="1" xfId="0" applyFont="1" applyFill="1" applyBorder="1" applyAlignment="1">
      <alignment horizontal="right"/>
    </xf>
    <xf numFmtId="2" fontId="2" fillId="2" borderId="2" xfId="0" applyNumberFormat="1" applyFont="1" applyFill="1" applyBorder="1" applyAlignment="1">
      <alignment horizontal="center"/>
    </xf>
    <xf numFmtId="2" fontId="2" fillId="2" borderId="4" xfId="0" applyNumberFormat="1" applyFont="1" applyFill="1" applyBorder="1" applyAlignment="1">
      <alignment horizontal="center"/>
    </xf>
    <xf numFmtId="2" fontId="6" fillId="0" borderId="2" xfId="0" applyNumberFormat="1" applyFont="1" applyBorder="1" applyAlignment="1">
      <alignment horizontal="center"/>
    </xf>
    <xf numFmtId="2" fontId="6" fillId="0" borderId="4" xfId="0" applyNumberFormat="1" applyFont="1" applyBorder="1" applyAlignment="1">
      <alignment horizontal="center"/>
    </xf>
    <xf numFmtId="0" fontId="6" fillId="0" borderId="2" xfId="0" applyFont="1" applyBorder="1" applyAlignment="1">
      <alignment horizontal="center"/>
    </xf>
    <xf numFmtId="0" fontId="6" fillId="0" borderId="4" xfId="0" applyFont="1" applyBorder="1" applyAlignment="1">
      <alignment horizontal="center"/>
    </xf>
    <xf numFmtId="2" fontId="2" fillId="2" borderId="1" xfId="0" applyNumberFormat="1" applyFont="1" applyFill="1" applyBorder="1" applyAlignment="1">
      <alignment horizontal="center"/>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4" fillId="0" borderId="1" xfId="0" applyFont="1" applyBorder="1" applyAlignment="1">
      <alignment horizontal="left"/>
    </xf>
    <xf numFmtId="0" fontId="2" fillId="0" borderId="1" xfId="0" applyFont="1" applyBorder="1" applyAlignment="1">
      <alignment horizontal="center"/>
    </xf>
    <xf numFmtId="0" fontId="4"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vertical="top"/>
    </xf>
    <xf numFmtId="0" fontId="2" fillId="0" borderId="5" xfId="0" applyFont="1" applyBorder="1" applyAlignment="1">
      <alignment horizontal="center"/>
    </xf>
    <xf numFmtId="0" fontId="2" fillId="0" borderId="6" xfId="0" applyFont="1" applyBorder="1" applyAlignment="1">
      <alignment horizontal="center"/>
    </xf>
    <xf numFmtId="0" fontId="2" fillId="2" borderId="1" xfId="0" applyFont="1" applyFill="1" applyBorder="1" applyAlignment="1">
      <alignment horizontal="lef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49" fontId="3" fillId="0" borderId="0" xfId="0" applyNumberFormat="1" applyFont="1" applyAlignment="1">
      <alignment horizontal="left" vertical="top" wrapText="1"/>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49" fontId="4" fillId="2" borderId="2"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0" fontId="2" fillId="2" borderId="1" xfId="0" applyFont="1" applyFill="1" applyBorder="1" applyAlignment="1">
      <alignment horizontal="left" vertical="top"/>
    </xf>
    <xf numFmtId="0" fontId="2" fillId="0" borderId="0" xfId="0" applyFont="1" applyAlignment="1">
      <alignment horizontal="left" vertical="center" wrapText="1"/>
    </xf>
    <xf numFmtId="0" fontId="2" fillId="0" borderId="6" xfId="0" applyFont="1" applyBorder="1" applyAlignment="1">
      <alignment horizontal="left" wrapText="1"/>
    </xf>
    <xf numFmtId="0" fontId="2" fillId="0" borderId="0" xfId="0" applyFont="1" applyAlignment="1">
      <alignment horizontal="left" wrapText="1"/>
    </xf>
    <xf numFmtId="0" fontId="2" fillId="0" borderId="0" xfId="0" applyFont="1" applyAlignment="1">
      <alignment horizontal="left"/>
    </xf>
  </cellXfs>
  <cellStyles count="1">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90EAE-0969-4DD8-AD56-BD5DE5BC2211}">
  <dimension ref="A3:W210"/>
  <sheetViews>
    <sheetView tabSelected="1" topLeftCell="A63" zoomScale="115" zoomScaleNormal="115" workbookViewId="0">
      <selection activeCell="N63" sqref="N63:O63"/>
    </sheetView>
  </sheetViews>
  <sheetFormatPr defaultColWidth="9.109375" defaultRowHeight="12.6" x14ac:dyDescent="0.2"/>
  <cols>
    <col min="1" max="9" width="9.109375" style="2"/>
    <col min="10" max="10" width="8.88671875" style="2" customWidth="1"/>
    <col min="11" max="11" width="11.88671875" style="2" customWidth="1"/>
    <col min="12" max="12" width="9.109375" style="2"/>
    <col min="13" max="13" width="16.44140625" style="2" customWidth="1"/>
    <col min="14" max="16" width="9.109375" style="2"/>
    <col min="17" max="17" width="10.88671875" style="2" customWidth="1"/>
    <col min="18" max="18" width="9.109375" style="2"/>
    <col min="19" max="19" width="13" style="2" customWidth="1"/>
    <col min="20" max="22" width="9.109375" style="2"/>
    <col min="23" max="23" width="12.5546875" style="2" customWidth="1"/>
    <col min="24" max="16384" width="9.109375" style="2"/>
  </cols>
  <sheetData>
    <row r="3" spans="1:20" x14ac:dyDescent="0.2">
      <c r="A3" s="43" t="s">
        <v>0</v>
      </c>
      <c r="B3" s="44"/>
      <c r="C3" s="44"/>
      <c r="D3" s="44"/>
      <c r="E3" s="44"/>
      <c r="F3" s="44"/>
      <c r="G3" s="44"/>
      <c r="H3" s="44"/>
      <c r="I3" s="44"/>
      <c r="J3" s="44"/>
      <c r="K3" s="44"/>
      <c r="L3" s="44"/>
      <c r="M3" s="44"/>
      <c r="N3" s="44"/>
      <c r="O3" s="44"/>
      <c r="P3" s="44"/>
      <c r="Q3" s="44"/>
      <c r="R3" s="44"/>
      <c r="S3" s="44"/>
      <c r="T3" s="44"/>
    </row>
    <row r="4" spans="1:20" x14ac:dyDescent="0.2">
      <c r="A4" s="45" t="s">
        <v>1</v>
      </c>
      <c r="B4" s="45"/>
      <c r="C4" s="45"/>
      <c r="D4" s="45"/>
      <c r="E4" s="45"/>
      <c r="F4" s="45"/>
      <c r="G4" s="45"/>
      <c r="H4" s="45"/>
      <c r="I4" s="45"/>
      <c r="J4" s="45"/>
      <c r="K4" s="45"/>
      <c r="L4" s="45"/>
      <c r="M4" s="45"/>
      <c r="N4" s="45"/>
      <c r="O4" s="45"/>
      <c r="P4" s="45"/>
      <c r="Q4" s="45"/>
      <c r="R4" s="45"/>
      <c r="S4" s="45"/>
      <c r="T4" s="45"/>
    </row>
    <row r="5" spans="1:20" x14ac:dyDescent="0.2">
      <c r="A5" s="45"/>
      <c r="B5" s="45"/>
      <c r="C5" s="45"/>
      <c r="D5" s="45"/>
      <c r="E5" s="45"/>
      <c r="F5" s="45"/>
      <c r="G5" s="45"/>
      <c r="H5" s="45"/>
      <c r="I5" s="45"/>
      <c r="J5" s="45"/>
      <c r="K5" s="45"/>
      <c r="L5" s="45"/>
      <c r="M5" s="45"/>
      <c r="N5" s="45"/>
      <c r="O5" s="45"/>
      <c r="P5" s="45"/>
      <c r="Q5" s="45"/>
      <c r="R5" s="45"/>
      <c r="S5" s="45"/>
      <c r="T5" s="45"/>
    </row>
    <row r="6" spans="1:20" x14ac:dyDescent="0.2">
      <c r="A6" s="45"/>
      <c r="B6" s="45"/>
      <c r="C6" s="45"/>
      <c r="D6" s="45"/>
      <c r="E6" s="45"/>
      <c r="F6" s="45"/>
      <c r="G6" s="45"/>
      <c r="H6" s="45"/>
      <c r="I6" s="45"/>
      <c r="J6" s="45"/>
      <c r="K6" s="45"/>
      <c r="L6" s="45"/>
      <c r="M6" s="45"/>
      <c r="N6" s="45"/>
      <c r="O6" s="45"/>
      <c r="P6" s="45"/>
      <c r="Q6" s="45"/>
      <c r="R6" s="45"/>
      <c r="S6" s="45"/>
      <c r="T6" s="45"/>
    </row>
    <row r="7" spans="1:20" x14ac:dyDescent="0.2">
      <c r="A7" s="13" t="s">
        <v>2</v>
      </c>
      <c r="B7" s="13"/>
      <c r="C7" s="13"/>
      <c r="D7" s="13"/>
      <c r="E7" s="13"/>
      <c r="F7" s="13"/>
      <c r="G7" s="13"/>
      <c r="H7" s="13"/>
      <c r="I7" s="6"/>
      <c r="J7" s="6"/>
      <c r="K7" s="6"/>
      <c r="L7" s="6"/>
      <c r="M7" s="6"/>
      <c r="N7" s="6"/>
      <c r="O7" s="6"/>
      <c r="P7" s="6"/>
      <c r="Q7" s="6"/>
      <c r="R7" s="6"/>
      <c r="S7" s="6"/>
      <c r="T7" s="6"/>
    </row>
    <row r="8" spans="1:20" x14ac:dyDescent="0.2">
      <c r="A8" s="43" t="s">
        <v>3</v>
      </c>
      <c r="B8" s="44"/>
      <c r="C8" s="44"/>
      <c r="D8" s="44"/>
      <c r="E8" s="44"/>
      <c r="F8" s="44"/>
      <c r="G8" s="44"/>
      <c r="H8" s="44"/>
      <c r="I8" s="44"/>
      <c r="J8" s="44"/>
      <c r="K8" s="44"/>
      <c r="L8" s="44"/>
      <c r="M8" s="44"/>
      <c r="N8" s="44"/>
      <c r="O8" s="44"/>
      <c r="P8" s="44"/>
      <c r="Q8" s="44"/>
      <c r="R8" s="44"/>
      <c r="S8" s="44"/>
      <c r="T8" s="44"/>
    </row>
    <row r="9" spans="1:20" x14ac:dyDescent="0.2">
      <c r="A9" s="43" t="s">
        <v>4</v>
      </c>
      <c r="B9" s="43"/>
      <c r="C9" s="43"/>
      <c r="D9" s="43"/>
      <c r="E9" s="43"/>
      <c r="F9" s="43"/>
      <c r="G9" s="43"/>
      <c r="H9" s="43"/>
      <c r="I9" s="43"/>
      <c r="J9" s="43"/>
      <c r="K9" s="43"/>
      <c r="L9" s="43"/>
      <c r="M9" s="43"/>
      <c r="N9" s="43"/>
      <c r="O9" s="43"/>
      <c r="P9" s="43"/>
      <c r="Q9" s="43"/>
      <c r="R9" s="43"/>
      <c r="S9" s="43"/>
      <c r="T9" s="43"/>
    </row>
    <row r="10" spans="1:20" x14ac:dyDescent="0.2">
      <c r="A10" s="43" t="s">
        <v>5</v>
      </c>
      <c r="B10" s="43"/>
      <c r="C10" s="43"/>
      <c r="D10" s="43"/>
      <c r="E10" s="43"/>
      <c r="F10" s="43"/>
      <c r="G10" s="43"/>
      <c r="H10" s="43"/>
      <c r="I10" s="43"/>
      <c r="J10" s="43"/>
      <c r="K10" s="43"/>
      <c r="L10" s="43"/>
      <c r="M10" s="43"/>
      <c r="N10" s="43"/>
      <c r="O10" s="43"/>
      <c r="P10" s="43"/>
      <c r="Q10" s="43"/>
      <c r="R10" s="43"/>
      <c r="S10" s="43"/>
      <c r="T10" s="43"/>
    </row>
    <row r="12" spans="1:20" x14ac:dyDescent="0.2">
      <c r="A12" s="6"/>
      <c r="B12" s="6"/>
      <c r="C12" s="6"/>
      <c r="D12" s="6"/>
      <c r="E12" s="6"/>
      <c r="F12" s="6"/>
      <c r="G12" s="6"/>
      <c r="H12" s="46"/>
      <c r="I12" s="46"/>
      <c r="J12" s="7" t="s">
        <v>6</v>
      </c>
      <c r="K12" s="46"/>
      <c r="L12" s="46"/>
      <c r="M12" s="6"/>
      <c r="N12" s="6"/>
      <c r="O12" s="6"/>
      <c r="P12" s="6"/>
      <c r="Q12" s="6"/>
      <c r="R12" s="6"/>
      <c r="S12" s="6"/>
      <c r="T12" s="6"/>
    </row>
    <row r="13" spans="1:20" x14ac:dyDescent="0.2">
      <c r="A13" s="6"/>
      <c r="B13" s="6"/>
      <c r="C13" s="6"/>
      <c r="D13" s="6"/>
      <c r="E13" s="6"/>
      <c r="F13" s="6"/>
      <c r="G13" s="6"/>
      <c r="H13" s="44" t="s">
        <v>7</v>
      </c>
      <c r="I13" s="44"/>
      <c r="J13" s="6"/>
      <c r="K13" s="6"/>
      <c r="L13" s="6"/>
      <c r="M13" s="6"/>
      <c r="N13" s="6"/>
      <c r="O13" s="6"/>
      <c r="P13" s="6"/>
      <c r="Q13" s="6"/>
      <c r="R13" s="6"/>
      <c r="S13" s="6"/>
      <c r="T13" s="6"/>
    </row>
    <row r="14" spans="1:20" x14ac:dyDescent="0.2">
      <c r="A14" s="6"/>
      <c r="B14" s="6"/>
      <c r="C14" s="6"/>
      <c r="D14" s="6"/>
      <c r="E14" s="6"/>
      <c r="F14" s="6"/>
      <c r="G14" s="6"/>
      <c r="H14" s="6"/>
      <c r="I14" s="46"/>
      <c r="J14" s="46"/>
      <c r="K14" s="46"/>
      <c r="L14" s="6"/>
      <c r="M14" s="6"/>
      <c r="N14" s="6"/>
      <c r="O14" s="6"/>
      <c r="P14" s="6"/>
      <c r="Q14" s="6"/>
      <c r="R14" s="6"/>
      <c r="S14" s="6"/>
      <c r="T14" s="6"/>
    </row>
    <row r="15" spans="1:20" x14ac:dyDescent="0.2">
      <c r="A15" s="6"/>
      <c r="B15" s="6"/>
      <c r="C15" s="6"/>
      <c r="D15" s="6"/>
      <c r="E15" s="6"/>
      <c r="F15" s="6"/>
      <c r="G15" s="6"/>
      <c r="H15" s="6"/>
      <c r="I15" s="47" t="s">
        <v>8</v>
      </c>
      <c r="J15" s="47"/>
      <c r="K15" s="47"/>
      <c r="L15" s="6"/>
      <c r="M15" s="6"/>
      <c r="N15" s="6"/>
      <c r="O15" s="6"/>
      <c r="P15" s="6"/>
      <c r="Q15" s="6"/>
      <c r="R15" s="6"/>
      <c r="S15" s="6"/>
      <c r="T15" s="6"/>
    </row>
    <row r="17" spans="1:20" x14ac:dyDescent="0.2">
      <c r="A17" s="48" t="s">
        <v>9</v>
      </c>
      <c r="B17" s="48"/>
      <c r="C17" s="48"/>
      <c r="D17" s="48"/>
      <c r="E17" s="48"/>
      <c r="F17" s="48"/>
      <c r="G17" s="42"/>
      <c r="H17" s="42"/>
      <c r="I17" s="42"/>
      <c r="J17" s="42"/>
      <c r="K17" s="42"/>
      <c r="L17" s="42"/>
      <c r="M17" s="42"/>
      <c r="N17" s="42"/>
      <c r="O17" s="42"/>
      <c r="P17" s="42"/>
      <c r="Q17" s="42"/>
      <c r="R17" s="42"/>
      <c r="S17" s="42"/>
      <c r="T17" s="42"/>
    </row>
    <row r="18" spans="1:20" x14ac:dyDescent="0.2">
      <c r="A18" s="48"/>
      <c r="B18" s="48"/>
      <c r="C18" s="48"/>
      <c r="D18" s="48"/>
      <c r="E18" s="48"/>
      <c r="F18" s="48"/>
      <c r="G18" s="42"/>
      <c r="H18" s="42"/>
      <c r="I18" s="42"/>
      <c r="J18" s="42"/>
      <c r="K18" s="42"/>
      <c r="L18" s="42"/>
      <c r="M18" s="42"/>
      <c r="N18" s="42"/>
      <c r="O18" s="42"/>
      <c r="P18" s="42"/>
      <c r="Q18" s="42"/>
      <c r="R18" s="42"/>
      <c r="S18" s="42"/>
      <c r="T18" s="42"/>
    </row>
    <row r="19" spans="1:20" x14ac:dyDescent="0.2">
      <c r="A19" s="48"/>
      <c r="B19" s="48"/>
      <c r="C19" s="48"/>
      <c r="D19" s="48"/>
      <c r="E19" s="48"/>
      <c r="F19" s="48"/>
      <c r="G19" s="42"/>
      <c r="H19" s="42"/>
      <c r="I19" s="42"/>
      <c r="J19" s="42"/>
      <c r="K19" s="42"/>
      <c r="L19" s="42"/>
      <c r="M19" s="42"/>
      <c r="N19" s="42"/>
      <c r="O19" s="42"/>
      <c r="P19" s="42"/>
      <c r="Q19" s="42"/>
      <c r="R19" s="42"/>
      <c r="S19" s="42"/>
      <c r="T19" s="42"/>
    </row>
    <row r="20" spans="1:20" x14ac:dyDescent="0.2">
      <c r="A20" s="48" t="s">
        <v>10</v>
      </c>
      <c r="B20" s="48"/>
      <c r="C20" s="48"/>
      <c r="D20" s="48"/>
      <c r="E20" s="48"/>
      <c r="F20" s="48"/>
      <c r="G20" s="42"/>
      <c r="H20" s="42"/>
      <c r="I20" s="42"/>
      <c r="J20" s="42"/>
      <c r="K20" s="42"/>
      <c r="L20" s="42"/>
      <c r="M20" s="42"/>
      <c r="N20" s="42"/>
      <c r="O20" s="42"/>
      <c r="P20" s="42"/>
      <c r="Q20" s="42"/>
      <c r="R20" s="42"/>
      <c r="S20" s="42"/>
      <c r="T20" s="42"/>
    </row>
    <row r="21" spans="1:20" x14ac:dyDescent="0.2">
      <c r="A21" s="48"/>
      <c r="B21" s="48"/>
      <c r="C21" s="48"/>
      <c r="D21" s="48"/>
      <c r="E21" s="48"/>
      <c r="F21" s="48"/>
      <c r="G21" s="42"/>
      <c r="H21" s="42"/>
      <c r="I21" s="42"/>
      <c r="J21" s="42"/>
      <c r="K21" s="42"/>
      <c r="L21" s="42"/>
      <c r="M21" s="42"/>
      <c r="N21" s="42"/>
      <c r="O21" s="42"/>
      <c r="P21" s="42"/>
      <c r="Q21" s="42"/>
      <c r="R21" s="42"/>
      <c r="S21" s="42"/>
      <c r="T21" s="42"/>
    </row>
    <row r="22" spans="1:20" x14ac:dyDescent="0.2">
      <c r="A22" s="48"/>
      <c r="B22" s="48"/>
      <c r="C22" s="48"/>
      <c r="D22" s="48"/>
      <c r="E22" s="48"/>
      <c r="F22" s="48"/>
      <c r="G22" s="42"/>
      <c r="H22" s="42"/>
      <c r="I22" s="42"/>
      <c r="J22" s="42"/>
      <c r="K22" s="42"/>
      <c r="L22" s="42"/>
      <c r="M22" s="42"/>
      <c r="N22" s="42"/>
      <c r="O22" s="42"/>
      <c r="P22" s="42"/>
      <c r="Q22" s="42"/>
      <c r="R22" s="42"/>
      <c r="S22" s="42"/>
      <c r="T22" s="42"/>
    </row>
    <row r="23" spans="1:20" x14ac:dyDescent="0.2">
      <c r="A23" s="48" t="s">
        <v>11</v>
      </c>
      <c r="B23" s="48"/>
      <c r="C23" s="48"/>
      <c r="D23" s="48"/>
      <c r="E23" s="48"/>
      <c r="F23" s="48"/>
      <c r="G23" s="42"/>
      <c r="H23" s="42"/>
      <c r="I23" s="42"/>
      <c r="J23" s="42"/>
      <c r="K23" s="42"/>
      <c r="L23" s="42"/>
      <c r="M23" s="42"/>
      <c r="N23" s="42"/>
      <c r="O23" s="42"/>
      <c r="P23" s="42"/>
      <c r="Q23" s="42"/>
      <c r="R23" s="42"/>
      <c r="S23" s="42"/>
      <c r="T23" s="42"/>
    </row>
    <row r="24" spans="1:20" x14ac:dyDescent="0.2">
      <c r="A24" s="48" t="s">
        <v>12</v>
      </c>
      <c r="B24" s="48"/>
      <c r="C24" s="48"/>
      <c r="D24" s="48"/>
      <c r="E24" s="48"/>
      <c r="F24" s="48"/>
      <c r="G24" s="42"/>
      <c r="H24" s="42"/>
      <c r="I24" s="42"/>
      <c r="J24" s="42"/>
      <c r="K24" s="42"/>
      <c r="L24" s="42"/>
      <c r="M24" s="42"/>
      <c r="N24" s="42"/>
      <c r="O24" s="42"/>
      <c r="P24" s="42"/>
      <c r="Q24" s="42"/>
      <c r="R24" s="42"/>
      <c r="S24" s="42"/>
      <c r="T24" s="42"/>
    </row>
    <row r="25" spans="1:20" x14ac:dyDescent="0.2">
      <c r="A25" s="48" t="s">
        <v>13</v>
      </c>
      <c r="B25" s="48"/>
      <c r="C25" s="48"/>
      <c r="D25" s="48"/>
      <c r="E25" s="48"/>
      <c r="F25" s="48"/>
      <c r="G25" s="42"/>
      <c r="H25" s="42"/>
      <c r="I25" s="42"/>
      <c r="J25" s="42"/>
      <c r="K25" s="42"/>
      <c r="L25" s="42"/>
      <c r="M25" s="42"/>
      <c r="N25" s="42"/>
      <c r="O25" s="42"/>
      <c r="P25" s="42"/>
      <c r="Q25" s="42"/>
      <c r="R25" s="42"/>
      <c r="S25" s="42"/>
      <c r="T25" s="42"/>
    </row>
    <row r="27" spans="1:20" ht="14.4" customHeight="1" x14ac:dyDescent="0.2">
      <c r="A27" s="51" t="s">
        <v>14</v>
      </c>
      <c r="B27" s="51"/>
      <c r="C27" s="51"/>
      <c r="D27" s="51"/>
      <c r="E27" s="51"/>
      <c r="F27" s="51"/>
      <c r="G27" s="51"/>
      <c r="H27" s="51"/>
      <c r="I27" s="51"/>
      <c r="J27" s="51"/>
      <c r="K27" s="51"/>
      <c r="L27" s="51"/>
      <c r="M27" s="51"/>
      <c r="N27" s="51"/>
      <c r="O27" s="51"/>
      <c r="P27" s="51"/>
      <c r="Q27" s="51"/>
      <c r="R27" s="51"/>
      <c r="S27" s="51"/>
      <c r="T27" s="51"/>
    </row>
    <row r="28" spans="1:20" x14ac:dyDescent="0.2">
      <c r="A28" s="51"/>
      <c r="B28" s="51"/>
      <c r="C28" s="51"/>
      <c r="D28" s="51"/>
      <c r="E28" s="51"/>
      <c r="F28" s="51"/>
      <c r="G28" s="51"/>
      <c r="H28" s="51"/>
      <c r="I28" s="51"/>
      <c r="J28" s="51"/>
      <c r="K28" s="51"/>
      <c r="L28" s="51"/>
      <c r="M28" s="51"/>
      <c r="N28" s="51"/>
      <c r="O28" s="51"/>
      <c r="P28" s="51"/>
      <c r="Q28" s="51"/>
      <c r="R28" s="51"/>
      <c r="S28" s="51"/>
      <c r="T28" s="51"/>
    </row>
    <row r="29" spans="1:20" x14ac:dyDescent="0.2">
      <c r="A29" s="51"/>
      <c r="B29" s="51"/>
      <c r="C29" s="51"/>
      <c r="D29" s="51"/>
      <c r="E29" s="51"/>
      <c r="F29" s="51"/>
      <c r="G29" s="51"/>
      <c r="H29" s="51"/>
      <c r="I29" s="51"/>
      <c r="J29" s="51"/>
      <c r="K29" s="51"/>
      <c r="L29" s="51"/>
      <c r="M29" s="51"/>
      <c r="N29" s="51"/>
      <c r="O29" s="51"/>
      <c r="P29" s="51"/>
      <c r="Q29" s="51"/>
      <c r="R29" s="51"/>
      <c r="S29" s="51"/>
      <c r="T29" s="51"/>
    </row>
    <row r="30" spans="1:20" x14ac:dyDescent="0.2">
      <c r="A30" s="13" t="s">
        <v>15</v>
      </c>
      <c r="B30" s="13"/>
      <c r="C30" s="13"/>
      <c r="D30" s="13"/>
      <c r="E30" s="13"/>
      <c r="F30" s="13"/>
      <c r="G30" s="13"/>
      <c r="H30" s="13"/>
      <c r="I30" s="13"/>
      <c r="J30" s="13"/>
      <c r="K30" s="13"/>
      <c r="L30" s="13"/>
      <c r="M30" s="13"/>
      <c r="N30" s="13"/>
      <c r="O30" s="13"/>
      <c r="P30" s="13"/>
      <c r="Q30" s="13"/>
      <c r="R30" s="13"/>
      <c r="S30" s="13"/>
      <c r="T30" s="13"/>
    </row>
    <row r="31" spans="1:20" ht="14.4" customHeight="1" x14ac:dyDescent="0.2">
      <c r="A31" s="50" t="s">
        <v>16</v>
      </c>
      <c r="B31" s="50" t="s">
        <v>17</v>
      </c>
      <c r="C31" s="50"/>
      <c r="D31" s="50"/>
      <c r="E31" s="50"/>
      <c r="F31" s="50"/>
      <c r="G31" s="50"/>
      <c r="H31" s="50"/>
      <c r="I31" s="50"/>
      <c r="J31" s="50"/>
      <c r="K31" s="50"/>
      <c r="L31" s="49" t="s">
        <v>18</v>
      </c>
      <c r="M31" s="49"/>
      <c r="N31" s="49" t="s">
        <v>19</v>
      </c>
      <c r="O31" s="49"/>
      <c r="P31" s="50" t="s">
        <v>20</v>
      </c>
      <c r="Q31" s="50"/>
      <c r="R31" s="49" t="s">
        <v>21</v>
      </c>
      <c r="S31" s="49"/>
      <c r="T31" s="6"/>
    </row>
    <row r="32" spans="1:20" x14ac:dyDescent="0.2">
      <c r="A32" s="50"/>
      <c r="B32" s="50"/>
      <c r="C32" s="50"/>
      <c r="D32" s="50"/>
      <c r="E32" s="50"/>
      <c r="F32" s="50"/>
      <c r="G32" s="50"/>
      <c r="H32" s="50"/>
      <c r="I32" s="50"/>
      <c r="J32" s="50"/>
      <c r="K32" s="50"/>
      <c r="L32" s="49"/>
      <c r="M32" s="49"/>
      <c r="N32" s="49"/>
      <c r="O32" s="49"/>
      <c r="P32" s="50"/>
      <c r="Q32" s="50"/>
      <c r="R32" s="49"/>
      <c r="S32" s="49"/>
      <c r="T32" s="6"/>
    </row>
    <row r="33" spans="1:19" x14ac:dyDescent="0.2">
      <c r="A33" s="50"/>
      <c r="B33" s="50"/>
      <c r="C33" s="50"/>
      <c r="D33" s="50"/>
      <c r="E33" s="50"/>
      <c r="F33" s="50"/>
      <c r="G33" s="50"/>
      <c r="H33" s="50"/>
      <c r="I33" s="50"/>
      <c r="J33" s="50"/>
      <c r="K33" s="50"/>
      <c r="L33" s="49"/>
      <c r="M33" s="49"/>
      <c r="N33" s="49"/>
      <c r="O33" s="49"/>
      <c r="P33" s="50"/>
      <c r="Q33" s="50"/>
      <c r="R33" s="49"/>
      <c r="S33" s="49"/>
    </row>
    <row r="34" spans="1:19" x14ac:dyDescent="0.2">
      <c r="A34" s="50"/>
      <c r="B34" s="50"/>
      <c r="C34" s="50"/>
      <c r="D34" s="50"/>
      <c r="E34" s="50"/>
      <c r="F34" s="50"/>
      <c r="G34" s="50"/>
      <c r="H34" s="50"/>
      <c r="I34" s="50"/>
      <c r="J34" s="50"/>
      <c r="K34" s="50"/>
      <c r="L34" s="49"/>
      <c r="M34" s="49"/>
      <c r="N34" s="49"/>
      <c r="O34" s="49"/>
      <c r="P34" s="50"/>
      <c r="Q34" s="50"/>
      <c r="R34" s="49"/>
      <c r="S34" s="49"/>
    </row>
    <row r="35" spans="1:19" x14ac:dyDescent="0.2">
      <c r="A35" s="1" t="s">
        <v>22</v>
      </c>
      <c r="B35" s="55" t="s">
        <v>23</v>
      </c>
      <c r="C35" s="56"/>
      <c r="D35" s="56"/>
      <c r="E35" s="56"/>
      <c r="F35" s="56"/>
      <c r="G35" s="56"/>
      <c r="H35" s="56"/>
      <c r="I35" s="56"/>
      <c r="J35" s="56"/>
      <c r="K35" s="57"/>
      <c r="L35" s="55" t="s">
        <v>24</v>
      </c>
      <c r="M35" s="57"/>
      <c r="N35" s="55" t="s">
        <v>25</v>
      </c>
      <c r="O35" s="57"/>
      <c r="P35" s="55" t="s">
        <v>26</v>
      </c>
      <c r="Q35" s="57"/>
      <c r="R35" s="55" t="s">
        <v>239</v>
      </c>
      <c r="S35" s="57"/>
    </row>
    <row r="36" spans="1:19" x14ac:dyDescent="0.2">
      <c r="A36" s="41" t="s">
        <v>27</v>
      </c>
      <c r="B36" s="41"/>
      <c r="C36" s="41"/>
      <c r="D36" s="41"/>
      <c r="E36" s="41"/>
      <c r="F36" s="41"/>
      <c r="G36" s="41"/>
      <c r="H36" s="41"/>
      <c r="I36" s="41"/>
      <c r="J36" s="41"/>
      <c r="K36" s="41"/>
      <c r="L36" s="41"/>
      <c r="M36" s="41"/>
      <c r="N36" s="41"/>
      <c r="O36" s="41"/>
      <c r="P36" s="41"/>
      <c r="Q36" s="41"/>
      <c r="R36" s="41"/>
      <c r="S36" s="41"/>
    </row>
    <row r="37" spans="1:19" x14ac:dyDescent="0.2">
      <c r="A37" s="8" t="s">
        <v>28</v>
      </c>
      <c r="B37" s="11" t="s">
        <v>29</v>
      </c>
      <c r="C37" s="11"/>
      <c r="D37" s="11"/>
      <c r="E37" s="11"/>
      <c r="F37" s="11"/>
      <c r="G37" s="11"/>
      <c r="H37" s="11"/>
      <c r="I37" s="11"/>
      <c r="J37" s="11"/>
      <c r="K37" s="11"/>
      <c r="L37" s="37">
        <v>2</v>
      </c>
      <c r="M37" s="37"/>
      <c r="N37" s="33" t="s">
        <v>251</v>
      </c>
      <c r="O37" s="34"/>
      <c r="P37" s="35" t="s">
        <v>250</v>
      </c>
      <c r="Q37" s="36"/>
      <c r="R37" s="12" t="e">
        <f>ROUND(N37+N37*P37/100,2)</f>
        <v>#VALUE!</v>
      </c>
      <c r="S37" s="12"/>
    </row>
    <row r="38" spans="1:19" x14ac:dyDescent="0.2">
      <c r="A38" s="8" t="s">
        <v>30</v>
      </c>
      <c r="B38" s="11" t="s">
        <v>31</v>
      </c>
      <c r="C38" s="11"/>
      <c r="D38" s="11"/>
      <c r="E38" s="11"/>
      <c r="F38" s="11"/>
      <c r="G38" s="11"/>
      <c r="H38" s="11"/>
      <c r="I38" s="11"/>
      <c r="J38" s="11"/>
      <c r="K38" s="11"/>
      <c r="L38" s="37">
        <v>2</v>
      </c>
      <c r="M38" s="37"/>
      <c r="N38" s="33" t="s">
        <v>251</v>
      </c>
      <c r="O38" s="34"/>
      <c r="P38" s="35" t="s">
        <v>250</v>
      </c>
      <c r="Q38" s="36"/>
      <c r="R38" s="12" t="e">
        <f>ROUND(N38+N38*P38/100,2)</f>
        <v>#VALUE!</v>
      </c>
      <c r="S38" s="12"/>
    </row>
    <row r="39" spans="1:19" x14ac:dyDescent="0.2">
      <c r="A39" s="8" t="s">
        <v>32</v>
      </c>
      <c r="B39" s="11" t="s">
        <v>33</v>
      </c>
      <c r="C39" s="11"/>
      <c r="D39" s="11"/>
      <c r="E39" s="11"/>
      <c r="F39" s="11"/>
      <c r="G39" s="11"/>
      <c r="H39" s="11"/>
      <c r="I39" s="11"/>
      <c r="J39" s="11"/>
      <c r="K39" s="11"/>
      <c r="L39" s="37">
        <v>2</v>
      </c>
      <c r="M39" s="37"/>
      <c r="N39" s="33" t="s">
        <v>251</v>
      </c>
      <c r="O39" s="34"/>
      <c r="P39" s="35" t="s">
        <v>250</v>
      </c>
      <c r="Q39" s="36"/>
      <c r="R39" s="12" t="e">
        <f>ROUND(N39+N39*P39/100,2)</f>
        <v>#VALUE!</v>
      </c>
      <c r="S39" s="12"/>
    </row>
    <row r="40" spans="1:19" x14ac:dyDescent="0.2">
      <c r="A40" s="8" t="s">
        <v>34</v>
      </c>
      <c r="B40" s="11" t="s">
        <v>35</v>
      </c>
      <c r="C40" s="11"/>
      <c r="D40" s="11"/>
      <c r="E40" s="11"/>
      <c r="F40" s="11"/>
      <c r="G40" s="11"/>
      <c r="H40" s="11"/>
      <c r="I40" s="11"/>
      <c r="J40" s="11"/>
      <c r="K40" s="11"/>
      <c r="L40" s="37">
        <v>2</v>
      </c>
      <c r="M40" s="37"/>
      <c r="N40" s="33" t="s">
        <v>251</v>
      </c>
      <c r="O40" s="34"/>
      <c r="P40" s="35" t="s">
        <v>250</v>
      </c>
      <c r="Q40" s="36"/>
      <c r="R40" s="12" t="e">
        <f>ROUND(N40+N40*P40/100,2)</f>
        <v>#VALUE!</v>
      </c>
      <c r="S40" s="12"/>
    </row>
    <row r="41" spans="1:19" x14ac:dyDescent="0.2">
      <c r="A41" s="8" t="s">
        <v>36</v>
      </c>
      <c r="B41" s="11" t="s">
        <v>37</v>
      </c>
      <c r="C41" s="11"/>
      <c r="D41" s="11"/>
      <c r="E41" s="11"/>
      <c r="F41" s="11"/>
      <c r="G41" s="11"/>
      <c r="H41" s="11"/>
      <c r="I41" s="11"/>
      <c r="J41" s="11"/>
      <c r="K41" s="11"/>
      <c r="L41" s="37">
        <v>2</v>
      </c>
      <c r="M41" s="37"/>
      <c r="N41" s="33" t="s">
        <v>251</v>
      </c>
      <c r="O41" s="34"/>
      <c r="P41" s="35" t="s">
        <v>250</v>
      </c>
      <c r="Q41" s="36"/>
      <c r="R41" s="12" t="e">
        <f>ROUND(N41+N41*P41/100,2)</f>
        <v>#VALUE!</v>
      </c>
      <c r="S41" s="12"/>
    </row>
    <row r="42" spans="1:19" x14ac:dyDescent="0.2">
      <c r="A42" s="30" t="s">
        <v>38</v>
      </c>
      <c r="B42" s="30"/>
      <c r="C42" s="30"/>
      <c r="D42" s="30"/>
      <c r="E42" s="30"/>
      <c r="F42" s="30"/>
      <c r="G42" s="30"/>
      <c r="H42" s="30"/>
      <c r="I42" s="30"/>
      <c r="J42" s="30"/>
      <c r="K42" s="30"/>
      <c r="L42" s="30"/>
      <c r="M42" s="30"/>
      <c r="N42" s="30"/>
      <c r="O42" s="30"/>
      <c r="P42" s="30"/>
      <c r="Q42" s="30"/>
      <c r="R42" s="12" t="e">
        <f>SUM(R37:R41)/5</f>
        <v>#VALUE!</v>
      </c>
      <c r="S42" s="42"/>
    </row>
    <row r="43" spans="1:19" x14ac:dyDescent="0.2">
      <c r="A43" s="30" t="s">
        <v>39</v>
      </c>
      <c r="B43" s="30"/>
      <c r="C43" s="30"/>
      <c r="D43" s="30"/>
      <c r="E43" s="30"/>
      <c r="F43" s="30"/>
      <c r="G43" s="30"/>
      <c r="H43" s="30"/>
      <c r="I43" s="30"/>
      <c r="J43" s="30"/>
      <c r="K43" s="30"/>
      <c r="L43" s="30"/>
      <c r="M43" s="30"/>
      <c r="N43" s="30"/>
      <c r="O43" s="30"/>
      <c r="P43" s="30"/>
      <c r="Q43" s="30"/>
      <c r="R43" s="37">
        <v>0.05</v>
      </c>
      <c r="S43" s="37"/>
    </row>
    <row r="44" spans="1:19" x14ac:dyDescent="0.2">
      <c r="A44" s="30" t="s">
        <v>40</v>
      </c>
      <c r="B44" s="30"/>
      <c r="C44" s="30"/>
      <c r="D44" s="30"/>
      <c r="E44" s="30"/>
      <c r="F44" s="30"/>
      <c r="G44" s="30"/>
      <c r="H44" s="30"/>
      <c r="I44" s="30"/>
      <c r="J44" s="30"/>
      <c r="K44" s="30"/>
      <c r="L44" s="30"/>
      <c r="M44" s="30"/>
      <c r="N44" s="30"/>
      <c r="O44" s="30"/>
      <c r="P44" s="30"/>
      <c r="Q44" s="30"/>
      <c r="R44" s="12" t="e">
        <f>R42*R43</f>
        <v>#VALUE!</v>
      </c>
      <c r="S44" s="12"/>
    </row>
    <row r="45" spans="1:19" x14ac:dyDescent="0.2">
      <c r="A45" s="41" t="s">
        <v>41</v>
      </c>
      <c r="B45" s="41"/>
      <c r="C45" s="41"/>
      <c r="D45" s="41"/>
      <c r="E45" s="41"/>
      <c r="F45" s="41"/>
      <c r="G45" s="41"/>
      <c r="H45" s="41"/>
      <c r="I45" s="41"/>
      <c r="J45" s="41"/>
      <c r="K45" s="41"/>
      <c r="L45" s="41"/>
      <c r="M45" s="41"/>
      <c r="N45" s="41"/>
      <c r="O45" s="41"/>
      <c r="P45" s="41"/>
      <c r="Q45" s="41"/>
      <c r="R45" s="41"/>
      <c r="S45" s="41"/>
    </row>
    <row r="46" spans="1:19" x14ac:dyDescent="0.2">
      <c r="A46" s="8" t="s">
        <v>42</v>
      </c>
      <c r="B46" s="58" t="s">
        <v>43</v>
      </c>
      <c r="C46" s="58"/>
      <c r="D46" s="58"/>
      <c r="E46" s="58"/>
      <c r="F46" s="58"/>
      <c r="G46" s="58"/>
      <c r="H46" s="58"/>
      <c r="I46" s="58"/>
      <c r="J46" s="58"/>
      <c r="K46" s="58"/>
      <c r="L46" s="37">
        <v>3</v>
      </c>
      <c r="M46" s="37"/>
      <c r="N46" s="33" t="s">
        <v>251</v>
      </c>
      <c r="O46" s="34"/>
      <c r="P46" s="35" t="s">
        <v>250</v>
      </c>
      <c r="Q46" s="36"/>
      <c r="R46" s="27" t="e">
        <f>ROUND(N46+N46*P46/100,2)</f>
        <v>#VALUE!</v>
      </c>
      <c r="S46" s="29"/>
    </row>
    <row r="47" spans="1:19" x14ac:dyDescent="0.2">
      <c r="A47" s="8" t="s">
        <v>44</v>
      </c>
      <c r="B47" s="58" t="s">
        <v>45</v>
      </c>
      <c r="C47" s="58"/>
      <c r="D47" s="58"/>
      <c r="E47" s="58"/>
      <c r="F47" s="58"/>
      <c r="G47" s="58"/>
      <c r="H47" s="58"/>
      <c r="I47" s="58"/>
      <c r="J47" s="58"/>
      <c r="K47" s="58"/>
      <c r="L47" s="37">
        <v>3</v>
      </c>
      <c r="M47" s="37"/>
      <c r="N47" s="33" t="s">
        <v>251</v>
      </c>
      <c r="O47" s="34"/>
      <c r="P47" s="35" t="s">
        <v>250</v>
      </c>
      <c r="Q47" s="36"/>
      <c r="R47" s="12" t="e">
        <f>ROUND(N47+N47*P47/100,2)</f>
        <v>#VALUE!</v>
      </c>
      <c r="S47" s="12"/>
    </row>
    <row r="48" spans="1:19" x14ac:dyDescent="0.2">
      <c r="A48" s="8" t="s">
        <v>46</v>
      </c>
      <c r="B48" s="58" t="s">
        <v>47</v>
      </c>
      <c r="C48" s="58"/>
      <c r="D48" s="58"/>
      <c r="E48" s="58"/>
      <c r="F48" s="58"/>
      <c r="G48" s="58"/>
      <c r="H48" s="58"/>
      <c r="I48" s="58"/>
      <c r="J48" s="58"/>
      <c r="K48" s="58"/>
      <c r="L48" s="37">
        <v>3</v>
      </c>
      <c r="M48" s="37"/>
      <c r="N48" s="33" t="s">
        <v>251</v>
      </c>
      <c r="O48" s="34"/>
      <c r="P48" s="35" t="s">
        <v>250</v>
      </c>
      <c r="Q48" s="36"/>
      <c r="R48" s="12" t="e">
        <f>ROUND(N48+N48*P48/100,2)</f>
        <v>#VALUE!</v>
      </c>
      <c r="S48" s="12"/>
    </row>
    <row r="49" spans="1:19" x14ac:dyDescent="0.2">
      <c r="A49" s="8" t="s">
        <v>48</v>
      </c>
      <c r="B49" s="58" t="s">
        <v>49</v>
      </c>
      <c r="C49" s="58"/>
      <c r="D49" s="58"/>
      <c r="E49" s="58"/>
      <c r="F49" s="58"/>
      <c r="G49" s="58"/>
      <c r="H49" s="58"/>
      <c r="I49" s="58"/>
      <c r="J49" s="58"/>
      <c r="K49" s="58"/>
      <c r="L49" s="37">
        <v>3</v>
      </c>
      <c r="M49" s="37"/>
      <c r="N49" s="33" t="s">
        <v>251</v>
      </c>
      <c r="O49" s="34"/>
      <c r="P49" s="35" t="s">
        <v>250</v>
      </c>
      <c r="Q49" s="36"/>
      <c r="R49" s="12" t="e">
        <f>ROUND(N49+N49*P49/100,2)</f>
        <v>#VALUE!</v>
      </c>
      <c r="S49" s="12"/>
    </row>
    <row r="50" spans="1:19" x14ac:dyDescent="0.2">
      <c r="A50" s="8" t="s">
        <v>50</v>
      </c>
      <c r="B50" s="58" t="s">
        <v>51</v>
      </c>
      <c r="C50" s="58"/>
      <c r="D50" s="58"/>
      <c r="E50" s="58"/>
      <c r="F50" s="58"/>
      <c r="G50" s="58"/>
      <c r="H50" s="58"/>
      <c r="I50" s="58"/>
      <c r="J50" s="58"/>
      <c r="K50" s="58"/>
      <c r="L50" s="37">
        <v>3</v>
      </c>
      <c r="M50" s="37"/>
      <c r="N50" s="33" t="s">
        <v>251</v>
      </c>
      <c r="O50" s="34"/>
      <c r="P50" s="35" t="s">
        <v>250</v>
      </c>
      <c r="Q50" s="36"/>
      <c r="R50" s="12" t="e">
        <f>ROUND(N50+N50*P50/100,2)</f>
        <v>#VALUE!</v>
      </c>
      <c r="S50" s="12"/>
    </row>
    <row r="51" spans="1:19" x14ac:dyDescent="0.2">
      <c r="A51" s="30" t="s">
        <v>52</v>
      </c>
      <c r="B51" s="30"/>
      <c r="C51" s="30"/>
      <c r="D51" s="30"/>
      <c r="E51" s="30"/>
      <c r="F51" s="30"/>
      <c r="G51" s="30"/>
      <c r="H51" s="30"/>
      <c r="I51" s="30"/>
      <c r="J51" s="30"/>
      <c r="K51" s="30"/>
      <c r="L51" s="30"/>
      <c r="M51" s="30"/>
      <c r="N51" s="30"/>
      <c r="O51" s="30"/>
      <c r="P51" s="30"/>
      <c r="Q51" s="30"/>
      <c r="R51" s="12" t="e">
        <f>SUM(R46:R50)/5</f>
        <v>#VALUE!</v>
      </c>
      <c r="S51" s="12"/>
    </row>
    <row r="52" spans="1:19" x14ac:dyDescent="0.2">
      <c r="A52" s="30" t="s">
        <v>39</v>
      </c>
      <c r="B52" s="30"/>
      <c r="C52" s="30"/>
      <c r="D52" s="30"/>
      <c r="E52" s="30"/>
      <c r="F52" s="30"/>
      <c r="G52" s="30"/>
      <c r="H52" s="30"/>
      <c r="I52" s="30"/>
      <c r="J52" s="30"/>
      <c r="K52" s="30"/>
      <c r="L52" s="30"/>
      <c r="M52" s="30"/>
      <c r="N52" s="30"/>
      <c r="O52" s="30"/>
      <c r="P52" s="30"/>
      <c r="Q52" s="30"/>
      <c r="R52" s="37">
        <v>0.05</v>
      </c>
      <c r="S52" s="37"/>
    </row>
    <row r="53" spans="1:19" x14ac:dyDescent="0.2">
      <c r="A53" s="18" t="s">
        <v>53</v>
      </c>
      <c r="B53" s="19"/>
      <c r="C53" s="19"/>
      <c r="D53" s="19"/>
      <c r="E53" s="19"/>
      <c r="F53" s="19"/>
      <c r="G53" s="19"/>
      <c r="H53" s="19"/>
      <c r="I53" s="19"/>
      <c r="J53" s="19"/>
      <c r="K53" s="19"/>
      <c r="L53" s="19"/>
      <c r="M53" s="19"/>
      <c r="N53" s="19"/>
      <c r="O53" s="19"/>
      <c r="P53" s="19"/>
      <c r="Q53" s="20"/>
      <c r="R53" s="27" t="e">
        <f>R51*R52</f>
        <v>#VALUE!</v>
      </c>
      <c r="S53" s="29"/>
    </row>
    <row r="54" spans="1:19" x14ac:dyDescent="0.2">
      <c r="A54" s="41" t="s">
        <v>54</v>
      </c>
      <c r="B54" s="41"/>
      <c r="C54" s="41"/>
      <c r="D54" s="41"/>
      <c r="E54" s="41"/>
      <c r="F54" s="41"/>
      <c r="G54" s="41"/>
      <c r="H54" s="41"/>
      <c r="I54" s="41"/>
      <c r="J54" s="41"/>
      <c r="K54" s="41"/>
      <c r="L54" s="41"/>
      <c r="M54" s="41"/>
      <c r="N54" s="41"/>
      <c r="O54" s="41"/>
      <c r="P54" s="41"/>
      <c r="Q54" s="41"/>
      <c r="R54" s="41"/>
      <c r="S54" s="41"/>
    </row>
    <row r="55" spans="1:19" x14ac:dyDescent="0.2">
      <c r="A55" s="8" t="s">
        <v>42</v>
      </c>
      <c r="B55" s="58" t="s">
        <v>55</v>
      </c>
      <c r="C55" s="58"/>
      <c r="D55" s="58"/>
      <c r="E55" s="58"/>
      <c r="F55" s="58"/>
      <c r="G55" s="58"/>
      <c r="H55" s="58"/>
      <c r="I55" s="58"/>
      <c r="J55" s="58"/>
      <c r="K55" s="58"/>
      <c r="L55" s="37">
        <v>3</v>
      </c>
      <c r="M55" s="37"/>
      <c r="N55" s="33" t="s">
        <v>251</v>
      </c>
      <c r="O55" s="34"/>
      <c r="P55" s="35" t="s">
        <v>250</v>
      </c>
      <c r="Q55" s="36"/>
      <c r="R55" s="27" t="e">
        <f>ROUND(N55+N55*P55/100,2)</f>
        <v>#VALUE!</v>
      </c>
      <c r="S55" s="29"/>
    </row>
    <row r="56" spans="1:19" x14ac:dyDescent="0.2">
      <c r="A56" s="8" t="s">
        <v>44</v>
      </c>
      <c r="B56" s="58" t="s">
        <v>56</v>
      </c>
      <c r="C56" s="58"/>
      <c r="D56" s="58"/>
      <c r="E56" s="58"/>
      <c r="F56" s="58"/>
      <c r="G56" s="58"/>
      <c r="H56" s="58"/>
      <c r="I56" s="58"/>
      <c r="J56" s="58"/>
      <c r="K56" s="58"/>
      <c r="L56" s="37">
        <v>3</v>
      </c>
      <c r="M56" s="37"/>
      <c r="N56" s="33" t="s">
        <v>251</v>
      </c>
      <c r="O56" s="34"/>
      <c r="P56" s="35" t="s">
        <v>250</v>
      </c>
      <c r="Q56" s="36"/>
      <c r="R56" s="12" t="e">
        <f>ROUND(N56+N56*P56/100,2)</f>
        <v>#VALUE!</v>
      </c>
      <c r="S56" s="12"/>
    </row>
    <row r="57" spans="1:19" x14ac:dyDescent="0.2">
      <c r="A57" s="8" t="s">
        <v>46</v>
      </c>
      <c r="B57" s="58" t="s">
        <v>57</v>
      </c>
      <c r="C57" s="58"/>
      <c r="D57" s="58"/>
      <c r="E57" s="58"/>
      <c r="F57" s="58"/>
      <c r="G57" s="58"/>
      <c r="H57" s="58"/>
      <c r="I57" s="58"/>
      <c r="J57" s="58"/>
      <c r="K57" s="58"/>
      <c r="L57" s="37">
        <v>3</v>
      </c>
      <c r="M57" s="37"/>
      <c r="N57" s="33" t="s">
        <v>251</v>
      </c>
      <c r="O57" s="34"/>
      <c r="P57" s="35" t="s">
        <v>250</v>
      </c>
      <c r="Q57" s="36"/>
      <c r="R57" s="12" t="e">
        <f>ROUND(N57+N57*P57/100,2)</f>
        <v>#VALUE!</v>
      </c>
      <c r="S57" s="12"/>
    </row>
    <row r="58" spans="1:19" x14ac:dyDescent="0.2">
      <c r="A58" s="30" t="s">
        <v>52</v>
      </c>
      <c r="B58" s="30"/>
      <c r="C58" s="30"/>
      <c r="D58" s="30"/>
      <c r="E58" s="30"/>
      <c r="F58" s="30"/>
      <c r="G58" s="30"/>
      <c r="H58" s="30"/>
      <c r="I58" s="30"/>
      <c r="J58" s="30"/>
      <c r="K58" s="30"/>
      <c r="L58" s="30"/>
      <c r="M58" s="30"/>
      <c r="N58" s="30"/>
      <c r="O58" s="30"/>
      <c r="P58" s="30"/>
      <c r="Q58" s="30"/>
      <c r="R58" s="12" t="e">
        <f>SUM(R55:R57)/3</f>
        <v>#VALUE!</v>
      </c>
      <c r="S58" s="12"/>
    </row>
    <row r="59" spans="1:19" x14ac:dyDescent="0.2">
      <c r="A59" s="30" t="s">
        <v>39</v>
      </c>
      <c r="B59" s="30"/>
      <c r="C59" s="30"/>
      <c r="D59" s="30"/>
      <c r="E59" s="30"/>
      <c r="F59" s="30"/>
      <c r="G59" s="30"/>
      <c r="H59" s="30"/>
      <c r="I59" s="30"/>
      <c r="J59" s="30"/>
      <c r="K59" s="30"/>
      <c r="L59" s="30"/>
      <c r="M59" s="30"/>
      <c r="N59" s="30"/>
      <c r="O59" s="30"/>
      <c r="P59" s="30"/>
      <c r="Q59" s="30"/>
      <c r="R59" s="37">
        <v>0.05</v>
      </c>
      <c r="S59" s="37"/>
    </row>
    <row r="60" spans="1:19" x14ac:dyDescent="0.2">
      <c r="A60" s="18" t="s">
        <v>58</v>
      </c>
      <c r="B60" s="19"/>
      <c r="C60" s="19"/>
      <c r="D60" s="19"/>
      <c r="E60" s="19"/>
      <c r="F60" s="19"/>
      <c r="G60" s="19"/>
      <c r="H60" s="19"/>
      <c r="I60" s="19"/>
      <c r="J60" s="19"/>
      <c r="K60" s="19"/>
      <c r="L60" s="19"/>
      <c r="M60" s="19"/>
      <c r="N60" s="19"/>
      <c r="O60" s="19"/>
      <c r="P60" s="19"/>
      <c r="Q60" s="20"/>
      <c r="R60" s="27" t="e">
        <f>R58*R59</f>
        <v>#VALUE!</v>
      </c>
      <c r="S60" s="29"/>
    </row>
    <row r="61" spans="1:19" x14ac:dyDescent="0.2">
      <c r="A61" s="41" t="s">
        <v>59</v>
      </c>
      <c r="B61" s="41"/>
      <c r="C61" s="41"/>
      <c r="D61" s="41"/>
      <c r="E61" s="41"/>
      <c r="F61" s="41"/>
      <c r="G61" s="41"/>
      <c r="H61" s="41"/>
      <c r="I61" s="41"/>
      <c r="J61" s="41"/>
      <c r="K61" s="41"/>
      <c r="L61" s="41"/>
      <c r="M61" s="41"/>
      <c r="N61" s="41"/>
      <c r="O61" s="41"/>
      <c r="P61" s="41"/>
      <c r="Q61" s="41"/>
      <c r="R61" s="41"/>
      <c r="S61" s="41"/>
    </row>
    <row r="62" spans="1:19" x14ac:dyDescent="0.2">
      <c r="A62" s="52" t="s">
        <v>60</v>
      </c>
      <c r="B62" s="53"/>
      <c r="C62" s="53"/>
      <c r="D62" s="53"/>
      <c r="E62" s="53"/>
      <c r="F62" s="53"/>
      <c r="G62" s="53"/>
      <c r="H62" s="53"/>
      <c r="I62" s="53"/>
      <c r="J62" s="53"/>
      <c r="K62" s="53"/>
      <c r="L62" s="53"/>
      <c r="M62" s="53"/>
      <c r="N62" s="53"/>
      <c r="O62" s="53"/>
      <c r="P62" s="53"/>
      <c r="Q62" s="53"/>
      <c r="R62" s="53"/>
      <c r="S62" s="54"/>
    </row>
    <row r="63" spans="1:19" x14ac:dyDescent="0.2">
      <c r="A63" s="8" t="s">
        <v>61</v>
      </c>
      <c r="B63" s="11" t="s">
        <v>62</v>
      </c>
      <c r="C63" s="11"/>
      <c r="D63" s="11"/>
      <c r="E63" s="11"/>
      <c r="F63" s="11"/>
      <c r="G63" s="11"/>
      <c r="H63" s="11"/>
      <c r="I63" s="11"/>
      <c r="J63" s="11"/>
      <c r="K63" s="11"/>
      <c r="L63" s="37">
        <v>3</v>
      </c>
      <c r="M63" s="37"/>
      <c r="N63" s="33" t="s">
        <v>251</v>
      </c>
      <c r="O63" s="34"/>
      <c r="P63" s="35" t="s">
        <v>250</v>
      </c>
      <c r="Q63" s="36"/>
      <c r="R63" s="12" t="e">
        <f>ROUND(N63+N63*P63/100,2)</f>
        <v>#VALUE!</v>
      </c>
      <c r="S63" s="12"/>
    </row>
    <row r="64" spans="1:19" x14ac:dyDescent="0.2">
      <c r="A64" s="8" t="s">
        <v>63</v>
      </c>
      <c r="B64" s="11" t="s">
        <v>64</v>
      </c>
      <c r="C64" s="11"/>
      <c r="D64" s="11"/>
      <c r="E64" s="11"/>
      <c r="F64" s="11"/>
      <c r="G64" s="11"/>
      <c r="H64" s="11"/>
      <c r="I64" s="11"/>
      <c r="J64" s="11"/>
      <c r="K64" s="11"/>
      <c r="L64" s="37">
        <v>3</v>
      </c>
      <c r="M64" s="37"/>
      <c r="N64" s="33" t="s">
        <v>251</v>
      </c>
      <c r="O64" s="34"/>
      <c r="P64" s="35" t="s">
        <v>250</v>
      </c>
      <c r="Q64" s="36"/>
      <c r="R64" s="12" t="e">
        <f t="shared" ref="R64:R73" si="0">ROUND(N64+N64*P64/100,2)</f>
        <v>#VALUE!</v>
      </c>
      <c r="S64" s="12"/>
    </row>
    <row r="65" spans="1:19" x14ac:dyDescent="0.2">
      <c r="A65" s="8" t="s">
        <v>65</v>
      </c>
      <c r="B65" s="11" t="s">
        <v>66</v>
      </c>
      <c r="C65" s="11"/>
      <c r="D65" s="11"/>
      <c r="E65" s="11"/>
      <c r="F65" s="11"/>
      <c r="G65" s="11"/>
      <c r="H65" s="11"/>
      <c r="I65" s="11"/>
      <c r="J65" s="11"/>
      <c r="K65" s="11"/>
      <c r="L65" s="37">
        <v>3</v>
      </c>
      <c r="M65" s="37"/>
      <c r="N65" s="33" t="s">
        <v>251</v>
      </c>
      <c r="O65" s="34"/>
      <c r="P65" s="35" t="s">
        <v>250</v>
      </c>
      <c r="Q65" s="36"/>
      <c r="R65" s="12" t="e">
        <f t="shared" si="0"/>
        <v>#VALUE!</v>
      </c>
      <c r="S65" s="12"/>
    </row>
    <row r="66" spans="1:19" x14ac:dyDescent="0.2">
      <c r="A66" s="8" t="s">
        <v>67</v>
      </c>
      <c r="B66" s="11" t="s">
        <v>68</v>
      </c>
      <c r="C66" s="11"/>
      <c r="D66" s="11"/>
      <c r="E66" s="11"/>
      <c r="F66" s="11"/>
      <c r="G66" s="11"/>
      <c r="H66" s="11"/>
      <c r="I66" s="11"/>
      <c r="J66" s="11"/>
      <c r="K66" s="11"/>
      <c r="L66" s="37">
        <v>3</v>
      </c>
      <c r="M66" s="37"/>
      <c r="N66" s="33" t="s">
        <v>251</v>
      </c>
      <c r="O66" s="34"/>
      <c r="P66" s="35" t="s">
        <v>250</v>
      </c>
      <c r="Q66" s="36"/>
      <c r="R66" s="12" t="e">
        <f t="shared" si="0"/>
        <v>#VALUE!</v>
      </c>
      <c r="S66" s="12"/>
    </row>
    <row r="67" spans="1:19" x14ac:dyDescent="0.2">
      <c r="A67" s="8" t="s">
        <v>69</v>
      </c>
      <c r="B67" s="11" t="s">
        <v>70</v>
      </c>
      <c r="C67" s="11"/>
      <c r="D67" s="11"/>
      <c r="E67" s="11"/>
      <c r="F67" s="11"/>
      <c r="G67" s="11"/>
      <c r="H67" s="11"/>
      <c r="I67" s="11"/>
      <c r="J67" s="11"/>
      <c r="K67" s="11"/>
      <c r="L67" s="37">
        <v>3</v>
      </c>
      <c r="M67" s="37"/>
      <c r="N67" s="33" t="s">
        <v>251</v>
      </c>
      <c r="O67" s="34"/>
      <c r="P67" s="35" t="s">
        <v>250</v>
      </c>
      <c r="Q67" s="36"/>
      <c r="R67" s="12" t="e">
        <f t="shared" si="0"/>
        <v>#VALUE!</v>
      </c>
      <c r="S67" s="12"/>
    </row>
    <row r="68" spans="1:19" x14ac:dyDescent="0.2">
      <c r="A68" s="8" t="s">
        <v>71</v>
      </c>
      <c r="B68" s="11" t="s">
        <v>72</v>
      </c>
      <c r="C68" s="11"/>
      <c r="D68" s="11"/>
      <c r="E68" s="11"/>
      <c r="F68" s="11"/>
      <c r="G68" s="11"/>
      <c r="H68" s="11"/>
      <c r="I68" s="11"/>
      <c r="J68" s="11"/>
      <c r="K68" s="11"/>
      <c r="L68" s="37">
        <v>3</v>
      </c>
      <c r="M68" s="37"/>
      <c r="N68" s="33" t="s">
        <v>251</v>
      </c>
      <c r="O68" s="34"/>
      <c r="P68" s="35" t="s">
        <v>250</v>
      </c>
      <c r="Q68" s="36"/>
      <c r="R68" s="12" t="e">
        <f t="shared" si="0"/>
        <v>#VALUE!</v>
      </c>
      <c r="S68" s="12"/>
    </row>
    <row r="69" spans="1:19" x14ac:dyDescent="0.2">
      <c r="A69" s="8" t="s">
        <v>73</v>
      </c>
      <c r="B69" s="11" t="s">
        <v>74</v>
      </c>
      <c r="C69" s="11"/>
      <c r="D69" s="11"/>
      <c r="E69" s="11"/>
      <c r="F69" s="11"/>
      <c r="G69" s="11"/>
      <c r="H69" s="11"/>
      <c r="I69" s="11"/>
      <c r="J69" s="11"/>
      <c r="K69" s="11"/>
      <c r="L69" s="37">
        <v>3</v>
      </c>
      <c r="M69" s="37"/>
      <c r="N69" s="33" t="s">
        <v>251</v>
      </c>
      <c r="O69" s="34"/>
      <c r="P69" s="35" t="s">
        <v>250</v>
      </c>
      <c r="Q69" s="36"/>
      <c r="R69" s="12" t="e">
        <f t="shared" si="0"/>
        <v>#VALUE!</v>
      </c>
      <c r="S69" s="12"/>
    </row>
    <row r="70" spans="1:19" x14ac:dyDescent="0.2">
      <c r="A70" s="8" t="s">
        <v>75</v>
      </c>
      <c r="B70" s="11" t="s">
        <v>76</v>
      </c>
      <c r="C70" s="11"/>
      <c r="D70" s="11"/>
      <c r="E70" s="11"/>
      <c r="F70" s="11"/>
      <c r="G70" s="11"/>
      <c r="H70" s="11"/>
      <c r="I70" s="11"/>
      <c r="J70" s="11"/>
      <c r="K70" s="11"/>
      <c r="L70" s="37">
        <v>3</v>
      </c>
      <c r="M70" s="37"/>
      <c r="N70" s="33" t="s">
        <v>251</v>
      </c>
      <c r="O70" s="34"/>
      <c r="P70" s="35" t="s">
        <v>250</v>
      </c>
      <c r="Q70" s="36"/>
      <c r="R70" s="12" t="e">
        <f t="shared" si="0"/>
        <v>#VALUE!</v>
      </c>
      <c r="S70" s="12"/>
    </row>
    <row r="71" spans="1:19" x14ac:dyDescent="0.2">
      <c r="A71" s="8" t="s">
        <v>77</v>
      </c>
      <c r="B71" s="11" t="s">
        <v>78</v>
      </c>
      <c r="C71" s="11"/>
      <c r="D71" s="11"/>
      <c r="E71" s="11"/>
      <c r="F71" s="11"/>
      <c r="G71" s="11"/>
      <c r="H71" s="11"/>
      <c r="I71" s="11"/>
      <c r="J71" s="11"/>
      <c r="K71" s="11"/>
      <c r="L71" s="37">
        <v>3</v>
      </c>
      <c r="M71" s="37"/>
      <c r="N71" s="33" t="s">
        <v>251</v>
      </c>
      <c r="O71" s="34"/>
      <c r="P71" s="35" t="s">
        <v>250</v>
      </c>
      <c r="Q71" s="36"/>
      <c r="R71" s="12" t="e">
        <f>ROUND(N71+N71*P71/100,2)</f>
        <v>#VALUE!</v>
      </c>
      <c r="S71" s="12"/>
    </row>
    <row r="72" spans="1:19" x14ac:dyDescent="0.2">
      <c r="A72" s="8" t="s">
        <v>79</v>
      </c>
      <c r="B72" s="11" t="s">
        <v>80</v>
      </c>
      <c r="C72" s="11"/>
      <c r="D72" s="11"/>
      <c r="E72" s="11"/>
      <c r="F72" s="11"/>
      <c r="G72" s="11"/>
      <c r="H72" s="11"/>
      <c r="I72" s="11"/>
      <c r="J72" s="11"/>
      <c r="K72" s="11"/>
      <c r="L72" s="37">
        <v>3</v>
      </c>
      <c r="M72" s="37"/>
      <c r="N72" s="33" t="s">
        <v>251</v>
      </c>
      <c r="O72" s="34"/>
      <c r="P72" s="35" t="s">
        <v>250</v>
      </c>
      <c r="Q72" s="36"/>
      <c r="R72" s="12" t="e">
        <f t="shared" si="0"/>
        <v>#VALUE!</v>
      </c>
      <c r="S72" s="12"/>
    </row>
    <row r="73" spans="1:19" x14ac:dyDescent="0.2">
      <c r="A73" s="8" t="s">
        <v>81</v>
      </c>
      <c r="B73" s="11" t="s">
        <v>82</v>
      </c>
      <c r="C73" s="11"/>
      <c r="D73" s="11"/>
      <c r="E73" s="11"/>
      <c r="F73" s="11"/>
      <c r="G73" s="11"/>
      <c r="H73" s="11"/>
      <c r="I73" s="11"/>
      <c r="J73" s="11"/>
      <c r="K73" s="11"/>
      <c r="L73" s="37">
        <v>3</v>
      </c>
      <c r="M73" s="37"/>
      <c r="N73" s="33" t="s">
        <v>251</v>
      </c>
      <c r="O73" s="34"/>
      <c r="P73" s="35" t="s">
        <v>250</v>
      </c>
      <c r="Q73" s="36"/>
      <c r="R73" s="12" t="e">
        <f t="shared" si="0"/>
        <v>#VALUE!</v>
      </c>
      <c r="S73" s="12"/>
    </row>
    <row r="74" spans="1:19" x14ac:dyDescent="0.2">
      <c r="A74" s="8" t="s">
        <v>83</v>
      </c>
      <c r="B74" s="11" t="s">
        <v>84</v>
      </c>
      <c r="C74" s="11"/>
      <c r="D74" s="11"/>
      <c r="E74" s="11"/>
      <c r="F74" s="11"/>
      <c r="G74" s="11"/>
      <c r="H74" s="11"/>
      <c r="I74" s="11"/>
      <c r="J74" s="11"/>
      <c r="K74" s="11"/>
      <c r="L74" s="37">
        <v>3</v>
      </c>
      <c r="M74" s="37"/>
      <c r="N74" s="33" t="s">
        <v>251</v>
      </c>
      <c r="O74" s="34"/>
      <c r="P74" s="35" t="s">
        <v>250</v>
      </c>
      <c r="Q74" s="36"/>
      <c r="R74" s="12" t="e">
        <f>ROUND(N74+N74*P74/100,2)</f>
        <v>#VALUE!</v>
      </c>
      <c r="S74" s="12"/>
    </row>
    <row r="75" spans="1:19" x14ac:dyDescent="0.2">
      <c r="A75" s="18" t="s">
        <v>52</v>
      </c>
      <c r="B75" s="19"/>
      <c r="C75" s="19"/>
      <c r="D75" s="19"/>
      <c r="E75" s="19"/>
      <c r="F75" s="19"/>
      <c r="G75" s="19"/>
      <c r="H75" s="19"/>
      <c r="I75" s="19"/>
      <c r="J75" s="19"/>
      <c r="K75" s="19"/>
      <c r="L75" s="19"/>
      <c r="M75" s="19"/>
      <c r="N75" s="19"/>
      <c r="O75" s="19"/>
      <c r="P75" s="19"/>
      <c r="Q75" s="20"/>
      <c r="R75" s="27" t="e">
        <f>SUM(R63:R74)/12</f>
        <v>#VALUE!</v>
      </c>
      <c r="S75" s="29"/>
    </row>
    <row r="76" spans="1:19" x14ac:dyDescent="0.2">
      <c r="A76" s="18" t="s">
        <v>39</v>
      </c>
      <c r="B76" s="19"/>
      <c r="C76" s="19"/>
      <c r="D76" s="19"/>
      <c r="E76" s="19"/>
      <c r="F76" s="19"/>
      <c r="G76" s="19"/>
      <c r="H76" s="19"/>
      <c r="I76" s="19"/>
      <c r="J76" s="19"/>
      <c r="K76" s="19"/>
      <c r="L76" s="19"/>
      <c r="M76" s="19"/>
      <c r="N76" s="19"/>
      <c r="O76" s="19"/>
      <c r="P76" s="19"/>
      <c r="Q76" s="20"/>
      <c r="R76" s="31">
        <v>0.05</v>
      </c>
      <c r="S76" s="32"/>
    </row>
    <row r="77" spans="1:19" x14ac:dyDescent="0.2">
      <c r="A77" s="18" t="s">
        <v>85</v>
      </c>
      <c r="B77" s="19"/>
      <c r="C77" s="19"/>
      <c r="D77" s="19"/>
      <c r="E77" s="19"/>
      <c r="F77" s="19"/>
      <c r="G77" s="19"/>
      <c r="H77" s="19"/>
      <c r="I77" s="19"/>
      <c r="J77" s="19"/>
      <c r="K77" s="19"/>
      <c r="L77" s="19"/>
      <c r="M77" s="19"/>
      <c r="N77" s="19"/>
      <c r="O77" s="19"/>
      <c r="P77" s="19"/>
      <c r="Q77" s="20"/>
      <c r="R77" s="27" t="e">
        <f>R75*R76</f>
        <v>#VALUE!</v>
      </c>
      <c r="S77" s="29"/>
    </row>
    <row r="78" spans="1:19" x14ac:dyDescent="0.2">
      <c r="A78" s="41" t="s">
        <v>86</v>
      </c>
      <c r="B78" s="41"/>
      <c r="C78" s="41"/>
      <c r="D78" s="41"/>
      <c r="E78" s="41"/>
      <c r="F78" s="41"/>
      <c r="G78" s="41"/>
      <c r="H78" s="41"/>
      <c r="I78" s="41"/>
      <c r="J78" s="41"/>
      <c r="K78" s="41"/>
      <c r="L78" s="41"/>
      <c r="M78" s="41"/>
      <c r="N78" s="41"/>
      <c r="O78" s="41"/>
      <c r="P78" s="41"/>
      <c r="Q78" s="41"/>
      <c r="R78" s="41"/>
      <c r="S78" s="41"/>
    </row>
    <row r="79" spans="1:19" x14ac:dyDescent="0.2">
      <c r="A79" s="8" t="s">
        <v>87</v>
      </c>
      <c r="B79" s="11" t="s">
        <v>88</v>
      </c>
      <c r="C79" s="11"/>
      <c r="D79" s="11"/>
      <c r="E79" s="11"/>
      <c r="F79" s="11"/>
      <c r="G79" s="11"/>
      <c r="H79" s="11"/>
      <c r="I79" s="11"/>
      <c r="J79" s="11"/>
      <c r="K79" s="11"/>
      <c r="L79" s="37">
        <v>3</v>
      </c>
      <c r="M79" s="37"/>
      <c r="N79" s="33" t="s">
        <v>251</v>
      </c>
      <c r="O79" s="34"/>
      <c r="P79" s="35" t="s">
        <v>250</v>
      </c>
      <c r="Q79" s="36"/>
      <c r="R79" s="12" t="e">
        <f>ROUND(N79+N79*P79/100,2)</f>
        <v>#VALUE!</v>
      </c>
      <c r="S79" s="12"/>
    </row>
    <row r="80" spans="1:19" x14ac:dyDescent="0.2">
      <c r="A80" s="8" t="s">
        <v>89</v>
      </c>
      <c r="B80" s="11" t="s">
        <v>90</v>
      </c>
      <c r="C80" s="11"/>
      <c r="D80" s="11"/>
      <c r="E80" s="11"/>
      <c r="F80" s="11"/>
      <c r="G80" s="11"/>
      <c r="H80" s="11"/>
      <c r="I80" s="11"/>
      <c r="J80" s="11"/>
      <c r="K80" s="11"/>
      <c r="L80" s="37">
        <v>3</v>
      </c>
      <c r="M80" s="37"/>
      <c r="N80" s="33" t="s">
        <v>251</v>
      </c>
      <c r="O80" s="34"/>
      <c r="P80" s="35" t="s">
        <v>250</v>
      </c>
      <c r="Q80" s="36"/>
      <c r="R80" s="12" t="e">
        <f>ROUND(N80+N80*P80/100,2)</f>
        <v>#VALUE!</v>
      </c>
      <c r="S80" s="12"/>
    </row>
    <row r="81" spans="1:19" x14ac:dyDescent="0.2">
      <c r="A81" s="8" t="s">
        <v>91</v>
      </c>
      <c r="B81" s="11" t="s">
        <v>92</v>
      </c>
      <c r="C81" s="11"/>
      <c r="D81" s="11"/>
      <c r="E81" s="11"/>
      <c r="F81" s="11"/>
      <c r="G81" s="11"/>
      <c r="H81" s="11"/>
      <c r="I81" s="11"/>
      <c r="J81" s="11"/>
      <c r="K81" s="11"/>
      <c r="L81" s="37">
        <v>3</v>
      </c>
      <c r="M81" s="37"/>
      <c r="N81" s="33" t="s">
        <v>251</v>
      </c>
      <c r="O81" s="34"/>
      <c r="P81" s="35" t="s">
        <v>250</v>
      </c>
      <c r="Q81" s="36"/>
      <c r="R81" s="12" t="e">
        <f>ROUND(N81+N81*P81/100,2)</f>
        <v>#VALUE!</v>
      </c>
      <c r="S81" s="12"/>
    </row>
    <row r="82" spans="1:19" x14ac:dyDescent="0.2">
      <c r="A82" s="8" t="s">
        <v>93</v>
      </c>
      <c r="B82" s="11" t="s">
        <v>94</v>
      </c>
      <c r="C82" s="11"/>
      <c r="D82" s="11"/>
      <c r="E82" s="11"/>
      <c r="F82" s="11"/>
      <c r="G82" s="11"/>
      <c r="H82" s="11"/>
      <c r="I82" s="11"/>
      <c r="J82" s="11"/>
      <c r="K82" s="11"/>
      <c r="L82" s="37">
        <v>3</v>
      </c>
      <c r="M82" s="37"/>
      <c r="N82" s="33" t="s">
        <v>251</v>
      </c>
      <c r="O82" s="34"/>
      <c r="P82" s="35" t="s">
        <v>250</v>
      </c>
      <c r="Q82" s="36"/>
      <c r="R82" s="12" t="e">
        <f>ROUND(N82+N82*P82/100,2)</f>
        <v>#VALUE!</v>
      </c>
      <c r="S82" s="12"/>
    </row>
    <row r="83" spans="1:19" x14ac:dyDescent="0.2">
      <c r="A83" s="30" t="s">
        <v>52</v>
      </c>
      <c r="B83" s="30"/>
      <c r="C83" s="30"/>
      <c r="D83" s="30"/>
      <c r="E83" s="30"/>
      <c r="F83" s="30"/>
      <c r="G83" s="30"/>
      <c r="H83" s="30"/>
      <c r="I83" s="30"/>
      <c r="J83" s="30"/>
      <c r="K83" s="30"/>
      <c r="L83" s="30"/>
      <c r="M83" s="30"/>
      <c r="N83" s="30"/>
      <c r="O83" s="30"/>
      <c r="P83" s="30"/>
      <c r="Q83" s="30"/>
      <c r="R83" s="12" t="e">
        <f>SUM(R79:R82)/4</f>
        <v>#VALUE!</v>
      </c>
      <c r="S83" s="12"/>
    </row>
    <row r="84" spans="1:19" x14ac:dyDescent="0.2">
      <c r="A84" s="30" t="s">
        <v>39</v>
      </c>
      <c r="B84" s="30"/>
      <c r="C84" s="30"/>
      <c r="D84" s="30"/>
      <c r="E84" s="30"/>
      <c r="F84" s="30"/>
      <c r="G84" s="30"/>
      <c r="H84" s="30"/>
      <c r="I84" s="30"/>
      <c r="J84" s="30"/>
      <c r="K84" s="30"/>
      <c r="L84" s="30"/>
      <c r="M84" s="30"/>
      <c r="N84" s="30"/>
      <c r="O84" s="30"/>
      <c r="P84" s="30"/>
      <c r="Q84" s="30"/>
      <c r="R84" s="37">
        <v>0.05</v>
      </c>
      <c r="S84" s="37"/>
    </row>
    <row r="85" spans="1:19" x14ac:dyDescent="0.2">
      <c r="A85" s="30" t="s">
        <v>95</v>
      </c>
      <c r="B85" s="30"/>
      <c r="C85" s="30"/>
      <c r="D85" s="30"/>
      <c r="E85" s="30"/>
      <c r="F85" s="30"/>
      <c r="G85" s="30"/>
      <c r="H85" s="30"/>
      <c r="I85" s="30"/>
      <c r="J85" s="30"/>
      <c r="K85" s="30"/>
      <c r="L85" s="30"/>
      <c r="M85" s="30"/>
      <c r="N85" s="30"/>
      <c r="O85" s="30"/>
      <c r="P85" s="30"/>
      <c r="Q85" s="30"/>
      <c r="R85" s="12" t="e">
        <f>R83*R84</f>
        <v>#VALUE!</v>
      </c>
      <c r="S85" s="12"/>
    </row>
    <row r="86" spans="1:19" x14ac:dyDescent="0.2">
      <c r="A86" s="41" t="s">
        <v>96</v>
      </c>
      <c r="B86" s="41"/>
      <c r="C86" s="41"/>
      <c r="D86" s="41"/>
      <c r="E86" s="41"/>
      <c r="F86" s="41"/>
      <c r="G86" s="41"/>
      <c r="H86" s="41"/>
      <c r="I86" s="41"/>
      <c r="J86" s="41"/>
      <c r="K86" s="41"/>
      <c r="L86" s="41"/>
      <c r="M86" s="41"/>
      <c r="N86" s="41"/>
      <c r="O86" s="41"/>
      <c r="P86" s="41"/>
      <c r="Q86" s="41"/>
      <c r="R86" s="41"/>
      <c r="S86" s="41"/>
    </row>
    <row r="87" spans="1:19" x14ac:dyDescent="0.2">
      <c r="A87" s="8" t="s">
        <v>97</v>
      </c>
      <c r="B87" s="11" t="s">
        <v>98</v>
      </c>
      <c r="C87" s="11"/>
      <c r="D87" s="11"/>
      <c r="E87" s="11"/>
      <c r="F87" s="11"/>
      <c r="G87" s="11"/>
      <c r="H87" s="11"/>
      <c r="I87" s="11"/>
      <c r="J87" s="11"/>
      <c r="K87" s="11"/>
      <c r="L87" s="37">
        <v>7</v>
      </c>
      <c r="M87" s="37"/>
      <c r="N87" s="33" t="s">
        <v>251</v>
      </c>
      <c r="O87" s="34"/>
      <c r="P87" s="35" t="s">
        <v>250</v>
      </c>
      <c r="Q87" s="36"/>
      <c r="R87" s="27" t="e">
        <f t="shared" ref="R87:R100" si="1">ROUND(N87+N87*P87/100,2)</f>
        <v>#VALUE!</v>
      </c>
      <c r="S87" s="29"/>
    </row>
    <row r="88" spans="1:19" x14ac:dyDescent="0.2">
      <c r="A88" s="8" t="s">
        <v>99</v>
      </c>
      <c r="B88" s="11" t="s">
        <v>100</v>
      </c>
      <c r="C88" s="11"/>
      <c r="D88" s="11"/>
      <c r="E88" s="11"/>
      <c r="F88" s="11"/>
      <c r="G88" s="11"/>
      <c r="H88" s="11"/>
      <c r="I88" s="11"/>
      <c r="J88" s="11"/>
      <c r="K88" s="11"/>
      <c r="L88" s="37">
        <v>7</v>
      </c>
      <c r="M88" s="37"/>
      <c r="N88" s="33" t="s">
        <v>251</v>
      </c>
      <c r="O88" s="34"/>
      <c r="P88" s="35" t="s">
        <v>250</v>
      </c>
      <c r="Q88" s="36"/>
      <c r="R88" s="27" t="e">
        <f t="shared" si="1"/>
        <v>#VALUE!</v>
      </c>
      <c r="S88" s="29"/>
    </row>
    <row r="89" spans="1:19" x14ac:dyDescent="0.2">
      <c r="A89" s="8" t="s">
        <v>101</v>
      </c>
      <c r="B89" s="11" t="s">
        <v>102</v>
      </c>
      <c r="C89" s="11"/>
      <c r="D89" s="11"/>
      <c r="E89" s="11"/>
      <c r="F89" s="11"/>
      <c r="G89" s="11"/>
      <c r="H89" s="11"/>
      <c r="I89" s="11"/>
      <c r="J89" s="11"/>
      <c r="K89" s="11"/>
      <c r="L89" s="37">
        <v>7</v>
      </c>
      <c r="M89" s="37"/>
      <c r="N89" s="33" t="s">
        <v>251</v>
      </c>
      <c r="O89" s="34"/>
      <c r="P89" s="35" t="s">
        <v>250</v>
      </c>
      <c r="Q89" s="36"/>
      <c r="R89" s="27" t="e">
        <f t="shared" si="1"/>
        <v>#VALUE!</v>
      </c>
      <c r="S89" s="29"/>
    </row>
    <row r="90" spans="1:19" x14ac:dyDescent="0.2">
      <c r="A90" s="8" t="s">
        <v>103</v>
      </c>
      <c r="B90" s="11" t="s">
        <v>104</v>
      </c>
      <c r="C90" s="11"/>
      <c r="D90" s="11"/>
      <c r="E90" s="11"/>
      <c r="F90" s="11"/>
      <c r="G90" s="11"/>
      <c r="H90" s="11"/>
      <c r="I90" s="11"/>
      <c r="J90" s="11"/>
      <c r="K90" s="11"/>
      <c r="L90" s="37">
        <v>7</v>
      </c>
      <c r="M90" s="37"/>
      <c r="N90" s="33" t="s">
        <v>251</v>
      </c>
      <c r="O90" s="34"/>
      <c r="P90" s="35" t="s">
        <v>250</v>
      </c>
      <c r="Q90" s="36"/>
      <c r="R90" s="27" t="e">
        <f t="shared" si="1"/>
        <v>#VALUE!</v>
      </c>
      <c r="S90" s="29"/>
    </row>
    <row r="91" spans="1:19" x14ac:dyDescent="0.2">
      <c r="A91" s="8" t="s">
        <v>105</v>
      </c>
      <c r="B91" s="11" t="s">
        <v>106</v>
      </c>
      <c r="C91" s="11"/>
      <c r="D91" s="11"/>
      <c r="E91" s="11"/>
      <c r="F91" s="11"/>
      <c r="G91" s="11"/>
      <c r="H91" s="11"/>
      <c r="I91" s="11"/>
      <c r="J91" s="11"/>
      <c r="K91" s="11"/>
      <c r="L91" s="37">
        <v>7</v>
      </c>
      <c r="M91" s="37"/>
      <c r="N91" s="33" t="s">
        <v>251</v>
      </c>
      <c r="O91" s="34"/>
      <c r="P91" s="35" t="s">
        <v>250</v>
      </c>
      <c r="Q91" s="36"/>
      <c r="R91" s="27" t="e">
        <f t="shared" si="1"/>
        <v>#VALUE!</v>
      </c>
      <c r="S91" s="29"/>
    </row>
    <row r="92" spans="1:19" x14ac:dyDescent="0.2">
      <c r="A92" s="8" t="s">
        <v>107</v>
      </c>
      <c r="B92" s="11" t="s">
        <v>108</v>
      </c>
      <c r="C92" s="11"/>
      <c r="D92" s="11"/>
      <c r="E92" s="11"/>
      <c r="F92" s="11"/>
      <c r="G92" s="11"/>
      <c r="H92" s="11"/>
      <c r="I92" s="11"/>
      <c r="J92" s="11"/>
      <c r="K92" s="11"/>
      <c r="L92" s="37">
        <v>7</v>
      </c>
      <c r="M92" s="37"/>
      <c r="N92" s="33" t="s">
        <v>251</v>
      </c>
      <c r="O92" s="34"/>
      <c r="P92" s="35" t="s">
        <v>250</v>
      </c>
      <c r="Q92" s="36"/>
      <c r="R92" s="27" t="e">
        <f t="shared" si="1"/>
        <v>#VALUE!</v>
      </c>
      <c r="S92" s="29"/>
    </row>
    <row r="93" spans="1:19" x14ac:dyDescent="0.2">
      <c r="A93" s="8" t="s">
        <v>109</v>
      </c>
      <c r="B93" s="11" t="s">
        <v>110</v>
      </c>
      <c r="C93" s="11"/>
      <c r="D93" s="11"/>
      <c r="E93" s="11"/>
      <c r="F93" s="11"/>
      <c r="G93" s="11"/>
      <c r="H93" s="11"/>
      <c r="I93" s="11"/>
      <c r="J93" s="11"/>
      <c r="K93" s="11"/>
      <c r="L93" s="37">
        <v>7</v>
      </c>
      <c r="M93" s="37"/>
      <c r="N93" s="33" t="s">
        <v>251</v>
      </c>
      <c r="O93" s="34"/>
      <c r="P93" s="35" t="s">
        <v>250</v>
      </c>
      <c r="Q93" s="36"/>
      <c r="R93" s="27" t="e">
        <f t="shared" si="1"/>
        <v>#VALUE!</v>
      </c>
      <c r="S93" s="29"/>
    </row>
    <row r="94" spans="1:19" x14ac:dyDescent="0.2">
      <c r="A94" s="8" t="s">
        <v>111</v>
      </c>
      <c r="B94" s="11" t="s">
        <v>112</v>
      </c>
      <c r="C94" s="11"/>
      <c r="D94" s="11"/>
      <c r="E94" s="11"/>
      <c r="F94" s="11"/>
      <c r="G94" s="11"/>
      <c r="H94" s="11"/>
      <c r="I94" s="11"/>
      <c r="J94" s="11"/>
      <c r="K94" s="11"/>
      <c r="L94" s="37">
        <v>7</v>
      </c>
      <c r="M94" s="37"/>
      <c r="N94" s="33" t="s">
        <v>251</v>
      </c>
      <c r="O94" s="34"/>
      <c r="P94" s="35" t="s">
        <v>250</v>
      </c>
      <c r="Q94" s="36"/>
      <c r="R94" s="27" t="e">
        <f t="shared" si="1"/>
        <v>#VALUE!</v>
      </c>
      <c r="S94" s="29"/>
    </row>
    <row r="95" spans="1:19" x14ac:dyDescent="0.2">
      <c r="A95" s="8" t="s">
        <v>113</v>
      </c>
      <c r="B95" s="11" t="s">
        <v>114</v>
      </c>
      <c r="C95" s="11"/>
      <c r="D95" s="11"/>
      <c r="E95" s="11"/>
      <c r="F95" s="11"/>
      <c r="G95" s="11"/>
      <c r="H95" s="11"/>
      <c r="I95" s="11"/>
      <c r="J95" s="11"/>
      <c r="K95" s="11"/>
      <c r="L95" s="37">
        <v>6</v>
      </c>
      <c r="M95" s="37"/>
      <c r="N95" s="33" t="s">
        <v>251</v>
      </c>
      <c r="O95" s="34"/>
      <c r="P95" s="35" t="s">
        <v>250</v>
      </c>
      <c r="Q95" s="36"/>
      <c r="R95" s="27" t="e">
        <f t="shared" si="1"/>
        <v>#VALUE!</v>
      </c>
      <c r="S95" s="29"/>
    </row>
    <row r="96" spans="1:19" x14ac:dyDescent="0.2">
      <c r="A96" s="8" t="s">
        <v>115</v>
      </c>
      <c r="B96" s="11" t="s">
        <v>116</v>
      </c>
      <c r="C96" s="11"/>
      <c r="D96" s="11"/>
      <c r="E96" s="11"/>
      <c r="F96" s="11"/>
      <c r="G96" s="11"/>
      <c r="H96" s="11"/>
      <c r="I96" s="11"/>
      <c r="J96" s="11"/>
      <c r="K96" s="11"/>
      <c r="L96" s="37">
        <v>6</v>
      </c>
      <c r="M96" s="37"/>
      <c r="N96" s="33" t="s">
        <v>251</v>
      </c>
      <c r="O96" s="34"/>
      <c r="P96" s="35" t="s">
        <v>250</v>
      </c>
      <c r="Q96" s="36"/>
      <c r="R96" s="27" t="e">
        <f t="shared" si="1"/>
        <v>#VALUE!</v>
      </c>
      <c r="S96" s="29"/>
    </row>
    <row r="97" spans="1:19" x14ac:dyDescent="0.2">
      <c r="A97" s="8" t="s">
        <v>117</v>
      </c>
      <c r="B97" s="11" t="s">
        <v>118</v>
      </c>
      <c r="C97" s="11"/>
      <c r="D97" s="11"/>
      <c r="E97" s="11"/>
      <c r="F97" s="11"/>
      <c r="G97" s="11"/>
      <c r="H97" s="11"/>
      <c r="I97" s="11"/>
      <c r="J97" s="11"/>
      <c r="K97" s="11"/>
      <c r="L97" s="37">
        <v>6</v>
      </c>
      <c r="M97" s="37"/>
      <c r="N97" s="33" t="s">
        <v>251</v>
      </c>
      <c r="O97" s="34"/>
      <c r="P97" s="35" t="s">
        <v>250</v>
      </c>
      <c r="Q97" s="36"/>
      <c r="R97" s="27" t="e">
        <f t="shared" si="1"/>
        <v>#VALUE!</v>
      </c>
      <c r="S97" s="29"/>
    </row>
    <row r="98" spans="1:19" x14ac:dyDescent="0.2">
      <c r="A98" s="8" t="s">
        <v>119</v>
      </c>
      <c r="B98" s="11" t="s">
        <v>120</v>
      </c>
      <c r="C98" s="11"/>
      <c r="D98" s="11"/>
      <c r="E98" s="11"/>
      <c r="F98" s="11"/>
      <c r="G98" s="11"/>
      <c r="H98" s="11"/>
      <c r="I98" s="11"/>
      <c r="J98" s="11"/>
      <c r="K98" s="11"/>
      <c r="L98" s="37">
        <v>6</v>
      </c>
      <c r="M98" s="37"/>
      <c r="N98" s="33" t="s">
        <v>251</v>
      </c>
      <c r="O98" s="34"/>
      <c r="P98" s="35" t="s">
        <v>250</v>
      </c>
      <c r="Q98" s="36"/>
      <c r="R98" s="27" t="e">
        <f t="shared" si="1"/>
        <v>#VALUE!</v>
      </c>
      <c r="S98" s="29"/>
    </row>
    <row r="99" spans="1:19" x14ac:dyDescent="0.2">
      <c r="A99" s="8" t="s">
        <v>121</v>
      </c>
      <c r="B99" s="11" t="s">
        <v>122</v>
      </c>
      <c r="C99" s="11"/>
      <c r="D99" s="11"/>
      <c r="E99" s="11"/>
      <c r="F99" s="11"/>
      <c r="G99" s="11"/>
      <c r="H99" s="11"/>
      <c r="I99" s="11"/>
      <c r="J99" s="11"/>
      <c r="K99" s="11"/>
      <c r="L99" s="37">
        <v>5</v>
      </c>
      <c r="M99" s="37"/>
      <c r="N99" s="33" t="s">
        <v>251</v>
      </c>
      <c r="O99" s="34"/>
      <c r="P99" s="35" t="s">
        <v>250</v>
      </c>
      <c r="Q99" s="36"/>
      <c r="R99" s="27" t="e">
        <f t="shared" si="1"/>
        <v>#VALUE!</v>
      </c>
      <c r="S99" s="29"/>
    </row>
    <row r="100" spans="1:19" x14ac:dyDescent="0.2">
      <c r="A100" s="8" t="s">
        <v>123</v>
      </c>
      <c r="B100" s="11" t="s">
        <v>124</v>
      </c>
      <c r="C100" s="11"/>
      <c r="D100" s="11"/>
      <c r="E100" s="11"/>
      <c r="F100" s="11"/>
      <c r="G100" s="11"/>
      <c r="H100" s="11"/>
      <c r="I100" s="11"/>
      <c r="J100" s="11"/>
      <c r="K100" s="11"/>
      <c r="L100" s="37">
        <v>5</v>
      </c>
      <c r="M100" s="37"/>
      <c r="N100" s="33" t="s">
        <v>251</v>
      </c>
      <c r="O100" s="34"/>
      <c r="P100" s="35" t="s">
        <v>250</v>
      </c>
      <c r="Q100" s="36"/>
      <c r="R100" s="27" t="e">
        <f t="shared" si="1"/>
        <v>#VALUE!</v>
      </c>
      <c r="S100" s="29"/>
    </row>
    <row r="101" spans="1:19" x14ac:dyDescent="0.2">
      <c r="A101" s="30" t="s">
        <v>52</v>
      </c>
      <c r="B101" s="30"/>
      <c r="C101" s="30"/>
      <c r="D101" s="30"/>
      <c r="E101" s="30"/>
      <c r="F101" s="30"/>
      <c r="G101" s="30"/>
      <c r="H101" s="30"/>
      <c r="I101" s="30"/>
      <c r="J101" s="30"/>
      <c r="K101" s="30"/>
      <c r="L101" s="30"/>
      <c r="M101" s="30"/>
      <c r="N101" s="30"/>
      <c r="O101" s="30"/>
      <c r="P101" s="30"/>
      <c r="Q101" s="30"/>
      <c r="R101" s="12" t="e">
        <f>SUM(R87:R100)/14</f>
        <v>#VALUE!</v>
      </c>
      <c r="S101" s="12"/>
    </row>
    <row r="102" spans="1:19" x14ac:dyDescent="0.2">
      <c r="A102" s="30" t="s">
        <v>39</v>
      </c>
      <c r="B102" s="30"/>
      <c r="C102" s="30"/>
      <c r="D102" s="30"/>
      <c r="E102" s="30"/>
      <c r="F102" s="30"/>
      <c r="G102" s="30"/>
      <c r="H102" s="30"/>
      <c r="I102" s="30"/>
      <c r="J102" s="30"/>
      <c r="K102" s="30"/>
      <c r="L102" s="30"/>
      <c r="M102" s="30"/>
      <c r="N102" s="30"/>
      <c r="O102" s="30"/>
      <c r="P102" s="30"/>
      <c r="Q102" s="30"/>
      <c r="R102" s="37">
        <v>0.15</v>
      </c>
      <c r="S102" s="37"/>
    </row>
    <row r="103" spans="1:19" x14ac:dyDescent="0.2">
      <c r="A103" s="30" t="s">
        <v>125</v>
      </c>
      <c r="B103" s="30"/>
      <c r="C103" s="30"/>
      <c r="D103" s="30"/>
      <c r="E103" s="30"/>
      <c r="F103" s="30"/>
      <c r="G103" s="30"/>
      <c r="H103" s="30"/>
      <c r="I103" s="30"/>
      <c r="J103" s="30"/>
      <c r="K103" s="30"/>
      <c r="L103" s="30"/>
      <c r="M103" s="30"/>
      <c r="N103" s="30"/>
      <c r="O103" s="30"/>
      <c r="P103" s="30"/>
      <c r="Q103" s="30"/>
      <c r="R103" s="12" t="e">
        <f>R101*R102</f>
        <v>#VALUE!</v>
      </c>
      <c r="S103" s="12"/>
    </row>
    <row r="104" spans="1:19" x14ac:dyDescent="0.2">
      <c r="A104" s="41" t="s">
        <v>126</v>
      </c>
      <c r="B104" s="41"/>
      <c r="C104" s="41"/>
      <c r="D104" s="41"/>
      <c r="E104" s="41"/>
      <c r="F104" s="41"/>
      <c r="G104" s="41"/>
      <c r="H104" s="41"/>
      <c r="I104" s="41"/>
      <c r="J104" s="41"/>
      <c r="K104" s="41"/>
      <c r="L104" s="41"/>
      <c r="M104" s="41"/>
      <c r="N104" s="41"/>
      <c r="O104" s="41"/>
      <c r="P104" s="41"/>
      <c r="Q104" s="41"/>
      <c r="R104" s="41"/>
      <c r="S104" s="41"/>
    </row>
    <row r="105" spans="1:19" x14ac:dyDescent="0.2">
      <c r="A105" s="41" t="s">
        <v>127</v>
      </c>
      <c r="B105" s="41"/>
      <c r="C105" s="41"/>
      <c r="D105" s="41"/>
      <c r="E105" s="41"/>
      <c r="F105" s="41"/>
      <c r="G105" s="41"/>
      <c r="H105" s="41"/>
      <c r="I105" s="41"/>
      <c r="J105" s="41"/>
      <c r="K105" s="41"/>
      <c r="L105" s="41"/>
      <c r="M105" s="41"/>
      <c r="N105" s="41"/>
      <c r="O105" s="41"/>
      <c r="P105" s="41"/>
      <c r="Q105" s="41"/>
      <c r="R105" s="41"/>
      <c r="S105" s="41"/>
    </row>
    <row r="106" spans="1:19" x14ac:dyDescent="0.2">
      <c r="A106" s="8" t="s">
        <v>128</v>
      </c>
      <c r="B106" s="11" t="s">
        <v>129</v>
      </c>
      <c r="C106" s="11"/>
      <c r="D106" s="11"/>
      <c r="E106" s="11"/>
      <c r="F106" s="11"/>
      <c r="G106" s="11"/>
      <c r="H106" s="11"/>
      <c r="I106" s="11"/>
      <c r="J106" s="11"/>
      <c r="K106" s="11"/>
      <c r="L106" s="37">
        <v>2</v>
      </c>
      <c r="M106" s="37"/>
      <c r="N106" s="33" t="s">
        <v>251</v>
      </c>
      <c r="O106" s="34"/>
      <c r="P106" s="35" t="s">
        <v>250</v>
      </c>
      <c r="Q106" s="36"/>
      <c r="R106" s="12" t="e">
        <f>ROUND(N106+N106*P106/100,2)</f>
        <v>#VALUE!</v>
      </c>
      <c r="S106" s="12"/>
    </row>
    <row r="107" spans="1:19" x14ac:dyDescent="0.2">
      <c r="A107" s="8" t="s">
        <v>130</v>
      </c>
      <c r="B107" s="11" t="s">
        <v>131</v>
      </c>
      <c r="C107" s="11"/>
      <c r="D107" s="11"/>
      <c r="E107" s="11"/>
      <c r="F107" s="11"/>
      <c r="G107" s="11"/>
      <c r="H107" s="11"/>
      <c r="I107" s="11"/>
      <c r="J107" s="11"/>
      <c r="K107" s="11"/>
      <c r="L107" s="37">
        <v>2</v>
      </c>
      <c r="M107" s="37"/>
      <c r="N107" s="33" t="s">
        <v>251</v>
      </c>
      <c r="O107" s="34"/>
      <c r="P107" s="35" t="s">
        <v>250</v>
      </c>
      <c r="Q107" s="36"/>
      <c r="R107" s="12" t="e">
        <f>ROUND(N107+N107*P107/100,2)</f>
        <v>#VALUE!</v>
      </c>
      <c r="S107" s="12"/>
    </row>
    <row r="108" spans="1:19" x14ac:dyDescent="0.2">
      <c r="A108" s="8" t="s">
        <v>132</v>
      </c>
      <c r="B108" s="11" t="s">
        <v>133</v>
      </c>
      <c r="C108" s="11"/>
      <c r="D108" s="11"/>
      <c r="E108" s="11"/>
      <c r="F108" s="11"/>
      <c r="G108" s="11"/>
      <c r="H108" s="11"/>
      <c r="I108" s="11"/>
      <c r="J108" s="11"/>
      <c r="K108" s="11"/>
      <c r="L108" s="37">
        <v>2</v>
      </c>
      <c r="M108" s="37"/>
      <c r="N108" s="33" t="s">
        <v>251</v>
      </c>
      <c r="O108" s="34"/>
      <c r="P108" s="35" t="s">
        <v>250</v>
      </c>
      <c r="Q108" s="36"/>
      <c r="R108" s="12" t="e">
        <f>ROUND(N108+N108*P108/100,2)</f>
        <v>#VALUE!</v>
      </c>
      <c r="S108" s="12"/>
    </row>
    <row r="109" spans="1:19" x14ac:dyDescent="0.2">
      <c r="A109" s="18" t="s">
        <v>52</v>
      </c>
      <c r="B109" s="19"/>
      <c r="C109" s="19"/>
      <c r="D109" s="19"/>
      <c r="E109" s="19"/>
      <c r="F109" s="19"/>
      <c r="G109" s="19"/>
      <c r="H109" s="19"/>
      <c r="I109" s="19"/>
      <c r="J109" s="19"/>
      <c r="K109" s="19"/>
      <c r="L109" s="19"/>
      <c r="M109" s="19"/>
      <c r="N109" s="19"/>
      <c r="O109" s="19"/>
      <c r="P109" s="19"/>
      <c r="Q109" s="20"/>
      <c r="R109" s="27" t="e">
        <f>SUM(R106:R108)/3</f>
        <v>#VALUE!</v>
      </c>
      <c r="S109" s="29"/>
    </row>
    <row r="110" spans="1:19" x14ac:dyDescent="0.2">
      <c r="A110" s="18" t="s">
        <v>39</v>
      </c>
      <c r="B110" s="19"/>
      <c r="C110" s="19"/>
      <c r="D110" s="19"/>
      <c r="E110" s="19"/>
      <c r="F110" s="19"/>
      <c r="G110" s="19"/>
      <c r="H110" s="19"/>
      <c r="I110" s="19"/>
      <c r="J110" s="19"/>
      <c r="K110" s="19"/>
      <c r="L110" s="19"/>
      <c r="M110" s="19"/>
      <c r="N110" s="19"/>
      <c r="O110" s="19"/>
      <c r="P110" s="19"/>
      <c r="Q110" s="20"/>
      <c r="R110" s="31">
        <v>0.1</v>
      </c>
      <c r="S110" s="32"/>
    </row>
    <row r="111" spans="1:19" x14ac:dyDescent="0.2">
      <c r="A111" s="18" t="s">
        <v>134</v>
      </c>
      <c r="B111" s="19"/>
      <c r="C111" s="19"/>
      <c r="D111" s="19"/>
      <c r="E111" s="19"/>
      <c r="F111" s="19"/>
      <c r="G111" s="19"/>
      <c r="H111" s="19"/>
      <c r="I111" s="19"/>
      <c r="J111" s="19"/>
      <c r="K111" s="19"/>
      <c r="L111" s="19"/>
      <c r="M111" s="19"/>
      <c r="N111" s="19"/>
      <c r="O111" s="19"/>
      <c r="P111" s="19"/>
      <c r="Q111" s="20"/>
      <c r="R111" s="27" t="e">
        <f>R109*R110</f>
        <v>#VALUE!</v>
      </c>
      <c r="S111" s="29"/>
    </row>
    <row r="112" spans="1:19" x14ac:dyDescent="0.2">
      <c r="A112" s="41" t="s">
        <v>135</v>
      </c>
      <c r="B112" s="41"/>
      <c r="C112" s="41"/>
      <c r="D112" s="41"/>
      <c r="E112" s="41"/>
      <c r="F112" s="41"/>
      <c r="G112" s="41"/>
      <c r="H112" s="41"/>
      <c r="I112" s="41"/>
      <c r="J112" s="41"/>
      <c r="K112" s="41"/>
      <c r="L112" s="41"/>
      <c r="M112" s="41"/>
      <c r="N112" s="41"/>
      <c r="O112" s="41"/>
      <c r="P112" s="41"/>
      <c r="Q112" s="41"/>
      <c r="R112" s="41"/>
      <c r="S112" s="41"/>
    </row>
    <row r="113" spans="1:19" x14ac:dyDescent="0.2">
      <c r="A113" s="8" t="s">
        <v>136</v>
      </c>
      <c r="B113" s="11" t="s">
        <v>137</v>
      </c>
      <c r="C113" s="11"/>
      <c r="D113" s="11"/>
      <c r="E113" s="11"/>
      <c r="F113" s="11"/>
      <c r="G113" s="11"/>
      <c r="H113" s="11"/>
      <c r="I113" s="11"/>
      <c r="J113" s="11"/>
      <c r="K113" s="11"/>
      <c r="L113" s="37">
        <v>2</v>
      </c>
      <c r="M113" s="37"/>
      <c r="N113" s="33" t="s">
        <v>251</v>
      </c>
      <c r="O113" s="34"/>
      <c r="P113" s="35" t="s">
        <v>250</v>
      </c>
      <c r="Q113" s="36"/>
      <c r="R113" s="12" t="e">
        <f>ROUND(N113+N113*P113/100,2)</f>
        <v>#VALUE!</v>
      </c>
      <c r="S113" s="12"/>
    </row>
    <row r="114" spans="1:19" x14ac:dyDescent="0.2">
      <c r="A114" s="8" t="s">
        <v>138</v>
      </c>
      <c r="B114" s="11" t="s">
        <v>139</v>
      </c>
      <c r="C114" s="11"/>
      <c r="D114" s="11"/>
      <c r="E114" s="11"/>
      <c r="F114" s="11"/>
      <c r="G114" s="11"/>
      <c r="H114" s="11"/>
      <c r="I114" s="11"/>
      <c r="J114" s="11"/>
      <c r="K114" s="11"/>
      <c r="L114" s="37">
        <v>2</v>
      </c>
      <c r="M114" s="37"/>
      <c r="N114" s="33" t="s">
        <v>251</v>
      </c>
      <c r="O114" s="34"/>
      <c r="P114" s="35" t="s">
        <v>250</v>
      </c>
      <c r="Q114" s="36"/>
      <c r="R114" s="12" t="e">
        <f>ROUND(N114+N114*P114/100,2)</f>
        <v>#VALUE!</v>
      </c>
      <c r="S114" s="12"/>
    </row>
    <row r="115" spans="1:19" x14ac:dyDescent="0.2">
      <c r="A115" s="8" t="s">
        <v>140</v>
      </c>
      <c r="B115" s="11" t="s">
        <v>141</v>
      </c>
      <c r="C115" s="11"/>
      <c r="D115" s="11"/>
      <c r="E115" s="11"/>
      <c r="F115" s="11"/>
      <c r="G115" s="11"/>
      <c r="H115" s="11"/>
      <c r="I115" s="11"/>
      <c r="J115" s="11"/>
      <c r="K115" s="11"/>
      <c r="L115" s="37">
        <v>2</v>
      </c>
      <c r="M115" s="37"/>
      <c r="N115" s="33" t="s">
        <v>251</v>
      </c>
      <c r="O115" s="34"/>
      <c r="P115" s="35" t="s">
        <v>250</v>
      </c>
      <c r="Q115" s="36"/>
      <c r="R115" s="12" t="e">
        <f>ROUND(N115+N115*P115/100,2)</f>
        <v>#VALUE!</v>
      </c>
      <c r="S115" s="12"/>
    </row>
    <row r="116" spans="1:19" x14ac:dyDescent="0.2">
      <c r="A116" s="18" t="s">
        <v>52</v>
      </c>
      <c r="B116" s="19"/>
      <c r="C116" s="19"/>
      <c r="D116" s="19"/>
      <c r="E116" s="19"/>
      <c r="F116" s="19"/>
      <c r="G116" s="19"/>
      <c r="H116" s="19"/>
      <c r="I116" s="19"/>
      <c r="J116" s="19"/>
      <c r="K116" s="19"/>
      <c r="L116" s="19"/>
      <c r="M116" s="19"/>
      <c r="N116" s="19"/>
      <c r="O116" s="19"/>
      <c r="P116" s="19"/>
      <c r="Q116" s="20"/>
      <c r="R116" s="27" t="e">
        <f>SUM(R113:R115)/3</f>
        <v>#VALUE!</v>
      </c>
      <c r="S116" s="29"/>
    </row>
    <row r="117" spans="1:19" x14ac:dyDescent="0.2">
      <c r="A117" s="18" t="s">
        <v>39</v>
      </c>
      <c r="B117" s="19"/>
      <c r="C117" s="19"/>
      <c r="D117" s="19"/>
      <c r="E117" s="19"/>
      <c r="F117" s="19"/>
      <c r="G117" s="19"/>
      <c r="H117" s="19"/>
      <c r="I117" s="19"/>
      <c r="J117" s="19"/>
      <c r="K117" s="19"/>
      <c r="L117" s="19"/>
      <c r="M117" s="19"/>
      <c r="N117" s="19"/>
      <c r="O117" s="19"/>
      <c r="P117" s="19"/>
      <c r="Q117" s="20"/>
      <c r="R117" s="31">
        <v>0.1</v>
      </c>
      <c r="S117" s="32"/>
    </row>
    <row r="118" spans="1:19" x14ac:dyDescent="0.2">
      <c r="A118" s="18" t="s">
        <v>142</v>
      </c>
      <c r="B118" s="19"/>
      <c r="C118" s="19"/>
      <c r="D118" s="19"/>
      <c r="E118" s="19"/>
      <c r="F118" s="19"/>
      <c r="G118" s="19"/>
      <c r="H118" s="19"/>
      <c r="I118" s="19"/>
      <c r="J118" s="19"/>
      <c r="K118" s="19"/>
      <c r="L118" s="19"/>
      <c r="M118" s="19"/>
      <c r="N118" s="19"/>
      <c r="O118" s="19"/>
      <c r="P118" s="19"/>
      <c r="Q118" s="20"/>
      <c r="R118" s="27" t="e">
        <f>R116*R117</f>
        <v>#VALUE!</v>
      </c>
      <c r="S118" s="29"/>
    </row>
    <row r="119" spans="1:19" x14ac:dyDescent="0.2">
      <c r="A119" s="41" t="s">
        <v>143</v>
      </c>
      <c r="B119" s="41"/>
      <c r="C119" s="41"/>
      <c r="D119" s="41"/>
      <c r="E119" s="41"/>
      <c r="F119" s="41"/>
      <c r="G119" s="41"/>
      <c r="H119" s="41"/>
      <c r="I119" s="41"/>
      <c r="J119" s="41"/>
      <c r="K119" s="41"/>
      <c r="L119" s="41"/>
      <c r="M119" s="41"/>
      <c r="N119" s="41"/>
      <c r="O119" s="41"/>
      <c r="P119" s="41"/>
      <c r="Q119" s="41"/>
      <c r="R119" s="41"/>
      <c r="S119" s="41"/>
    </row>
    <row r="120" spans="1:19" x14ac:dyDescent="0.2">
      <c r="A120" s="8" t="s">
        <v>144</v>
      </c>
      <c r="B120" s="11" t="s">
        <v>145</v>
      </c>
      <c r="C120" s="11"/>
      <c r="D120" s="11"/>
      <c r="E120" s="11"/>
      <c r="F120" s="11"/>
      <c r="G120" s="11"/>
      <c r="H120" s="11"/>
      <c r="I120" s="11"/>
      <c r="J120" s="11"/>
      <c r="K120" s="11"/>
      <c r="L120" s="37">
        <v>2</v>
      </c>
      <c r="M120" s="37"/>
      <c r="N120" s="33" t="s">
        <v>251</v>
      </c>
      <c r="O120" s="34"/>
      <c r="P120" s="35" t="s">
        <v>250</v>
      </c>
      <c r="Q120" s="36"/>
      <c r="R120" s="12" t="e">
        <f>ROUND(N120+N120*P120/100,2)</f>
        <v>#VALUE!</v>
      </c>
      <c r="S120" s="12"/>
    </row>
    <row r="121" spans="1:19" x14ac:dyDescent="0.2">
      <c r="A121" s="8" t="s">
        <v>146</v>
      </c>
      <c r="B121" s="11" t="s">
        <v>147</v>
      </c>
      <c r="C121" s="11"/>
      <c r="D121" s="11"/>
      <c r="E121" s="11"/>
      <c r="F121" s="11"/>
      <c r="G121" s="11"/>
      <c r="H121" s="11"/>
      <c r="I121" s="11"/>
      <c r="J121" s="11"/>
      <c r="K121" s="11"/>
      <c r="L121" s="37">
        <v>2</v>
      </c>
      <c r="M121" s="37"/>
      <c r="N121" s="33" t="s">
        <v>251</v>
      </c>
      <c r="O121" s="34"/>
      <c r="P121" s="35" t="s">
        <v>250</v>
      </c>
      <c r="Q121" s="36"/>
      <c r="R121" s="12" t="e">
        <f>ROUND(N121+N121*P121/100,2)</f>
        <v>#VALUE!</v>
      </c>
      <c r="S121" s="12"/>
    </row>
    <row r="122" spans="1:19" x14ac:dyDescent="0.2">
      <c r="A122" s="18" t="s">
        <v>52</v>
      </c>
      <c r="B122" s="19"/>
      <c r="C122" s="19"/>
      <c r="D122" s="19"/>
      <c r="E122" s="19"/>
      <c r="F122" s="19"/>
      <c r="G122" s="19"/>
      <c r="H122" s="19"/>
      <c r="I122" s="19"/>
      <c r="J122" s="19"/>
      <c r="K122" s="19"/>
      <c r="L122" s="19"/>
      <c r="M122" s="19"/>
      <c r="N122" s="19"/>
      <c r="O122" s="19"/>
      <c r="P122" s="19"/>
      <c r="Q122" s="20"/>
      <c r="R122" s="27" t="e">
        <f>SUM(R120:R121)/2</f>
        <v>#VALUE!</v>
      </c>
      <c r="S122" s="29"/>
    </row>
    <row r="123" spans="1:19" x14ac:dyDescent="0.2">
      <c r="A123" s="18" t="s">
        <v>39</v>
      </c>
      <c r="B123" s="19"/>
      <c r="C123" s="19"/>
      <c r="D123" s="19"/>
      <c r="E123" s="19"/>
      <c r="F123" s="19"/>
      <c r="G123" s="19"/>
      <c r="H123" s="19"/>
      <c r="I123" s="19"/>
      <c r="J123" s="19"/>
      <c r="K123" s="19"/>
      <c r="L123" s="19"/>
      <c r="M123" s="19"/>
      <c r="N123" s="19"/>
      <c r="O123" s="19"/>
      <c r="P123" s="19"/>
      <c r="Q123" s="20"/>
      <c r="R123" s="31">
        <v>0.1</v>
      </c>
      <c r="S123" s="32"/>
    </row>
    <row r="124" spans="1:19" x14ac:dyDescent="0.2">
      <c r="A124" s="18" t="s">
        <v>148</v>
      </c>
      <c r="B124" s="19"/>
      <c r="C124" s="19"/>
      <c r="D124" s="19"/>
      <c r="E124" s="19"/>
      <c r="F124" s="19"/>
      <c r="G124" s="19"/>
      <c r="H124" s="19"/>
      <c r="I124" s="19"/>
      <c r="J124" s="19"/>
      <c r="K124" s="19"/>
      <c r="L124" s="19"/>
      <c r="M124" s="19"/>
      <c r="N124" s="19"/>
      <c r="O124" s="19"/>
      <c r="P124" s="19"/>
      <c r="Q124" s="20"/>
      <c r="R124" s="27" t="e">
        <f>R122*R123</f>
        <v>#VALUE!</v>
      </c>
      <c r="S124" s="29"/>
    </row>
    <row r="125" spans="1:19" x14ac:dyDescent="0.2">
      <c r="A125" s="41" t="s">
        <v>149</v>
      </c>
      <c r="B125" s="41"/>
      <c r="C125" s="41"/>
      <c r="D125" s="41"/>
      <c r="E125" s="41"/>
      <c r="F125" s="41"/>
      <c r="G125" s="41"/>
      <c r="H125" s="41"/>
      <c r="I125" s="41"/>
      <c r="J125" s="41"/>
      <c r="K125" s="41"/>
      <c r="L125" s="41"/>
      <c r="M125" s="41"/>
      <c r="N125" s="41"/>
      <c r="O125" s="41"/>
      <c r="P125" s="41"/>
      <c r="Q125" s="41"/>
      <c r="R125" s="41"/>
      <c r="S125" s="41"/>
    </row>
    <row r="126" spans="1:19" x14ac:dyDescent="0.2">
      <c r="A126" s="41" t="s">
        <v>150</v>
      </c>
      <c r="B126" s="41"/>
      <c r="C126" s="41"/>
      <c r="D126" s="41"/>
      <c r="E126" s="41"/>
      <c r="F126" s="41"/>
      <c r="G126" s="41"/>
      <c r="H126" s="41"/>
      <c r="I126" s="41"/>
      <c r="J126" s="41"/>
      <c r="K126" s="41"/>
      <c r="L126" s="41"/>
      <c r="M126" s="41"/>
      <c r="N126" s="41"/>
      <c r="O126" s="41"/>
      <c r="P126" s="41"/>
      <c r="Q126" s="41"/>
      <c r="R126" s="41"/>
      <c r="S126" s="41"/>
    </row>
    <row r="127" spans="1:19" x14ac:dyDescent="0.2">
      <c r="A127" s="8" t="s">
        <v>151</v>
      </c>
      <c r="B127" s="11" t="s">
        <v>152</v>
      </c>
      <c r="C127" s="11"/>
      <c r="D127" s="11"/>
      <c r="E127" s="11"/>
      <c r="F127" s="11"/>
      <c r="G127" s="11"/>
      <c r="H127" s="11"/>
      <c r="I127" s="11"/>
      <c r="J127" s="11"/>
      <c r="K127" s="11"/>
      <c r="L127" s="37">
        <v>1.5</v>
      </c>
      <c r="M127" s="37"/>
      <c r="N127" s="33" t="s">
        <v>251</v>
      </c>
      <c r="O127" s="34"/>
      <c r="P127" s="35" t="s">
        <v>250</v>
      </c>
      <c r="Q127" s="36"/>
      <c r="R127" s="42" t="e">
        <f t="shared" ref="R127:R132" si="2">ROUND(N127+N127*P127/100,2)</f>
        <v>#VALUE!</v>
      </c>
      <c r="S127" s="42"/>
    </row>
    <row r="128" spans="1:19" x14ac:dyDescent="0.2">
      <c r="A128" s="8" t="s">
        <v>153</v>
      </c>
      <c r="B128" s="11" t="s">
        <v>154</v>
      </c>
      <c r="C128" s="11"/>
      <c r="D128" s="11"/>
      <c r="E128" s="11"/>
      <c r="F128" s="11"/>
      <c r="G128" s="11"/>
      <c r="H128" s="11"/>
      <c r="I128" s="11"/>
      <c r="J128" s="11"/>
      <c r="K128" s="11"/>
      <c r="L128" s="37">
        <v>1.5</v>
      </c>
      <c r="M128" s="37"/>
      <c r="N128" s="33" t="s">
        <v>251</v>
      </c>
      <c r="O128" s="34"/>
      <c r="P128" s="35" t="s">
        <v>250</v>
      </c>
      <c r="Q128" s="36"/>
      <c r="R128" s="42" t="e">
        <f t="shared" si="2"/>
        <v>#VALUE!</v>
      </c>
      <c r="S128" s="42"/>
    </row>
    <row r="129" spans="1:19" x14ac:dyDescent="0.2">
      <c r="A129" s="8" t="s">
        <v>155</v>
      </c>
      <c r="B129" s="11" t="s">
        <v>156</v>
      </c>
      <c r="C129" s="11"/>
      <c r="D129" s="11"/>
      <c r="E129" s="11"/>
      <c r="F129" s="11"/>
      <c r="G129" s="11"/>
      <c r="H129" s="11"/>
      <c r="I129" s="11"/>
      <c r="J129" s="11"/>
      <c r="K129" s="11"/>
      <c r="L129" s="37">
        <v>1.5</v>
      </c>
      <c r="M129" s="37"/>
      <c r="N129" s="33" t="s">
        <v>251</v>
      </c>
      <c r="O129" s="34"/>
      <c r="P129" s="35" t="s">
        <v>250</v>
      </c>
      <c r="Q129" s="36"/>
      <c r="R129" s="42" t="e">
        <f t="shared" si="2"/>
        <v>#VALUE!</v>
      </c>
      <c r="S129" s="42"/>
    </row>
    <row r="130" spans="1:19" x14ac:dyDescent="0.2">
      <c r="A130" s="8" t="s">
        <v>157</v>
      </c>
      <c r="B130" s="11" t="s">
        <v>158</v>
      </c>
      <c r="C130" s="11"/>
      <c r="D130" s="11"/>
      <c r="E130" s="11"/>
      <c r="F130" s="11"/>
      <c r="G130" s="11"/>
      <c r="H130" s="11"/>
      <c r="I130" s="11"/>
      <c r="J130" s="11"/>
      <c r="K130" s="11"/>
      <c r="L130" s="37">
        <v>1.5</v>
      </c>
      <c r="M130" s="37"/>
      <c r="N130" s="33" t="s">
        <v>251</v>
      </c>
      <c r="O130" s="34"/>
      <c r="P130" s="35" t="s">
        <v>250</v>
      </c>
      <c r="Q130" s="36"/>
      <c r="R130" s="42" t="e">
        <f t="shared" si="2"/>
        <v>#VALUE!</v>
      </c>
      <c r="S130" s="42"/>
    </row>
    <row r="131" spans="1:19" x14ac:dyDescent="0.2">
      <c r="A131" s="8" t="s">
        <v>159</v>
      </c>
      <c r="B131" s="11" t="s">
        <v>160</v>
      </c>
      <c r="C131" s="11"/>
      <c r="D131" s="11"/>
      <c r="E131" s="11"/>
      <c r="F131" s="11"/>
      <c r="G131" s="11"/>
      <c r="H131" s="11"/>
      <c r="I131" s="11"/>
      <c r="J131" s="11"/>
      <c r="K131" s="11"/>
      <c r="L131" s="37">
        <v>1.5</v>
      </c>
      <c r="M131" s="37"/>
      <c r="N131" s="33" t="s">
        <v>251</v>
      </c>
      <c r="O131" s="34"/>
      <c r="P131" s="35" t="s">
        <v>250</v>
      </c>
      <c r="Q131" s="36"/>
      <c r="R131" s="42" t="e">
        <f t="shared" si="2"/>
        <v>#VALUE!</v>
      </c>
      <c r="S131" s="42"/>
    </row>
    <row r="132" spans="1:19" x14ac:dyDescent="0.2">
      <c r="A132" s="8" t="s">
        <v>161</v>
      </c>
      <c r="B132" s="11" t="s">
        <v>162</v>
      </c>
      <c r="C132" s="11"/>
      <c r="D132" s="11"/>
      <c r="E132" s="11"/>
      <c r="F132" s="11"/>
      <c r="G132" s="11"/>
      <c r="H132" s="11"/>
      <c r="I132" s="11"/>
      <c r="J132" s="11"/>
      <c r="K132" s="11"/>
      <c r="L132" s="37">
        <v>1.5</v>
      </c>
      <c r="M132" s="37"/>
      <c r="N132" s="33" t="s">
        <v>251</v>
      </c>
      <c r="O132" s="34"/>
      <c r="P132" s="35" t="s">
        <v>250</v>
      </c>
      <c r="Q132" s="36"/>
      <c r="R132" s="42" t="e">
        <f t="shared" si="2"/>
        <v>#VALUE!</v>
      </c>
      <c r="S132" s="42"/>
    </row>
    <row r="133" spans="1:19" x14ac:dyDescent="0.2">
      <c r="A133" s="18" t="s">
        <v>52</v>
      </c>
      <c r="B133" s="19"/>
      <c r="C133" s="19"/>
      <c r="D133" s="19"/>
      <c r="E133" s="19"/>
      <c r="F133" s="19"/>
      <c r="G133" s="19"/>
      <c r="H133" s="19"/>
      <c r="I133" s="19"/>
      <c r="J133" s="19"/>
      <c r="K133" s="19"/>
      <c r="L133" s="19"/>
      <c r="M133" s="19"/>
      <c r="N133" s="19"/>
      <c r="O133" s="19"/>
      <c r="P133" s="19"/>
      <c r="Q133" s="20"/>
      <c r="R133" s="27" t="e">
        <f>SUM(R127:R132)/6</f>
        <v>#VALUE!</v>
      </c>
      <c r="S133" s="29"/>
    </row>
    <row r="134" spans="1:19" x14ac:dyDescent="0.2">
      <c r="A134" s="18" t="s">
        <v>39</v>
      </c>
      <c r="B134" s="19"/>
      <c r="C134" s="19"/>
      <c r="D134" s="19"/>
      <c r="E134" s="19"/>
      <c r="F134" s="19"/>
      <c r="G134" s="19"/>
      <c r="H134" s="19"/>
      <c r="I134" s="19"/>
      <c r="J134" s="19"/>
      <c r="K134" s="19"/>
      <c r="L134" s="19"/>
      <c r="M134" s="19"/>
      <c r="N134" s="19"/>
      <c r="O134" s="19"/>
      <c r="P134" s="19"/>
      <c r="Q134" s="20"/>
      <c r="R134" s="31">
        <v>0.05</v>
      </c>
      <c r="S134" s="32"/>
    </row>
    <row r="135" spans="1:19" x14ac:dyDescent="0.2">
      <c r="A135" s="18" t="s">
        <v>163</v>
      </c>
      <c r="B135" s="19"/>
      <c r="C135" s="19"/>
      <c r="D135" s="19"/>
      <c r="E135" s="19"/>
      <c r="F135" s="19"/>
      <c r="G135" s="19"/>
      <c r="H135" s="19"/>
      <c r="I135" s="19"/>
      <c r="J135" s="19"/>
      <c r="K135" s="19"/>
      <c r="L135" s="19"/>
      <c r="M135" s="19"/>
      <c r="N135" s="19"/>
      <c r="O135" s="19"/>
      <c r="P135" s="19"/>
      <c r="Q135" s="20"/>
      <c r="R135" s="27" t="e">
        <f>R133*R134</f>
        <v>#VALUE!</v>
      </c>
      <c r="S135" s="29"/>
    </row>
    <row r="136" spans="1:19" x14ac:dyDescent="0.2">
      <c r="A136" s="41" t="s">
        <v>164</v>
      </c>
      <c r="B136" s="41"/>
      <c r="C136" s="41"/>
      <c r="D136" s="41"/>
      <c r="E136" s="41"/>
      <c r="F136" s="41"/>
      <c r="G136" s="41"/>
      <c r="H136" s="41"/>
      <c r="I136" s="41"/>
      <c r="J136" s="41"/>
      <c r="K136" s="41"/>
      <c r="L136" s="41"/>
      <c r="M136" s="41"/>
      <c r="N136" s="41"/>
      <c r="O136" s="41"/>
      <c r="P136" s="41"/>
      <c r="Q136" s="41"/>
      <c r="R136" s="41"/>
      <c r="S136" s="41"/>
    </row>
    <row r="137" spans="1:19" x14ac:dyDescent="0.2">
      <c r="A137" s="8" t="s">
        <v>165</v>
      </c>
      <c r="B137" s="11" t="s">
        <v>166</v>
      </c>
      <c r="C137" s="11"/>
      <c r="D137" s="11"/>
      <c r="E137" s="11"/>
      <c r="F137" s="11"/>
      <c r="G137" s="11"/>
      <c r="H137" s="11"/>
      <c r="I137" s="11"/>
      <c r="J137" s="11"/>
      <c r="K137" s="11"/>
      <c r="L137" s="37">
        <v>1.5</v>
      </c>
      <c r="M137" s="37"/>
      <c r="N137" s="33" t="s">
        <v>251</v>
      </c>
      <c r="O137" s="34"/>
      <c r="P137" s="35" t="s">
        <v>250</v>
      </c>
      <c r="Q137" s="36"/>
      <c r="R137" s="12" t="e">
        <f>ROUND(N137+N137*P137/100,2)</f>
        <v>#VALUE!</v>
      </c>
      <c r="S137" s="12"/>
    </row>
    <row r="138" spans="1:19" x14ac:dyDescent="0.2">
      <c r="A138" s="8" t="s">
        <v>167</v>
      </c>
      <c r="B138" s="11" t="s">
        <v>168</v>
      </c>
      <c r="C138" s="11"/>
      <c r="D138" s="11"/>
      <c r="E138" s="11"/>
      <c r="F138" s="11"/>
      <c r="G138" s="11"/>
      <c r="H138" s="11"/>
      <c r="I138" s="11"/>
      <c r="J138" s="11"/>
      <c r="K138" s="11"/>
      <c r="L138" s="37">
        <v>1.5</v>
      </c>
      <c r="M138" s="37"/>
      <c r="N138" s="33" t="s">
        <v>251</v>
      </c>
      <c r="O138" s="34"/>
      <c r="P138" s="35" t="s">
        <v>250</v>
      </c>
      <c r="Q138" s="36"/>
      <c r="R138" s="12" t="e">
        <f>ROUND(N138+N138*P138/100,2)</f>
        <v>#VALUE!</v>
      </c>
      <c r="S138" s="12"/>
    </row>
    <row r="139" spans="1:19" x14ac:dyDescent="0.2">
      <c r="A139" s="8" t="s">
        <v>169</v>
      </c>
      <c r="B139" s="11" t="s">
        <v>170</v>
      </c>
      <c r="C139" s="11"/>
      <c r="D139" s="11"/>
      <c r="E139" s="11"/>
      <c r="F139" s="11"/>
      <c r="G139" s="11"/>
      <c r="H139" s="11"/>
      <c r="I139" s="11"/>
      <c r="J139" s="11"/>
      <c r="K139" s="11"/>
      <c r="L139" s="37">
        <v>1.5</v>
      </c>
      <c r="M139" s="37"/>
      <c r="N139" s="33" t="s">
        <v>251</v>
      </c>
      <c r="O139" s="34"/>
      <c r="P139" s="35" t="s">
        <v>250</v>
      </c>
      <c r="Q139" s="36"/>
      <c r="R139" s="12" t="e">
        <f>ROUND(N139+N139*P139/100,2)</f>
        <v>#VALUE!</v>
      </c>
      <c r="S139" s="12"/>
    </row>
    <row r="140" spans="1:19" x14ac:dyDescent="0.2">
      <c r="A140" s="8" t="s">
        <v>171</v>
      </c>
      <c r="B140" s="11" t="s">
        <v>172</v>
      </c>
      <c r="C140" s="11"/>
      <c r="D140" s="11"/>
      <c r="E140" s="11"/>
      <c r="F140" s="11"/>
      <c r="G140" s="11"/>
      <c r="H140" s="11"/>
      <c r="I140" s="11"/>
      <c r="J140" s="11"/>
      <c r="K140" s="11"/>
      <c r="L140" s="37">
        <v>1.5</v>
      </c>
      <c r="M140" s="37"/>
      <c r="N140" s="33" t="s">
        <v>251</v>
      </c>
      <c r="O140" s="34"/>
      <c r="P140" s="35" t="s">
        <v>250</v>
      </c>
      <c r="Q140" s="36"/>
      <c r="R140" s="12" t="e">
        <f>ROUND(N140+N140*P140/100,2)</f>
        <v>#VALUE!</v>
      </c>
      <c r="S140" s="12"/>
    </row>
    <row r="141" spans="1:19" x14ac:dyDescent="0.2">
      <c r="A141" s="8" t="s">
        <v>173</v>
      </c>
      <c r="B141" s="11" t="s">
        <v>174</v>
      </c>
      <c r="C141" s="11"/>
      <c r="D141" s="11"/>
      <c r="E141" s="11"/>
      <c r="F141" s="11"/>
      <c r="G141" s="11"/>
      <c r="H141" s="11"/>
      <c r="I141" s="11"/>
      <c r="J141" s="11"/>
      <c r="K141" s="11"/>
      <c r="L141" s="37">
        <v>1.5</v>
      </c>
      <c r="M141" s="37"/>
      <c r="N141" s="33" t="s">
        <v>251</v>
      </c>
      <c r="O141" s="34"/>
      <c r="P141" s="35" t="s">
        <v>250</v>
      </c>
      <c r="Q141" s="36"/>
      <c r="R141" s="12" t="e">
        <f>ROUND(N141+N141*P141/100,2)</f>
        <v>#VALUE!</v>
      </c>
      <c r="S141" s="12"/>
    </row>
    <row r="142" spans="1:19" x14ac:dyDescent="0.2">
      <c r="A142" s="30" t="s">
        <v>52</v>
      </c>
      <c r="B142" s="30"/>
      <c r="C142" s="30"/>
      <c r="D142" s="30"/>
      <c r="E142" s="30"/>
      <c r="F142" s="30"/>
      <c r="G142" s="30"/>
      <c r="H142" s="30"/>
      <c r="I142" s="30"/>
      <c r="J142" s="30"/>
      <c r="K142" s="30"/>
      <c r="L142" s="30"/>
      <c r="M142" s="30"/>
      <c r="N142" s="30"/>
      <c r="O142" s="30"/>
      <c r="P142" s="30"/>
      <c r="Q142" s="30"/>
      <c r="R142" s="12" t="e">
        <f>SUM(R137:R141)/5</f>
        <v>#VALUE!</v>
      </c>
      <c r="S142" s="12"/>
    </row>
    <row r="143" spans="1:19" x14ac:dyDescent="0.2">
      <c r="A143" s="30" t="s">
        <v>39</v>
      </c>
      <c r="B143" s="30"/>
      <c r="C143" s="30"/>
      <c r="D143" s="30"/>
      <c r="E143" s="30"/>
      <c r="F143" s="30"/>
      <c r="G143" s="30"/>
      <c r="H143" s="30"/>
      <c r="I143" s="30"/>
      <c r="J143" s="30"/>
      <c r="K143" s="30"/>
      <c r="L143" s="30"/>
      <c r="M143" s="30"/>
      <c r="N143" s="30"/>
      <c r="O143" s="30"/>
      <c r="P143" s="30"/>
      <c r="Q143" s="30"/>
      <c r="R143" s="37">
        <v>0.05</v>
      </c>
      <c r="S143" s="37"/>
    </row>
    <row r="144" spans="1:19" x14ac:dyDescent="0.2">
      <c r="A144" s="30" t="s">
        <v>175</v>
      </c>
      <c r="B144" s="30"/>
      <c r="C144" s="30"/>
      <c r="D144" s="30"/>
      <c r="E144" s="30"/>
      <c r="F144" s="30"/>
      <c r="G144" s="30"/>
      <c r="H144" s="30"/>
      <c r="I144" s="30"/>
      <c r="J144" s="30"/>
      <c r="K144" s="30"/>
      <c r="L144" s="30"/>
      <c r="M144" s="30"/>
      <c r="N144" s="30"/>
      <c r="O144" s="30"/>
      <c r="P144" s="30"/>
      <c r="Q144" s="30"/>
      <c r="R144" s="12" t="e">
        <f>R142*R143</f>
        <v>#VALUE!</v>
      </c>
      <c r="S144" s="12"/>
    </row>
    <row r="145" spans="1:19" x14ac:dyDescent="0.2">
      <c r="A145" s="41" t="s">
        <v>176</v>
      </c>
      <c r="B145" s="41"/>
      <c r="C145" s="41"/>
      <c r="D145" s="41"/>
      <c r="E145" s="41"/>
      <c r="F145" s="41"/>
      <c r="G145" s="41"/>
      <c r="H145" s="41"/>
      <c r="I145" s="41"/>
      <c r="J145" s="41"/>
      <c r="K145" s="41"/>
      <c r="L145" s="41"/>
      <c r="M145" s="41"/>
      <c r="N145" s="41"/>
      <c r="O145" s="41"/>
      <c r="P145" s="41"/>
      <c r="Q145" s="41"/>
      <c r="R145" s="41"/>
      <c r="S145" s="41"/>
    </row>
    <row r="146" spans="1:19" x14ac:dyDescent="0.2">
      <c r="A146" s="8" t="s">
        <v>177</v>
      </c>
      <c r="B146" s="11" t="s">
        <v>178</v>
      </c>
      <c r="C146" s="11"/>
      <c r="D146" s="11"/>
      <c r="E146" s="11"/>
      <c r="F146" s="11"/>
      <c r="G146" s="11"/>
      <c r="H146" s="11"/>
      <c r="I146" s="11"/>
      <c r="J146" s="11"/>
      <c r="K146" s="11"/>
      <c r="L146" s="37">
        <v>0.5</v>
      </c>
      <c r="M146" s="37"/>
      <c r="N146" s="33" t="s">
        <v>251</v>
      </c>
      <c r="O146" s="34"/>
      <c r="P146" s="35" t="s">
        <v>250</v>
      </c>
      <c r="Q146" s="36"/>
      <c r="R146" s="12" t="e">
        <f>ROUND(N146+N146*P146/100,2)</f>
        <v>#VALUE!</v>
      </c>
      <c r="S146" s="12"/>
    </row>
    <row r="147" spans="1:19" x14ac:dyDescent="0.2">
      <c r="A147" s="8" t="s">
        <v>179</v>
      </c>
      <c r="B147" s="11" t="s">
        <v>180</v>
      </c>
      <c r="C147" s="11"/>
      <c r="D147" s="11"/>
      <c r="E147" s="11"/>
      <c r="F147" s="11"/>
      <c r="G147" s="11"/>
      <c r="H147" s="11"/>
      <c r="I147" s="11"/>
      <c r="J147" s="11"/>
      <c r="K147" s="11"/>
      <c r="L147" s="37">
        <v>0.5</v>
      </c>
      <c r="M147" s="37"/>
      <c r="N147" s="33" t="s">
        <v>251</v>
      </c>
      <c r="O147" s="34"/>
      <c r="P147" s="35" t="s">
        <v>250</v>
      </c>
      <c r="Q147" s="36"/>
      <c r="R147" s="12" t="e">
        <f>ROUND(N147+N147*P147/100,2)</f>
        <v>#VALUE!</v>
      </c>
      <c r="S147" s="12"/>
    </row>
    <row r="148" spans="1:19" x14ac:dyDescent="0.2">
      <c r="A148" s="30" t="s">
        <v>52</v>
      </c>
      <c r="B148" s="30"/>
      <c r="C148" s="30"/>
      <c r="D148" s="30"/>
      <c r="E148" s="30"/>
      <c r="F148" s="30"/>
      <c r="G148" s="30"/>
      <c r="H148" s="30"/>
      <c r="I148" s="30"/>
      <c r="J148" s="30"/>
      <c r="K148" s="30"/>
      <c r="L148" s="30"/>
      <c r="M148" s="30"/>
      <c r="N148" s="30"/>
      <c r="O148" s="30"/>
      <c r="P148" s="30"/>
      <c r="Q148" s="30"/>
      <c r="R148" s="12" t="e">
        <f>SUM(R146:R147)/2</f>
        <v>#VALUE!</v>
      </c>
      <c r="S148" s="12"/>
    </row>
    <row r="149" spans="1:19" x14ac:dyDescent="0.2">
      <c r="A149" s="30" t="s">
        <v>39</v>
      </c>
      <c r="B149" s="30"/>
      <c r="C149" s="30"/>
      <c r="D149" s="30"/>
      <c r="E149" s="30"/>
      <c r="F149" s="30"/>
      <c r="G149" s="30"/>
      <c r="H149" s="30"/>
      <c r="I149" s="30"/>
      <c r="J149" s="30"/>
      <c r="K149" s="30"/>
      <c r="L149" s="30"/>
      <c r="M149" s="30"/>
      <c r="N149" s="30"/>
      <c r="O149" s="30"/>
      <c r="P149" s="30"/>
      <c r="Q149" s="30"/>
      <c r="R149" s="37">
        <v>0.05</v>
      </c>
      <c r="S149" s="37"/>
    </row>
    <row r="150" spans="1:19" x14ac:dyDescent="0.2">
      <c r="A150" s="30" t="s">
        <v>181</v>
      </c>
      <c r="B150" s="30"/>
      <c r="C150" s="30"/>
      <c r="D150" s="30"/>
      <c r="E150" s="30"/>
      <c r="F150" s="30"/>
      <c r="G150" s="30"/>
      <c r="H150" s="30"/>
      <c r="I150" s="30"/>
      <c r="J150" s="30"/>
      <c r="K150" s="30"/>
      <c r="L150" s="30"/>
      <c r="M150" s="30"/>
      <c r="N150" s="30"/>
      <c r="O150" s="30"/>
      <c r="P150" s="30"/>
      <c r="Q150" s="30"/>
      <c r="R150" s="12" t="e">
        <f>R148*R149</f>
        <v>#VALUE!</v>
      </c>
      <c r="S150" s="12"/>
    </row>
    <row r="151" spans="1:19" x14ac:dyDescent="0.2">
      <c r="A151" s="41" t="s">
        <v>182</v>
      </c>
      <c r="B151" s="41"/>
      <c r="C151" s="41"/>
      <c r="D151" s="41"/>
      <c r="E151" s="41"/>
      <c r="F151" s="41"/>
      <c r="G151" s="41"/>
      <c r="H151" s="41"/>
      <c r="I151" s="41"/>
      <c r="J151" s="41"/>
      <c r="K151" s="41"/>
      <c r="L151" s="41"/>
      <c r="M151" s="41"/>
      <c r="N151" s="41"/>
      <c r="O151" s="41"/>
      <c r="P151" s="41"/>
      <c r="Q151" s="41"/>
      <c r="R151" s="41"/>
      <c r="S151" s="41"/>
    </row>
    <row r="152" spans="1:19" x14ac:dyDescent="0.2">
      <c r="A152" s="41" t="s">
        <v>183</v>
      </c>
      <c r="B152" s="41"/>
      <c r="C152" s="41"/>
      <c r="D152" s="41"/>
      <c r="E152" s="41"/>
      <c r="F152" s="41"/>
      <c r="G152" s="41"/>
      <c r="H152" s="41"/>
      <c r="I152" s="41"/>
      <c r="J152" s="41"/>
      <c r="K152" s="41"/>
      <c r="L152" s="41"/>
      <c r="M152" s="41"/>
      <c r="N152" s="41"/>
      <c r="O152" s="41"/>
      <c r="P152" s="41"/>
      <c r="Q152" s="41"/>
      <c r="R152" s="41"/>
      <c r="S152" s="41"/>
    </row>
    <row r="153" spans="1:19" x14ac:dyDescent="0.2">
      <c r="A153" s="8" t="s">
        <v>184</v>
      </c>
      <c r="B153" s="11" t="s">
        <v>185</v>
      </c>
      <c r="C153" s="11"/>
      <c r="D153" s="11"/>
      <c r="E153" s="11"/>
      <c r="F153" s="11"/>
      <c r="G153" s="11"/>
      <c r="H153" s="11"/>
      <c r="I153" s="11"/>
      <c r="J153" s="11"/>
      <c r="K153" s="11"/>
      <c r="L153" s="37">
        <v>2</v>
      </c>
      <c r="M153" s="37"/>
      <c r="N153" s="33" t="s">
        <v>251</v>
      </c>
      <c r="O153" s="34"/>
      <c r="P153" s="35" t="s">
        <v>250</v>
      </c>
      <c r="Q153" s="36"/>
      <c r="R153" s="12" t="e">
        <f>ROUND(N153+N153*P153/100,2)</f>
        <v>#VALUE!</v>
      </c>
      <c r="S153" s="12"/>
    </row>
    <row r="154" spans="1:19" x14ac:dyDescent="0.2">
      <c r="A154" s="8" t="s">
        <v>186</v>
      </c>
      <c r="B154" s="38" t="s">
        <v>187</v>
      </c>
      <c r="C154" s="39"/>
      <c r="D154" s="39"/>
      <c r="E154" s="39"/>
      <c r="F154" s="39"/>
      <c r="G154" s="39"/>
      <c r="H154" s="39"/>
      <c r="I154" s="39"/>
      <c r="J154" s="39"/>
      <c r="K154" s="40"/>
      <c r="L154" s="37">
        <v>2</v>
      </c>
      <c r="M154" s="37"/>
      <c r="N154" s="33" t="s">
        <v>251</v>
      </c>
      <c r="O154" s="34"/>
      <c r="P154" s="35" t="s">
        <v>250</v>
      </c>
      <c r="Q154" s="36"/>
      <c r="R154" s="12" t="e">
        <f>ROUND(N154+N154*P154/100,2)</f>
        <v>#VALUE!</v>
      </c>
      <c r="S154" s="12"/>
    </row>
    <row r="155" spans="1:19" x14ac:dyDescent="0.2">
      <c r="A155" s="8" t="s">
        <v>188</v>
      </c>
      <c r="B155" s="38" t="s">
        <v>189</v>
      </c>
      <c r="C155" s="39"/>
      <c r="D155" s="39"/>
      <c r="E155" s="39"/>
      <c r="F155" s="39"/>
      <c r="G155" s="39"/>
      <c r="H155" s="39"/>
      <c r="I155" s="39"/>
      <c r="J155" s="39"/>
      <c r="K155" s="40"/>
      <c r="L155" s="37">
        <v>2</v>
      </c>
      <c r="M155" s="37"/>
      <c r="N155" s="33" t="s">
        <v>251</v>
      </c>
      <c r="O155" s="34"/>
      <c r="P155" s="35" t="s">
        <v>250</v>
      </c>
      <c r="Q155" s="36"/>
      <c r="R155" s="12" t="e">
        <f>ROUND(N155+N155*P155/100,2)</f>
        <v>#VALUE!</v>
      </c>
      <c r="S155" s="12"/>
    </row>
    <row r="156" spans="1:19" x14ac:dyDescent="0.2">
      <c r="A156" s="18" t="s">
        <v>52</v>
      </c>
      <c r="B156" s="19"/>
      <c r="C156" s="19"/>
      <c r="D156" s="19"/>
      <c r="E156" s="19"/>
      <c r="F156" s="19"/>
      <c r="G156" s="19"/>
      <c r="H156" s="19"/>
      <c r="I156" s="19"/>
      <c r="J156" s="19"/>
      <c r="K156" s="19"/>
      <c r="L156" s="19"/>
      <c r="M156" s="19"/>
      <c r="N156" s="19"/>
      <c r="O156" s="19"/>
      <c r="P156" s="19"/>
      <c r="Q156" s="20"/>
      <c r="R156" s="27" t="e">
        <f>SUM(R153:R155)/3</f>
        <v>#VALUE!</v>
      </c>
      <c r="S156" s="29"/>
    </row>
    <row r="157" spans="1:19" x14ac:dyDescent="0.2">
      <c r="A157" s="18" t="s">
        <v>39</v>
      </c>
      <c r="B157" s="19"/>
      <c r="C157" s="19"/>
      <c r="D157" s="19"/>
      <c r="E157" s="19"/>
      <c r="F157" s="19"/>
      <c r="G157" s="19"/>
      <c r="H157" s="19"/>
      <c r="I157" s="19"/>
      <c r="J157" s="19"/>
      <c r="K157" s="19"/>
      <c r="L157" s="19"/>
      <c r="M157" s="19"/>
      <c r="N157" s="19"/>
      <c r="O157" s="19"/>
      <c r="P157" s="19"/>
      <c r="Q157" s="20"/>
      <c r="R157" s="31">
        <v>0.05</v>
      </c>
      <c r="S157" s="32"/>
    </row>
    <row r="158" spans="1:19" x14ac:dyDescent="0.2">
      <c r="A158" s="18" t="s">
        <v>190</v>
      </c>
      <c r="B158" s="19"/>
      <c r="C158" s="19"/>
      <c r="D158" s="19"/>
      <c r="E158" s="19"/>
      <c r="F158" s="19"/>
      <c r="G158" s="19"/>
      <c r="H158" s="19"/>
      <c r="I158" s="19"/>
      <c r="J158" s="19"/>
      <c r="K158" s="19"/>
      <c r="L158" s="19"/>
      <c r="M158" s="19"/>
      <c r="N158" s="19"/>
      <c r="O158" s="19"/>
      <c r="P158" s="19"/>
      <c r="Q158" s="20"/>
      <c r="R158" s="27" t="e">
        <f>R156*R157</f>
        <v>#VALUE!</v>
      </c>
      <c r="S158" s="29"/>
    </row>
    <row r="159" spans="1:19" x14ac:dyDescent="0.2">
      <c r="A159" s="41" t="s">
        <v>191</v>
      </c>
      <c r="B159" s="41"/>
      <c r="C159" s="41"/>
      <c r="D159" s="41"/>
      <c r="E159" s="41"/>
      <c r="F159" s="41"/>
      <c r="G159" s="41"/>
      <c r="H159" s="41"/>
      <c r="I159" s="41"/>
      <c r="J159" s="41"/>
      <c r="K159" s="41"/>
      <c r="L159" s="41"/>
      <c r="M159" s="41"/>
      <c r="N159" s="41"/>
      <c r="O159" s="41"/>
      <c r="P159" s="41"/>
      <c r="Q159" s="41"/>
      <c r="R159" s="41"/>
      <c r="S159" s="41"/>
    </row>
    <row r="160" spans="1:19" x14ac:dyDescent="0.2">
      <c r="A160" s="8" t="s">
        <v>192</v>
      </c>
      <c r="B160" s="11" t="s">
        <v>193</v>
      </c>
      <c r="C160" s="11"/>
      <c r="D160" s="11"/>
      <c r="E160" s="11"/>
      <c r="F160" s="11"/>
      <c r="G160" s="11"/>
      <c r="H160" s="11"/>
      <c r="I160" s="11"/>
      <c r="J160" s="11"/>
      <c r="K160" s="11"/>
      <c r="L160" s="37">
        <v>2</v>
      </c>
      <c r="M160" s="37"/>
      <c r="N160" s="33" t="s">
        <v>251</v>
      </c>
      <c r="O160" s="34"/>
      <c r="P160" s="35" t="s">
        <v>250</v>
      </c>
      <c r="Q160" s="36"/>
      <c r="R160" s="12" t="e">
        <f t="shared" ref="R160:R165" si="3">ROUND(N160+N160*P160/100,2)</f>
        <v>#VALUE!</v>
      </c>
      <c r="S160" s="12"/>
    </row>
    <row r="161" spans="1:19" x14ac:dyDescent="0.2">
      <c r="A161" s="8" t="s">
        <v>194</v>
      </c>
      <c r="B161" s="11" t="s">
        <v>195</v>
      </c>
      <c r="C161" s="11"/>
      <c r="D161" s="11"/>
      <c r="E161" s="11"/>
      <c r="F161" s="11"/>
      <c r="G161" s="11"/>
      <c r="H161" s="11"/>
      <c r="I161" s="11"/>
      <c r="J161" s="11"/>
      <c r="K161" s="11"/>
      <c r="L161" s="37">
        <v>2</v>
      </c>
      <c r="M161" s="37"/>
      <c r="N161" s="33" t="s">
        <v>251</v>
      </c>
      <c r="O161" s="34"/>
      <c r="P161" s="35" t="s">
        <v>250</v>
      </c>
      <c r="Q161" s="36"/>
      <c r="R161" s="12" t="e">
        <f t="shared" si="3"/>
        <v>#VALUE!</v>
      </c>
      <c r="S161" s="12"/>
    </row>
    <row r="162" spans="1:19" x14ac:dyDescent="0.2">
      <c r="A162" s="8" t="s">
        <v>196</v>
      </c>
      <c r="B162" s="11" t="s">
        <v>197</v>
      </c>
      <c r="C162" s="11"/>
      <c r="D162" s="11"/>
      <c r="E162" s="11"/>
      <c r="F162" s="11"/>
      <c r="G162" s="11"/>
      <c r="H162" s="11"/>
      <c r="I162" s="11"/>
      <c r="J162" s="11"/>
      <c r="K162" s="11"/>
      <c r="L162" s="37">
        <v>2</v>
      </c>
      <c r="M162" s="37"/>
      <c r="N162" s="33" t="s">
        <v>251</v>
      </c>
      <c r="O162" s="34"/>
      <c r="P162" s="35" t="s">
        <v>250</v>
      </c>
      <c r="Q162" s="36"/>
      <c r="R162" s="12" t="e">
        <f t="shared" si="3"/>
        <v>#VALUE!</v>
      </c>
      <c r="S162" s="12"/>
    </row>
    <row r="163" spans="1:19" x14ac:dyDescent="0.2">
      <c r="A163" s="8" t="s">
        <v>198</v>
      </c>
      <c r="B163" s="11" t="s">
        <v>199</v>
      </c>
      <c r="C163" s="11"/>
      <c r="D163" s="11"/>
      <c r="E163" s="11"/>
      <c r="F163" s="11"/>
      <c r="G163" s="11"/>
      <c r="H163" s="11"/>
      <c r="I163" s="11"/>
      <c r="J163" s="11"/>
      <c r="K163" s="11"/>
      <c r="L163" s="37">
        <v>2</v>
      </c>
      <c r="M163" s="37"/>
      <c r="N163" s="33" t="s">
        <v>251</v>
      </c>
      <c r="O163" s="34"/>
      <c r="P163" s="35" t="s">
        <v>250</v>
      </c>
      <c r="Q163" s="36"/>
      <c r="R163" s="12" t="e">
        <f t="shared" si="3"/>
        <v>#VALUE!</v>
      </c>
      <c r="S163" s="12"/>
    </row>
    <row r="164" spans="1:19" x14ac:dyDescent="0.2">
      <c r="A164" s="8" t="s">
        <v>200</v>
      </c>
      <c r="B164" s="38" t="s">
        <v>201</v>
      </c>
      <c r="C164" s="39"/>
      <c r="D164" s="39"/>
      <c r="E164" s="39"/>
      <c r="F164" s="39"/>
      <c r="G164" s="39"/>
      <c r="H164" s="39"/>
      <c r="I164" s="39"/>
      <c r="J164" s="39"/>
      <c r="K164" s="40"/>
      <c r="L164" s="37">
        <v>2</v>
      </c>
      <c r="M164" s="37"/>
      <c r="N164" s="33" t="s">
        <v>251</v>
      </c>
      <c r="O164" s="34"/>
      <c r="P164" s="35" t="s">
        <v>250</v>
      </c>
      <c r="Q164" s="36"/>
      <c r="R164" s="12" t="e">
        <f t="shared" si="3"/>
        <v>#VALUE!</v>
      </c>
      <c r="S164" s="12"/>
    </row>
    <row r="165" spans="1:19" x14ac:dyDescent="0.2">
      <c r="A165" s="8" t="s">
        <v>202</v>
      </c>
      <c r="B165" s="38" t="s">
        <v>203</v>
      </c>
      <c r="C165" s="39"/>
      <c r="D165" s="39"/>
      <c r="E165" s="39"/>
      <c r="F165" s="39"/>
      <c r="G165" s="39"/>
      <c r="H165" s="39"/>
      <c r="I165" s="39"/>
      <c r="J165" s="39"/>
      <c r="K165" s="40"/>
      <c r="L165" s="37">
        <v>2</v>
      </c>
      <c r="M165" s="37"/>
      <c r="N165" s="33" t="s">
        <v>251</v>
      </c>
      <c r="O165" s="34"/>
      <c r="P165" s="35" t="s">
        <v>250</v>
      </c>
      <c r="Q165" s="36"/>
      <c r="R165" s="12" t="e">
        <f t="shared" si="3"/>
        <v>#VALUE!</v>
      </c>
      <c r="S165" s="12"/>
    </row>
    <row r="166" spans="1:19" x14ac:dyDescent="0.2">
      <c r="A166" s="30" t="s">
        <v>52</v>
      </c>
      <c r="B166" s="30"/>
      <c r="C166" s="30"/>
      <c r="D166" s="30"/>
      <c r="E166" s="30"/>
      <c r="F166" s="30"/>
      <c r="G166" s="30"/>
      <c r="H166" s="30"/>
      <c r="I166" s="30"/>
      <c r="J166" s="30"/>
      <c r="K166" s="30"/>
      <c r="L166" s="30"/>
      <c r="M166" s="30"/>
      <c r="N166" s="30"/>
      <c r="O166" s="30"/>
      <c r="P166" s="30"/>
      <c r="Q166" s="30"/>
      <c r="R166" s="12" t="e">
        <f>SUM(R160:R165)/6</f>
        <v>#VALUE!</v>
      </c>
      <c r="S166" s="12"/>
    </row>
    <row r="167" spans="1:19" x14ac:dyDescent="0.2">
      <c r="A167" s="30" t="s">
        <v>39</v>
      </c>
      <c r="B167" s="30"/>
      <c r="C167" s="30"/>
      <c r="D167" s="30"/>
      <c r="E167" s="30"/>
      <c r="F167" s="30"/>
      <c r="G167" s="30"/>
      <c r="H167" s="30"/>
      <c r="I167" s="30"/>
      <c r="J167" s="30"/>
      <c r="K167" s="30"/>
      <c r="L167" s="30"/>
      <c r="M167" s="30"/>
      <c r="N167" s="30"/>
      <c r="O167" s="30"/>
      <c r="P167" s="30"/>
      <c r="Q167" s="30"/>
      <c r="R167" s="37">
        <v>0.05</v>
      </c>
      <c r="S167" s="37"/>
    </row>
    <row r="168" spans="1:19" x14ac:dyDescent="0.2">
      <c r="A168" s="30" t="s">
        <v>204</v>
      </c>
      <c r="B168" s="30"/>
      <c r="C168" s="30"/>
      <c r="D168" s="30"/>
      <c r="E168" s="30"/>
      <c r="F168" s="30"/>
      <c r="G168" s="30"/>
      <c r="H168" s="30"/>
      <c r="I168" s="30"/>
      <c r="J168" s="30"/>
      <c r="K168" s="30"/>
      <c r="L168" s="30"/>
      <c r="M168" s="30"/>
      <c r="N168" s="30"/>
      <c r="O168" s="30"/>
      <c r="P168" s="30"/>
      <c r="Q168" s="30"/>
      <c r="R168" s="12" t="e">
        <f>R166*R167</f>
        <v>#VALUE!</v>
      </c>
      <c r="S168" s="12"/>
    </row>
    <row r="169" spans="1:19" x14ac:dyDescent="0.2">
      <c r="A169" s="41" t="s">
        <v>205</v>
      </c>
      <c r="B169" s="41"/>
      <c r="C169" s="41"/>
      <c r="D169" s="41"/>
      <c r="E169" s="41"/>
      <c r="F169" s="41"/>
      <c r="G169" s="41"/>
      <c r="H169" s="41"/>
      <c r="I169" s="41"/>
      <c r="J169" s="41"/>
      <c r="K169" s="41"/>
      <c r="L169" s="41"/>
      <c r="M169" s="41"/>
      <c r="N169" s="41"/>
      <c r="O169" s="41"/>
      <c r="P169" s="41"/>
      <c r="Q169" s="41"/>
      <c r="R169" s="41"/>
      <c r="S169" s="41"/>
    </row>
    <row r="170" spans="1:19" x14ac:dyDescent="0.2">
      <c r="A170" s="10" t="s">
        <v>240</v>
      </c>
      <c r="B170" s="11" t="s">
        <v>206</v>
      </c>
      <c r="C170" s="11"/>
      <c r="D170" s="11"/>
      <c r="E170" s="11"/>
      <c r="F170" s="11"/>
      <c r="G170" s="11"/>
      <c r="H170" s="11"/>
      <c r="I170" s="11"/>
      <c r="J170" s="11"/>
      <c r="K170" s="11"/>
      <c r="L170" s="37">
        <v>2</v>
      </c>
      <c r="M170" s="37"/>
      <c r="N170" s="33" t="s">
        <v>251</v>
      </c>
      <c r="O170" s="34"/>
      <c r="P170" s="35" t="s">
        <v>250</v>
      </c>
      <c r="Q170" s="36"/>
      <c r="R170" s="12" t="e">
        <f>ROUND(N170+N170*P170/100,2)</f>
        <v>#VALUE!</v>
      </c>
      <c r="S170" s="12"/>
    </row>
    <row r="171" spans="1:19" x14ac:dyDescent="0.2">
      <c r="A171" s="10" t="s">
        <v>241</v>
      </c>
      <c r="B171" s="11" t="s">
        <v>207</v>
      </c>
      <c r="C171" s="11"/>
      <c r="D171" s="11"/>
      <c r="E171" s="11"/>
      <c r="F171" s="11"/>
      <c r="G171" s="11"/>
      <c r="H171" s="11"/>
      <c r="I171" s="11"/>
      <c r="J171" s="11"/>
      <c r="K171" s="11"/>
      <c r="L171" s="37">
        <v>2</v>
      </c>
      <c r="M171" s="37"/>
      <c r="N171" s="33" t="s">
        <v>251</v>
      </c>
      <c r="O171" s="34"/>
      <c r="P171" s="35" t="s">
        <v>250</v>
      </c>
      <c r="Q171" s="36"/>
      <c r="R171" s="12" t="e">
        <f t="shared" ref="R171:R179" si="4">ROUND(N171+N171*P171/100,2)</f>
        <v>#VALUE!</v>
      </c>
      <c r="S171" s="12"/>
    </row>
    <row r="172" spans="1:19" x14ac:dyDescent="0.2">
      <c r="A172" s="10" t="s">
        <v>242</v>
      </c>
      <c r="B172" s="11" t="s">
        <v>208</v>
      </c>
      <c r="C172" s="11"/>
      <c r="D172" s="11"/>
      <c r="E172" s="11"/>
      <c r="F172" s="11"/>
      <c r="G172" s="11"/>
      <c r="H172" s="11"/>
      <c r="I172" s="11"/>
      <c r="J172" s="11"/>
      <c r="K172" s="11"/>
      <c r="L172" s="37">
        <v>2</v>
      </c>
      <c r="M172" s="37"/>
      <c r="N172" s="33" t="s">
        <v>251</v>
      </c>
      <c r="O172" s="34"/>
      <c r="P172" s="35" t="s">
        <v>250</v>
      </c>
      <c r="Q172" s="36"/>
      <c r="R172" s="12" t="e">
        <f t="shared" si="4"/>
        <v>#VALUE!</v>
      </c>
      <c r="S172" s="12"/>
    </row>
    <row r="173" spans="1:19" x14ac:dyDescent="0.2">
      <c r="A173" s="10" t="s">
        <v>243</v>
      </c>
      <c r="B173" s="11" t="s">
        <v>209</v>
      </c>
      <c r="C173" s="11"/>
      <c r="D173" s="11"/>
      <c r="E173" s="11"/>
      <c r="F173" s="11"/>
      <c r="G173" s="11"/>
      <c r="H173" s="11"/>
      <c r="I173" s="11"/>
      <c r="J173" s="11"/>
      <c r="K173" s="11"/>
      <c r="L173" s="37">
        <v>2</v>
      </c>
      <c r="M173" s="37"/>
      <c r="N173" s="33" t="s">
        <v>251</v>
      </c>
      <c r="O173" s="34"/>
      <c r="P173" s="35" t="s">
        <v>250</v>
      </c>
      <c r="Q173" s="36"/>
      <c r="R173" s="12" t="e">
        <f t="shared" si="4"/>
        <v>#VALUE!</v>
      </c>
      <c r="S173" s="12"/>
    </row>
    <row r="174" spans="1:19" x14ac:dyDescent="0.2">
      <c r="A174" s="10" t="s">
        <v>244</v>
      </c>
      <c r="B174" s="11" t="s">
        <v>210</v>
      </c>
      <c r="C174" s="11"/>
      <c r="D174" s="11"/>
      <c r="E174" s="11"/>
      <c r="F174" s="11"/>
      <c r="G174" s="11"/>
      <c r="H174" s="11"/>
      <c r="I174" s="11"/>
      <c r="J174" s="11"/>
      <c r="K174" s="11"/>
      <c r="L174" s="37">
        <v>2</v>
      </c>
      <c r="M174" s="37"/>
      <c r="N174" s="33" t="s">
        <v>251</v>
      </c>
      <c r="O174" s="34"/>
      <c r="P174" s="35" t="s">
        <v>250</v>
      </c>
      <c r="Q174" s="36"/>
      <c r="R174" s="12" t="e">
        <f t="shared" si="4"/>
        <v>#VALUE!</v>
      </c>
      <c r="S174" s="12"/>
    </row>
    <row r="175" spans="1:19" x14ac:dyDescent="0.2">
      <c r="A175" s="10" t="s">
        <v>245</v>
      </c>
      <c r="B175" s="11" t="s">
        <v>211</v>
      </c>
      <c r="C175" s="11"/>
      <c r="D175" s="11"/>
      <c r="E175" s="11"/>
      <c r="F175" s="11"/>
      <c r="G175" s="11"/>
      <c r="H175" s="11"/>
      <c r="I175" s="11"/>
      <c r="J175" s="11"/>
      <c r="K175" s="11"/>
      <c r="L175" s="37">
        <v>2</v>
      </c>
      <c r="M175" s="37"/>
      <c r="N175" s="33" t="s">
        <v>251</v>
      </c>
      <c r="O175" s="34"/>
      <c r="P175" s="35" t="s">
        <v>250</v>
      </c>
      <c r="Q175" s="36"/>
      <c r="R175" s="12" t="e">
        <f t="shared" si="4"/>
        <v>#VALUE!</v>
      </c>
      <c r="S175" s="12"/>
    </row>
    <row r="176" spans="1:19" x14ac:dyDescent="0.2">
      <c r="A176" s="10" t="s">
        <v>246</v>
      </c>
      <c r="B176" s="11" t="s">
        <v>212</v>
      </c>
      <c r="C176" s="11"/>
      <c r="D176" s="11"/>
      <c r="E176" s="11"/>
      <c r="F176" s="11"/>
      <c r="G176" s="11"/>
      <c r="H176" s="11"/>
      <c r="I176" s="11"/>
      <c r="J176" s="11"/>
      <c r="K176" s="11"/>
      <c r="L176" s="37">
        <v>0.5</v>
      </c>
      <c r="M176" s="37"/>
      <c r="N176" s="33" t="s">
        <v>251</v>
      </c>
      <c r="O176" s="34"/>
      <c r="P176" s="35" t="s">
        <v>250</v>
      </c>
      <c r="Q176" s="36"/>
      <c r="R176" s="12" t="e">
        <f t="shared" si="4"/>
        <v>#VALUE!</v>
      </c>
      <c r="S176" s="12"/>
    </row>
    <row r="177" spans="1:23" x14ac:dyDescent="0.2">
      <c r="A177" s="10" t="s">
        <v>247</v>
      </c>
      <c r="B177" s="11" t="s">
        <v>213</v>
      </c>
      <c r="C177" s="11"/>
      <c r="D177" s="11"/>
      <c r="E177" s="11"/>
      <c r="F177" s="11"/>
      <c r="G177" s="11"/>
      <c r="H177" s="11"/>
      <c r="I177" s="11"/>
      <c r="J177" s="11"/>
      <c r="K177" s="11"/>
      <c r="L177" s="37">
        <v>0.5</v>
      </c>
      <c r="M177" s="37"/>
      <c r="N177" s="33" t="s">
        <v>251</v>
      </c>
      <c r="O177" s="34"/>
      <c r="P177" s="35" t="s">
        <v>250</v>
      </c>
      <c r="Q177" s="36"/>
      <c r="R177" s="12" t="e">
        <f t="shared" si="4"/>
        <v>#VALUE!</v>
      </c>
      <c r="S177" s="12"/>
      <c r="T177" s="6"/>
      <c r="U177" s="6"/>
      <c r="V177" s="6"/>
      <c r="W177" s="6"/>
    </row>
    <row r="178" spans="1:23" x14ac:dyDescent="0.2">
      <c r="A178" s="10" t="s">
        <v>248</v>
      </c>
      <c r="B178" s="11" t="s">
        <v>214</v>
      </c>
      <c r="C178" s="11"/>
      <c r="D178" s="11"/>
      <c r="E178" s="11"/>
      <c r="F178" s="11"/>
      <c r="G178" s="11"/>
      <c r="H178" s="11"/>
      <c r="I178" s="11"/>
      <c r="J178" s="11"/>
      <c r="K178" s="11"/>
      <c r="L178" s="37">
        <v>0.8</v>
      </c>
      <c r="M178" s="37"/>
      <c r="N178" s="33" t="s">
        <v>251</v>
      </c>
      <c r="O178" s="34"/>
      <c r="P178" s="35" t="s">
        <v>250</v>
      </c>
      <c r="Q178" s="36"/>
      <c r="R178" s="12" t="e">
        <f t="shared" si="4"/>
        <v>#VALUE!</v>
      </c>
      <c r="S178" s="12"/>
      <c r="T178" s="6"/>
      <c r="U178" s="6"/>
      <c r="V178" s="6"/>
      <c r="W178" s="6"/>
    </row>
    <row r="179" spans="1:23" x14ac:dyDescent="0.2">
      <c r="A179" s="10" t="s">
        <v>249</v>
      </c>
      <c r="B179" s="11" t="s">
        <v>215</v>
      </c>
      <c r="C179" s="11"/>
      <c r="D179" s="11"/>
      <c r="E179" s="11"/>
      <c r="F179" s="11"/>
      <c r="G179" s="11"/>
      <c r="H179" s="11"/>
      <c r="I179" s="11"/>
      <c r="J179" s="11"/>
      <c r="K179" s="11"/>
      <c r="L179" s="37">
        <v>0.8</v>
      </c>
      <c r="M179" s="37"/>
      <c r="N179" s="33" t="s">
        <v>251</v>
      </c>
      <c r="O179" s="34"/>
      <c r="P179" s="35" t="s">
        <v>250</v>
      </c>
      <c r="Q179" s="36"/>
      <c r="R179" s="12" t="e">
        <f t="shared" si="4"/>
        <v>#VALUE!</v>
      </c>
      <c r="S179" s="12"/>
      <c r="T179" s="6"/>
      <c r="U179" s="6"/>
      <c r="V179" s="6"/>
      <c r="W179" s="6"/>
    </row>
    <row r="180" spans="1:23" x14ac:dyDescent="0.2">
      <c r="A180" s="30" t="s">
        <v>52</v>
      </c>
      <c r="B180" s="30"/>
      <c r="C180" s="30"/>
      <c r="D180" s="30"/>
      <c r="E180" s="30"/>
      <c r="F180" s="30"/>
      <c r="G180" s="30"/>
      <c r="H180" s="30"/>
      <c r="I180" s="30"/>
      <c r="J180" s="30"/>
      <c r="K180" s="30"/>
      <c r="L180" s="30"/>
      <c r="M180" s="30"/>
      <c r="N180" s="30"/>
      <c r="O180" s="30"/>
      <c r="P180" s="30"/>
      <c r="Q180" s="30"/>
      <c r="R180" s="27" t="e">
        <f>SUM(R170:R179)/10</f>
        <v>#VALUE!</v>
      </c>
      <c r="S180" s="29"/>
      <c r="T180" s="6"/>
      <c r="U180" s="6"/>
      <c r="V180" s="6"/>
      <c r="W180" s="6"/>
    </row>
    <row r="181" spans="1:23" x14ac:dyDescent="0.2">
      <c r="A181" s="30" t="s">
        <v>39</v>
      </c>
      <c r="B181" s="30"/>
      <c r="C181" s="30"/>
      <c r="D181" s="30"/>
      <c r="E181" s="30"/>
      <c r="F181" s="30"/>
      <c r="G181" s="30"/>
      <c r="H181" s="30"/>
      <c r="I181" s="30"/>
      <c r="J181" s="30"/>
      <c r="K181" s="30"/>
      <c r="L181" s="30"/>
      <c r="M181" s="30"/>
      <c r="N181" s="30"/>
      <c r="O181" s="30"/>
      <c r="P181" s="30"/>
      <c r="Q181" s="30"/>
      <c r="R181" s="31">
        <v>0.05</v>
      </c>
      <c r="S181" s="32"/>
      <c r="T181" s="6"/>
      <c r="U181" s="6"/>
      <c r="V181" s="6"/>
      <c r="W181" s="6"/>
    </row>
    <row r="182" spans="1:23" x14ac:dyDescent="0.2">
      <c r="A182" s="30" t="s">
        <v>216</v>
      </c>
      <c r="B182" s="30"/>
      <c r="C182" s="30"/>
      <c r="D182" s="30"/>
      <c r="E182" s="30"/>
      <c r="F182" s="30"/>
      <c r="G182" s="30"/>
      <c r="H182" s="30"/>
      <c r="I182" s="30"/>
      <c r="J182" s="30"/>
      <c r="K182" s="30"/>
      <c r="L182" s="30"/>
      <c r="M182" s="30"/>
      <c r="N182" s="30"/>
      <c r="O182" s="30"/>
      <c r="P182" s="30"/>
      <c r="Q182" s="30"/>
      <c r="R182" s="27" t="e">
        <f>R180*R181</f>
        <v>#VALUE!</v>
      </c>
      <c r="S182" s="29"/>
      <c r="T182" s="6"/>
      <c r="U182" s="6"/>
      <c r="V182" s="6"/>
      <c r="W182" s="6"/>
    </row>
    <row r="184" spans="1:23" x14ac:dyDescent="0.2">
      <c r="A184" s="13" t="s">
        <v>217</v>
      </c>
      <c r="B184" s="13"/>
      <c r="C184" s="13"/>
      <c r="D184" s="13"/>
      <c r="E184" s="13"/>
      <c r="F184" s="13"/>
      <c r="G184" s="13"/>
      <c r="H184" s="13"/>
      <c r="I184" s="13"/>
      <c r="J184" s="13"/>
      <c r="K184" s="13"/>
      <c r="L184" s="13"/>
      <c r="M184" s="13"/>
      <c r="N184" s="13"/>
      <c r="O184" s="13"/>
      <c r="P184" s="13"/>
      <c r="Q184" s="13"/>
      <c r="R184" s="13"/>
      <c r="S184" s="13"/>
      <c r="T184" s="3"/>
      <c r="U184" s="3"/>
      <c r="V184" s="3"/>
      <c r="W184" s="4"/>
    </row>
    <row r="186" spans="1:23" x14ac:dyDescent="0.2">
      <c r="A186" s="5" t="s">
        <v>16</v>
      </c>
      <c r="B186" s="14" t="s">
        <v>218</v>
      </c>
      <c r="C186" s="14"/>
      <c r="D186" s="14"/>
      <c r="E186" s="14"/>
      <c r="F186" s="14"/>
      <c r="G186" s="14"/>
      <c r="H186" s="14"/>
      <c r="I186" s="14"/>
      <c r="J186" s="14"/>
      <c r="K186" s="14"/>
      <c r="L186" s="5" t="s">
        <v>219</v>
      </c>
      <c r="M186" s="5"/>
      <c r="N186" s="5"/>
      <c r="O186" s="5"/>
      <c r="P186" s="5"/>
      <c r="Q186" s="9"/>
      <c r="R186" s="6"/>
      <c r="S186" s="6"/>
      <c r="T186" s="6"/>
      <c r="U186" s="6"/>
      <c r="V186" s="6"/>
      <c r="W186" s="6"/>
    </row>
    <row r="187" spans="1:23" x14ac:dyDescent="0.2">
      <c r="A187" s="8" t="s">
        <v>220</v>
      </c>
      <c r="B187" s="11" t="str">
        <f>A44</f>
        <v>Bendra palyginamoji 1.1. punkto lentelėje nurodytų patiekalų kaina (C1) EUR su PVM⁴:</v>
      </c>
      <c r="C187" s="11"/>
      <c r="D187" s="11"/>
      <c r="E187" s="11"/>
      <c r="F187" s="11"/>
      <c r="G187" s="11"/>
      <c r="H187" s="11"/>
      <c r="I187" s="11"/>
      <c r="J187" s="11"/>
      <c r="K187" s="11"/>
      <c r="L187" s="12" t="e">
        <f>R44</f>
        <v>#VALUE!</v>
      </c>
      <c r="M187" s="12"/>
      <c r="N187" s="12"/>
      <c r="O187" s="12"/>
      <c r="P187" s="12"/>
      <c r="Q187" s="12"/>
      <c r="R187" s="6"/>
      <c r="S187" s="6"/>
      <c r="T187" s="6"/>
      <c r="U187" s="6"/>
      <c r="V187" s="6"/>
      <c r="W187" s="6"/>
    </row>
    <row r="188" spans="1:23" x14ac:dyDescent="0.2">
      <c r="A188" s="8" t="s">
        <v>221</v>
      </c>
      <c r="B188" s="11" t="str">
        <f>A53</f>
        <v>Bendra palyginamoji 1.2. punkto lentelėje nurodytų patiekalų kaina (C2) EUR su PVM:</v>
      </c>
      <c r="C188" s="11"/>
      <c r="D188" s="11"/>
      <c r="E188" s="11"/>
      <c r="F188" s="11"/>
      <c r="G188" s="11"/>
      <c r="H188" s="11"/>
      <c r="I188" s="11"/>
      <c r="J188" s="11"/>
      <c r="K188" s="11"/>
      <c r="L188" s="12" t="e">
        <f>R53</f>
        <v>#VALUE!</v>
      </c>
      <c r="M188" s="12"/>
      <c r="N188" s="12"/>
      <c r="O188" s="12"/>
      <c r="P188" s="12"/>
      <c r="Q188" s="12"/>
      <c r="R188" s="6"/>
      <c r="S188" s="6"/>
      <c r="T188" s="6"/>
      <c r="U188" s="6"/>
      <c r="V188" s="6"/>
      <c r="W188" s="6"/>
    </row>
    <row r="189" spans="1:23" x14ac:dyDescent="0.2">
      <c r="A189" s="8" t="s">
        <v>222</v>
      </c>
      <c r="B189" s="11" t="str">
        <f>A77</f>
        <v>Bendra palyginamoji 2.1. punkto lentelėje nurodytų patiekalų kaina (C4) EUR su PVM:</v>
      </c>
      <c r="C189" s="11"/>
      <c r="D189" s="11"/>
      <c r="E189" s="11"/>
      <c r="F189" s="11"/>
      <c r="G189" s="11"/>
      <c r="H189" s="11"/>
      <c r="I189" s="11"/>
      <c r="J189" s="11"/>
      <c r="K189" s="11"/>
      <c r="L189" s="12" t="e">
        <f>R77</f>
        <v>#VALUE!</v>
      </c>
      <c r="M189" s="12"/>
      <c r="N189" s="12"/>
      <c r="O189" s="12"/>
      <c r="P189" s="12"/>
      <c r="Q189" s="12"/>
      <c r="R189" s="6"/>
      <c r="S189" s="6"/>
      <c r="T189" s="6"/>
      <c r="U189" s="6"/>
      <c r="V189" s="6"/>
      <c r="W189" s="6"/>
    </row>
    <row r="190" spans="1:23" x14ac:dyDescent="0.2">
      <c r="A190" s="8" t="s">
        <v>223</v>
      </c>
      <c r="B190" s="11" t="str">
        <f>A85</f>
        <v>Bendra palyginamoji 2.2. punkto lentelėje nurodytų patiekalų kaina (C5) EUR su PVM:</v>
      </c>
      <c r="C190" s="11"/>
      <c r="D190" s="11"/>
      <c r="E190" s="11"/>
      <c r="F190" s="11"/>
      <c r="G190" s="11"/>
      <c r="H190" s="11"/>
      <c r="I190" s="11"/>
      <c r="J190" s="11"/>
      <c r="K190" s="11"/>
      <c r="L190" s="12" t="e">
        <f>R85</f>
        <v>#VALUE!</v>
      </c>
      <c r="M190" s="12"/>
      <c r="N190" s="12"/>
      <c r="O190" s="12"/>
      <c r="P190" s="12"/>
      <c r="Q190" s="12"/>
      <c r="R190" s="6"/>
      <c r="S190" s="6"/>
      <c r="T190" s="6"/>
      <c r="U190" s="6"/>
      <c r="V190" s="6"/>
      <c r="W190" s="6"/>
    </row>
    <row r="191" spans="1:23" x14ac:dyDescent="0.2">
      <c r="A191" s="8" t="s">
        <v>224</v>
      </c>
      <c r="B191" s="11" t="str">
        <f>A103</f>
        <v>Bendra palyginamoji 2.3. punkto lentelėje nurodytų patiekalų kaina (C6) EUR su PVM:</v>
      </c>
      <c r="C191" s="11"/>
      <c r="D191" s="11"/>
      <c r="E191" s="11"/>
      <c r="F191" s="11"/>
      <c r="G191" s="11"/>
      <c r="H191" s="11"/>
      <c r="I191" s="11"/>
      <c r="J191" s="11"/>
      <c r="K191" s="11"/>
      <c r="L191" s="12" t="e">
        <f>R103</f>
        <v>#VALUE!</v>
      </c>
      <c r="M191" s="12"/>
      <c r="N191" s="12"/>
      <c r="O191" s="12"/>
      <c r="P191" s="12"/>
      <c r="Q191" s="12"/>
      <c r="R191" s="6"/>
      <c r="S191" s="6"/>
      <c r="T191" s="6"/>
      <c r="U191" s="6"/>
      <c r="V191" s="6"/>
      <c r="W191" s="6"/>
    </row>
    <row r="192" spans="1:23" x14ac:dyDescent="0.2">
      <c r="A192" s="8" t="s">
        <v>225</v>
      </c>
      <c r="B192" s="11" t="str">
        <f>A135</f>
        <v>Bendra palyginamoji 4.1 punkto lentelėje nurodytų patiekalų kaina (C10) EUR su PVM:</v>
      </c>
      <c r="C192" s="11"/>
      <c r="D192" s="11"/>
      <c r="E192" s="11"/>
      <c r="F192" s="11"/>
      <c r="G192" s="11"/>
      <c r="H192" s="11"/>
      <c r="I192" s="11"/>
      <c r="J192" s="11"/>
      <c r="K192" s="11"/>
      <c r="L192" s="12" t="e">
        <f>R135</f>
        <v>#VALUE!</v>
      </c>
      <c r="M192" s="12"/>
      <c r="N192" s="12"/>
      <c r="O192" s="12"/>
      <c r="P192" s="12"/>
      <c r="Q192" s="12"/>
      <c r="R192" s="6"/>
      <c r="S192" s="6"/>
      <c r="T192" s="6"/>
      <c r="U192" s="6"/>
      <c r="V192" s="6"/>
      <c r="W192" s="6"/>
    </row>
    <row r="193" spans="1:17" x14ac:dyDescent="0.2">
      <c r="A193" s="8" t="s">
        <v>226</v>
      </c>
      <c r="B193" s="11" t="str">
        <f>A144</f>
        <v>Bendra palyginamoji 4.2 punkto lentelėje nurodytų patiekalų kaina (C11) EUR su PVM:</v>
      </c>
      <c r="C193" s="11"/>
      <c r="D193" s="11"/>
      <c r="E193" s="11"/>
      <c r="F193" s="11"/>
      <c r="G193" s="11"/>
      <c r="H193" s="11"/>
      <c r="I193" s="11"/>
      <c r="J193" s="11"/>
      <c r="K193" s="11"/>
      <c r="L193" s="12" t="e">
        <f>R144</f>
        <v>#VALUE!</v>
      </c>
      <c r="M193" s="12"/>
      <c r="N193" s="12"/>
      <c r="O193" s="12"/>
      <c r="P193" s="12"/>
      <c r="Q193" s="12"/>
    </row>
    <row r="194" spans="1:17" x14ac:dyDescent="0.2">
      <c r="A194" s="8" t="s">
        <v>227</v>
      </c>
      <c r="B194" s="11" t="str">
        <f>A150</f>
        <v>Bendra palyginamoji 5 punkto lentelėje nuorodytų patiekalų kaina (C12) EUR su PVM:</v>
      </c>
      <c r="C194" s="11"/>
      <c r="D194" s="11"/>
      <c r="E194" s="11"/>
      <c r="F194" s="11"/>
      <c r="G194" s="11"/>
      <c r="H194" s="11"/>
      <c r="I194" s="11"/>
      <c r="J194" s="11"/>
      <c r="K194" s="11"/>
      <c r="L194" s="12" t="e">
        <f>R150</f>
        <v>#VALUE!</v>
      </c>
      <c r="M194" s="12"/>
      <c r="N194" s="12"/>
      <c r="O194" s="12"/>
      <c r="P194" s="12"/>
      <c r="Q194" s="12"/>
    </row>
    <row r="195" spans="1:17" x14ac:dyDescent="0.2">
      <c r="A195" s="8" t="s">
        <v>228</v>
      </c>
      <c r="B195" s="11" t="str">
        <f>A158</f>
        <v>Bendra palyginamoji 6.1. punkto lentelėje nuorodytų kaštųjų gėrimų kaina (C13) EUR su PVM:</v>
      </c>
      <c r="C195" s="11"/>
      <c r="D195" s="11"/>
      <c r="E195" s="11"/>
      <c r="F195" s="11"/>
      <c r="G195" s="11"/>
      <c r="H195" s="11"/>
      <c r="I195" s="11"/>
      <c r="J195" s="11"/>
      <c r="K195" s="11"/>
      <c r="L195" s="12" t="e">
        <f>R158</f>
        <v>#VALUE!</v>
      </c>
      <c r="M195" s="12"/>
      <c r="N195" s="12"/>
      <c r="O195" s="12"/>
      <c r="P195" s="12"/>
      <c r="Q195" s="12"/>
    </row>
    <row r="196" spans="1:17" x14ac:dyDescent="0.2">
      <c r="A196" s="8" t="s">
        <v>229</v>
      </c>
      <c r="B196" s="11" t="str">
        <f>A168</f>
        <v>Bendra palyginamoji 6.2. punkto lentelėje nuorodytų karštųjų gėrimų kaina (C14) EUR su PVM:</v>
      </c>
      <c r="C196" s="11"/>
      <c r="D196" s="11"/>
      <c r="E196" s="11"/>
      <c r="F196" s="11"/>
      <c r="G196" s="11"/>
      <c r="H196" s="11"/>
      <c r="I196" s="11"/>
      <c r="J196" s="11"/>
      <c r="K196" s="11"/>
      <c r="L196" s="12" t="e">
        <f>R168</f>
        <v>#VALUE!</v>
      </c>
      <c r="M196" s="12"/>
      <c r="N196" s="12"/>
      <c r="O196" s="12"/>
      <c r="P196" s="12"/>
      <c r="Q196" s="12"/>
    </row>
    <row r="197" spans="1:17" x14ac:dyDescent="0.2">
      <c r="A197" s="8" t="s">
        <v>230</v>
      </c>
      <c r="B197" s="38" t="str">
        <f>A182</f>
        <v>Bendra palyginamoji 7 punkto lentelėje nurodytų gaiviųjų gėrimų kaina (C15) EUR su PVM:</v>
      </c>
      <c r="C197" s="39"/>
      <c r="D197" s="39"/>
      <c r="E197" s="39"/>
      <c r="F197" s="39"/>
      <c r="G197" s="39"/>
      <c r="H197" s="39"/>
      <c r="I197" s="39"/>
      <c r="J197" s="39"/>
      <c r="K197" s="40"/>
      <c r="L197" s="27" t="e">
        <f>R182</f>
        <v>#VALUE!</v>
      </c>
      <c r="M197" s="28"/>
      <c r="N197" s="28"/>
      <c r="O197" s="28"/>
      <c r="P197" s="28"/>
      <c r="Q197" s="29"/>
    </row>
    <row r="198" spans="1:17" x14ac:dyDescent="0.2">
      <c r="A198" s="18" t="s">
        <v>231</v>
      </c>
      <c r="B198" s="19"/>
      <c r="C198" s="19"/>
      <c r="D198" s="19"/>
      <c r="E198" s="19"/>
      <c r="F198" s="19"/>
      <c r="G198" s="19"/>
      <c r="H198" s="19"/>
      <c r="I198" s="19"/>
      <c r="J198" s="19"/>
      <c r="K198" s="20"/>
      <c r="L198" s="17" t="e">
        <f>SUM(L187:L197)</f>
        <v>#VALUE!</v>
      </c>
      <c r="M198" s="17"/>
      <c r="N198" s="17"/>
      <c r="O198" s="17"/>
      <c r="P198" s="17"/>
      <c r="Q198" s="17"/>
    </row>
    <row r="199" spans="1:17" x14ac:dyDescent="0.2">
      <c r="A199" s="21" t="s">
        <v>232</v>
      </c>
      <c r="B199" s="22"/>
      <c r="C199" s="22"/>
      <c r="D199" s="22"/>
      <c r="E199" s="22"/>
      <c r="F199" s="22"/>
      <c r="G199" s="22"/>
      <c r="H199" s="22"/>
      <c r="I199" s="22"/>
      <c r="J199" s="22"/>
      <c r="K199" s="23"/>
      <c r="L199" s="15" t="s">
        <v>233</v>
      </c>
      <c r="M199" s="16"/>
      <c r="N199" s="16"/>
      <c r="O199" s="16"/>
      <c r="P199" s="16"/>
      <c r="Q199" s="16"/>
    </row>
    <row r="200" spans="1:17" x14ac:dyDescent="0.2">
      <c r="A200" s="24"/>
      <c r="B200" s="25"/>
      <c r="C200" s="25"/>
      <c r="D200" s="25"/>
      <c r="E200" s="25"/>
      <c r="F200" s="25"/>
      <c r="G200" s="25"/>
      <c r="H200" s="25"/>
      <c r="I200" s="25"/>
      <c r="J200" s="25"/>
      <c r="K200" s="26"/>
      <c r="L200" s="16"/>
      <c r="M200" s="16"/>
      <c r="N200" s="16"/>
      <c r="O200" s="16"/>
      <c r="P200" s="16"/>
      <c r="Q200" s="16"/>
    </row>
    <row r="202" spans="1:17" ht="14.4" customHeight="1" x14ac:dyDescent="0.2">
      <c r="A202" s="60" t="s">
        <v>234</v>
      </c>
      <c r="B202" s="60"/>
      <c r="C202" s="60"/>
      <c r="D202" s="60"/>
      <c r="E202" s="60"/>
      <c r="F202" s="60"/>
      <c r="G202" s="60"/>
      <c r="H202" s="60"/>
      <c r="I202" s="60"/>
      <c r="J202" s="60"/>
      <c r="K202" s="60"/>
      <c r="L202" s="60"/>
      <c r="M202" s="60"/>
      <c r="N202" s="60"/>
      <c r="O202" s="60"/>
      <c r="P202" s="60"/>
      <c r="Q202" s="60"/>
    </row>
    <row r="203" spans="1:17" x14ac:dyDescent="0.2">
      <c r="A203" s="61"/>
      <c r="B203" s="61"/>
      <c r="C203" s="61"/>
      <c r="D203" s="61"/>
      <c r="E203" s="61"/>
      <c r="F203" s="61"/>
      <c r="G203" s="61"/>
      <c r="H203" s="61"/>
      <c r="I203" s="61"/>
      <c r="J203" s="61"/>
      <c r="K203" s="61"/>
      <c r="L203" s="61"/>
      <c r="M203" s="61"/>
      <c r="N203" s="61"/>
      <c r="O203" s="61"/>
      <c r="P203" s="61"/>
      <c r="Q203" s="61"/>
    </row>
    <row r="204" spans="1:17" x14ac:dyDescent="0.2">
      <c r="A204" s="62" t="s">
        <v>235</v>
      </c>
      <c r="B204" s="62"/>
      <c r="C204" s="62"/>
      <c r="D204" s="62"/>
      <c r="E204" s="62"/>
      <c r="F204" s="62"/>
      <c r="G204" s="62"/>
      <c r="H204" s="62"/>
      <c r="I204" s="62"/>
      <c r="J204" s="62"/>
      <c r="K204" s="62"/>
      <c r="L204" s="62"/>
      <c r="M204" s="62"/>
      <c r="N204" s="62"/>
      <c r="O204" s="62"/>
      <c r="P204" s="62"/>
      <c r="Q204" s="62"/>
    </row>
    <row r="205" spans="1:17" ht="14.4" customHeight="1" x14ac:dyDescent="0.2">
      <c r="A205" s="61" t="s">
        <v>236</v>
      </c>
      <c r="B205" s="61"/>
      <c r="C205" s="61"/>
      <c r="D205" s="61"/>
      <c r="E205" s="61"/>
      <c r="F205" s="61"/>
      <c r="G205" s="61"/>
      <c r="H205" s="61"/>
      <c r="I205" s="61"/>
      <c r="J205" s="61"/>
      <c r="K205" s="61"/>
      <c r="L205" s="61"/>
      <c r="M205" s="61"/>
      <c r="N205" s="61"/>
      <c r="O205" s="61"/>
      <c r="P205" s="61"/>
      <c r="Q205" s="61"/>
    </row>
    <row r="206" spans="1:17" x14ac:dyDescent="0.2">
      <c r="A206" s="61"/>
      <c r="B206" s="61"/>
      <c r="C206" s="61"/>
      <c r="D206" s="61"/>
      <c r="E206" s="61"/>
      <c r="F206" s="61"/>
      <c r="G206" s="61"/>
      <c r="H206" s="61"/>
      <c r="I206" s="61"/>
      <c r="J206" s="61"/>
      <c r="K206" s="61"/>
      <c r="L206" s="61"/>
      <c r="M206" s="61"/>
      <c r="N206" s="61"/>
      <c r="O206" s="61"/>
      <c r="P206" s="61"/>
      <c r="Q206" s="61"/>
    </row>
    <row r="207" spans="1:17" x14ac:dyDescent="0.2">
      <c r="A207" s="59" t="s">
        <v>237</v>
      </c>
      <c r="B207" s="59"/>
      <c r="C207" s="59"/>
      <c r="D207" s="59"/>
      <c r="E207" s="59"/>
      <c r="F207" s="59"/>
      <c r="G207" s="59"/>
      <c r="H207" s="59"/>
      <c r="I207" s="59"/>
      <c r="J207" s="59"/>
      <c r="K207" s="59"/>
      <c r="L207" s="59"/>
      <c r="M207" s="59"/>
      <c r="N207" s="59"/>
      <c r="O207" s="59"/>
      <c r="P207" s="59"/>
      <c r="Q207" s="59"/>
    </row>
    <row r="208" spans="1:17" x14ac:dyDescent="0.2">
      <c r="A208" s="59"/>
      <c r="B208" s="59"/>
      <c r="C208" s="59"/>
      <c r="D208" s="59"/>
      <c r="E208" s="59"/>
      <c r="F208" s="59"/>
      <c r="G208" s="59"/>
      <c r="H208" s="59"/>
      <c r="I208" s="59"/>
      <c r="J208" s="59"/>
      <c r="K208" s="59"/>
      <c r="L208" s="59"/>
      <c r="M208" s="59"/>
      <c r="N208" s="59"/>
      <c r="O208" s="59"/>
      <c r="P208" s="59"/>
      <c r="Q208" s="59"/>
    </row>
    <row r="209" spans="1:17" x14ac:dyDescent="0.2">
      <c r="A209" s="61" t="s">
        <v>238</v>
      </c>
      <c r="B209" s="61"/>
      <c r="C209" s="61"/>
      <c r="D209" s="61"/>
      <c r="E209" s="61"/>
      <c r="F209" s="61"/>
      <c r="G209" s="61"/>
      <c r="H209" s="61"/>
      <c r="I209" s="61"/>
      <c r="J209" s="61"/>
      <c r="K209" s="61"/>
      <c r="L209" s="61"/>
      <c r="M209" s="61"/>
      <c r="N209" s="61"/>
      <c r="O209" s="61"/>
      <c r="P209" s="61"/>
      <c r="Q209" s="61"/>
    </row>
    <row r="210" spans="1:17" x14ac:dyDescent="0.2">
      <c r="A210" s="61"/>
      <c r="B210" s="61"/>
      <c r="C210" s="61"/>
      <c r="D210" s="61"/>
      <c r="E210" s="61"/>
      <c r="F210" s="61"/>
      <c r="G210" s="61"/>
      <c r="H210" s="61"/>
      <c r="I210" s="61"/>
      <c r="J210" s="61"/>
      <c r="K210" s="61"/>
      <c r="L210" s="61"/>
      <c r="M210" s="61"/>
      <c r="N210" s="61"/>
      <c r="O210" s="61"/>
      <c r="P210" s="61"/>
      <c r="Q210" s="61"/>
    </row>
  </sheetData>
  <mergeCells count="591">
    <mergeCell ref="A123:Q123"/>
    <mergeCell ref="R123:S123"/>
    <mergeCell ref="A124:Q124"/>
    <mergeCell ref="R124:S124"/>
    <mergeCell ref="P121:Q121"/>
    <mergeCell ref="R121:S121"/>
    <mergeCell ref="A119:S119"/>
    <mergeCell ref="B120:K120"/>
    <mergeCell ref="L120:M120"/>
    <mergeCell ref="N120:O120"/>
    <mergeCell ref="P120:Q120"/>
    <mergeCell ref="A122:Q122"/>
    <mergeCell ref="R122:S122"/>
    <mergeCell ref="A112:S112"/>
    <mergeCell ref="B113:K113"/>
    <mergeCell ref="L113:M113"/>
    <mergeCell ref="N113:O113"/>
    <mergeCell ref="P113:Q113"/>
    <mergeCell ref="B114:K114"/>
    <mergeCell ref="R113:S113"/>
    <mergeCell ref="R114:S114"/>
    <mergeCell ref="L114:M114"/>
    <mergeCell ref="N114:O114"/>
    <mergeCell ref="P114:Q114"/>
    <mergeCell ref="N69:O69"/>
    <mergeCell ref="P69:Q69"/>
    <mergeCell ref="R67:S67"/>
    <mergeCell ref="B68:K68"/>
    <mergeCell ref="L68:M68"/>
    <mergeCell ref="N68:O68"/>
    <mergeCell ref="P68:Q68"/>
    <mergeCell ref="R68:S68"/>
    <mergeCell ref="R69:S69"/>
    <mergeCell ref="B67:K67"/>
    <mergeCell ref="L67:M67"/>
    <mergeCell ref="N67:O67"/>
    <mergeCell ref="P67:Q67"/>
    <mergeCell ref="B69:K69"/>
    <mergeCell ref="L69:M69"/>
    <mergeCell ref="B70:K70"/>
    <mergeCell ref="L70:M70"/>
    <mergeCell ref="N70:O70"/>
    <mergeCell ref="P70:Q70"/>
    <mergeCell ref="R70:S70"/>
    <mergeCell ref="B71:K71"/>
    <mergeCell ref="L71:M71"/>
    <mergeCell ref="N71:O71"/>
    <mergeCell ref="P71:Q71"/>
    <mergeCell ref="R71:S71"/>
    <mergeCell ref="P107:Q107"/>
    <mergeCell ref="R107:S107"/>
    <mergeCell ref="B108:K108"/>
    <mergeCell ref="B72:K72"/>
    <mergeCell ref="L72:M72"/>
    <mergeCell ref="N72:O72"/>
    <mergeCell ref="P72:Q72"/>
    <mergeCell ref="R72:S72"/>
    <mergeCell ref="A109:Q109"/>
    <mergeCell ref="R109:S109"/>
    <mergeCell ref="L108:M108"/>
    <mergeCell ref="N108:O108"/>
    <mergeCell ref="P108:Q108"/>
    <mergeCell ref="B90:K90"/>
    <mergeCell ref="L90:M90"/>
    <mergeCell ref="N90:O90"/>
    <mergeCell ref="P90:Q90"/>
    <mergeCell ref="R90:S90"/>
    <mergeCell ref="B91:K91"/>
    <mergeCell ref="L91:M91"/>
    <mergeCell ref="N91:O91"/>
    <mergeCell ref="P91:Q91"/>
    <mergeCell ref="R91:S91"/>
    <mergeCell ref="B73:K73"/>
    <mergeCell ref="L73:M73"/>
    <mergeCell ref="N73:O73"/>
    <mergeCell ref="P73:Q73"/>
    <mergeCell ref="R73:S73"/>
    <mergeCell ref="B74:K74"/>
    <mergeCell ref="L74:M74"/>
    <mergeCell ref="N74:O74"/>
    <mergeCell ref="P74:Q74"/>
    <mergeCell ref="R74:S74"/>
    <mergeCell ref="N95:O95"/>
    <mergeCell ref="P95:Q95"/>
    <mergeCell ref="R95:S95"/>
    <mergeCell ref="B92:K92"/>
    <mergeCell ref="L92:M92"/>
    <mergeCell ref="N92:O92"/>
    <mergeCell ref="P92:Q92"/>
    <mergeCell ref="R92:S92"/>
    <mergeCell ref="B93:K93"/>
    <mergeCell ref="L93:M93"/>
    <mergeCell ref="N93:O93"/>
    <mergeCell ref="P93:Q93"/>
    <mergeCell ref="R93:S93"/>
    <mergeCell ref="A58:Q58"/>
    <mergeCell ref="R58:S58"/>
    <mergeCell ref="A59:Q59"/>
    <mergeCell ref="R59:S59"/>
    <mergeCell ref="A60:Q60"/>
    <mergeCell ref="R60:S60"/>
    <mergeCell ref="B98:K98"/>
    <mergeCell ref="L98:M98"/>
    <mergeCell ref="N98:O98"/>
    <mergeCell ref="P98:Q98"/>
    <mergeCell ref="R98:S98"/>
    <mergeCell ref="B96:K96"/>
    <mergeCell ref="L96:M96"/>
    <mergeCell ref="N96:O96"/>
    <mergeCell ref="P96:Q96"/>
    <mergeCell ref="R96:S96"/>
    <mergeCell ref="B97:K97"/>
    <mergeCell ref="L97:M97"/>
    <mergeCell ref="N97:O97"/>
    <mergeCell ref="P97:Q97"/>
    <mergeCell ref="R97:S97"/>
    <mergeCell ref="B94:K94"/>
    <mergeCell ref="L94:M94"/>
    <mergeCell ref="N94:O94"/>
    <mergeCell ref="L57:M57"/>
    <mergeCell ref="N57:O57"/>
    <mergeCell ref="P57:Q57"/>
    <mergeCell ref="R57:S57"/>
    <mergeCell ref="A54:S54"/>
    <mergeCell ref="B55:K55"/>
    <mergeCell ref="L55:M55"/>
    <mergeCell ref="N55:O55"/>
    <mergeCell ref="P55:Q55"/>
    <mergeCell ref="B56:K56"/>
    <mergeCell ref="L56:M56"/>
    <mergeCell ref="N56:O56"/>
    <mergeCell ref="P56:Q56"/>
    <mergeCell ref="R56:S56"/>
    <mergeCell ref="A207:Q208"/>
    <mergeCell ref="A202:Q203"/>
    <mergeCell ref="A204:Q204"/>
    <mergeCell ref="A205:Q206"/>
    <mergeCell ref="A209:Q210"/>
    <mergeCell ref="A102:Q102"/>
    <mergeCell ref="A103:Q103"/>
    <mergeCell ref="R101:S101"/>
    <mergeCell ref="R102:S102"/>
    <mergeCell ref="R108:S108"/>
    <mergeCell ref="A104:S104"/>
    <mergeCell ref="A105:S105"/>
    <mergeCell ref="B106:K106"/>
    <mergeCell ref="L106:M106"/>
    <mergeCell ref="N106:O106"/>
    <mergeCell ref="P106:Q106"/>
    <mergeCell ref="R106:S106"/>
    <mergeCell ref="A110:Q110"/>
    <mergeCell ref="R110:S110"/>
    <mergeCell ref="A111:Q111"/>
    <mergeCell ref="R111:S111"/>
    <mergeCell ref="B107:K107"/>
    <mergeCell ref="L107:M107"/>
    <mergeCell ref="N107:O107"/>
    <mergeCell ref="R103:S103"/>
    <mergeCell ref="P88:Q88"/>
    <mergeCell ref="P89:Q89"/>
    <mergeCell ref="R87:S87"/>
    <mergeCell ref="R88:S88"/>
    <mergeCell ref="R89:S89"/>
    <mergeCell ref="A101:Q101"/>
    <mergeCell ref="B88:K88"/>
    <mergeCell ref="B89:K89"/>
    <mergeCell ref="L87:M87"/>
    <mergeCell ref="B100:K100"/>
    <mergeCell ref="L100:M100"/>
    <mergeCell ref="N100:O100"/>
    <mergeCell ref="P100:Q100"/>
    <mergeCell ref="R100:S100"/>
    <mergeCell ref="B99:K99"/>
    <mergeCell ref="L99:M99"/>
    <mergeCell ref="N99:O99"/>
    <mergeCell ref="P99:Q99"/>
    <mergeCell ref="R99:S99"/>
    <mergeCell ref="P94:Q94"/>
    <mergeCell ref="R94:S94"/>
    <mergeCell ref="B95:K95"/>
    <mergeCell ref="L95:M95"/>
    <mergeCell ref="A86:S86"/>
    <mergeCell ref="B87:K87"/>
    <mergeCell ref="P87:Q87"/>
    <mergeCell ref="L88:M88"/>
    <mergeCell ref="L89:M89"/>
    <mergeCell ref="N87:O87"/>
    <mergeCell ref="N88:O88"/>
    <mergeCell ref="N89:O89"/>
    <mergeCell ref="A85:Q85"/>
    <mergeCell ref="A83:Q83"/>
    <mergeCell ref="A84:Q84"/>
    <mergeCell ref="L82:M82"/>
    <mergeCell ref="B82:K82"/>
    <mergeCell ref="N82:O82"/>
    <mergeCell ref="P82:Q82"/>
    <mergeCell ref="R83:S83"/>
    <mergeCell ref="R84:S84"/>
    <mergeCell ref="R85:S85"/>
    <mergeCell ref="B81:K81"/>
    <mergeCell ref="B80:K80"/>
    <mergeCell ref="L81:M81"/>
    <mergeCell ref="R79:S79"/>
    <mergeCell ref="P81:Q81"/>
    <mergeCell ref="R80:S80"/>
    <mergeCell ref="R81:S81"/>
    <mergeCell ref="R82:S82"/>
    <mergeCell ref="N81:O81"/>
    <mergeCell ref="A52:Q52"/>
    <mergeCell ref="R46:S46"/>
    <mergeCell ref="L64:M64"/>
    <mergeCell ref="L65:M65"/>
    <mergeCell ref="L66:M66"/>
    <mergeCell ref="L80:M80"/>
    <mergeCell ref="R64:S64"/>
    <mergeCell ref="R65:S65"/>
    <mergeCell ref="R66:S66"/>
    <mergeCell ref="A75:Q75"/>
    <mergeCell ref="A76:Q76"/>
    <mergeCell ref="A77:Q77"/>
    <mergeCell ref="R75:S75"/>
    <mergeCell ref="P79:Q79"/>
    <mergeCell ref="P80:Q80"/>
    <mergeCell ref="R76:S76"/>
    <mergeCell ref="R77:S77"/>
    <mergeCell ref="A78:S78"/>
    <mergeCell ref="B79:K79"/>
    <mergeCell ref="N79:O79"/>
    <mergeCell ref="N80:O80"/>
    <mergeCell ref="L79:M79"/>
    <mergeCell ref="R55:S55"/>
    <mergeCell ref="B57:K57"/>
    <mergeCell ref="B66:K66"/>
    <mergeCell ref="L63:M63"/>
    <mergeCell ref="P64:Q64"/>
    <mergeCell ref="N65:O65"/>
    <mergeCell ref="N66:O66"/>
    <mergeCell ref="P63:Q63"/>
    <mergeCell ref="P66:Q66"/>
    <mergeCell ref="R47:S47"/>
    <mergeCell ref="R48:S48"/>
    <mergeCell ref="R49:S49"/>
    <mergeCell ref="R50:S50"/>
    <mergeCell ref="B64:K64"/>
    <mergeCell ref="B65:K65"/>
    <mergeCell ref="L47:M47"/>
    <mergeCell ref="L48:M48"/>
    <mergeCell ref="L49:M49"/>
    <mergeCell ref="L50:M50"/>
    <mergeCell ref="A53:Q53"/>
    <mergeCell ref="R51:S51"/>
    <mergeCell ref="R52:S52"/>
    <mergeCell ref="R53:S53"/>
    <mergeCell ref="P65:Q65"/>
    <mergeCell ref="N64:O64"/>
    <mergeCell ref="A51:Q51"/>
    <mergeCell ref="A42:Q42"/>
    <mergeCell ref="A43:Q43"/>
    <mergeCell ref="A44:Q44"/>
    <mergeCell ref="R43:S43"/>
    <mergeCell ref="R44:S44"/>
    <mergeCell ref="L46:M46"/>
    <mergeCell ref="B48:K48"/>
    <mergeCell ref="B50:K50"/>
    <mergeCell ref="N46:O46"/>
    <mergeCell ref="N47:O47"/>
    <mergeCell ref="N48:O48"/>
    <mergeCell ref="N49:O49"/>
    <mergeCell ref="B49:K49"/>
    <mergeCell ref="N50:O50"/>
    <mergeCell ref="R42:S42"/>
    <mergeCell ref="P47:Q47"/>
    <mergeCell ref="P48:Q48"/>
    <mergeCell ref="P49:Q49"/>
    <mergeCell ref="P50:Q50"/>
    <mergeCell ref="A45:S45"/>
    <mergeCell ref="B46:K46"/>
    <mergeCell ref="B47:K47"/>
    <mergeCell ref="P46:Q46"/>
    <mergeCell ref="N41:O41"/>
    <mergeCell ref="L37:M37"/>
    <mergeCell ref="L38:M38"/>
    <mergeCell ref="L39:M39"/>
    <mergeCell ref="L40:M40"/>
    <mergeCell ref="L41:M41"/>
    <mergeCell ref="R38:S38"/>
    <mergeCell ref="R39:S39"/>
    <mergeCell ref="R40:S40"/>
    <mergeCell ref="R41:S41"/>
    <mergeCell ref="P38:Q38"/>
    <mergeCell ref="P39:Q39"/>
    <mergeCell ref="P40:Q40"/>
    <mergeCell ref="P41:Q41"/>
    <mergeCell ref="A61:S61"/>
    <mergeCell ref="A62:S62"/>
    <mergeCell ref="B63:K63"/>
    <mergeCell ref="N63:O63"/>
    <mergeCell ref="R63:S63"/>
    <mergeCell ref="P31:Q34"/>
    <mergeCell ref="R31:S34"/>
    <mergeCell ref="B35:K35"/>
    <mergeCell ref="L35:M35"/>
    <mergeCell ref="R35:S35"/>
    <mergeCell ref="A36:S36"/>
    <mergeCell ref="B37:K37"/>
    <mergeCell ref="P37:Q37"/>
    <mergeCell ref="N37:O37"/>
    <mergeCell ref="R37:S37"/>
    <mergeCell ref="B38:K38"/>
    <mergeCell ref="B39:K39"/>
    <mergeCell ref="B40:K40"/>
    <mergeCell ref="B41:K41"/>
    <mergeCell ref="N35:O35"/>
    <mergeCell ref="P35:Q35"/>
    <mergeCell ref="N38:O38"/>
    <mergeCell ref="N39:O39"/>
    <mergeCell ref="N40:O40"/>
    <mergeCell ref="I14:K14"/>
    <mergeCell ref="I15:K15"/>
    <mergeCell ref="A17:F19"/>
    <mergeCell ref="A20:F22"/>
    <mergeCell ref="N31:O34"/>
    <mergeCell ref="B31:K34"/>
    <mergeCell ref="A31:A34"/>
    <mergeCell ref="A23:F23"/>
    <mergeCell ref="A24:F24"/>
    <mergeCell ref="A25:F25"/>
    <mergeCell ref="G17:T19"/>
    <mergeCell ref="G20:T22"/>
    <mergeCell ref="G23:T23"/>
    <mergeCell ref="G24:T24"/>
    <mergeCell ref="G25:T25"/>
    <mergeCell ref="A30:T30"/>
    <mergeCell ref="A27:T29"/>
    <mergeCell ref="L31:M34"/>
    <mergeCell ref="A3:T3"/>
    <mergeCell ref="A4:T6"/>
    <mergeCell ref="A8:T8"/>
    <mergeCell ref="A9:T9"/>
    <mergeCell ref="A10:T10"/>
    <mergeCell ref="H13:I13"/>
    <mergeCell ref="K12:L12"/>
    <mergeCell ref="H12:I12"/>
    <mergeCell ref="A7:H7"/>
    <mergeCell ref="R115:S115"/>
    <mergeCell ref="A125:S125"/>
    <mergeCell ref="A126:S126"/>
    <mergeCell ref="B127:K127"/>
    <mergeCell ref="B128:K128"/>
    <mergeCell ref="B130:K130"/>
    <mergeCell ref="N127:O127"/>
    <mergeCell ref="N128:O128"/>
    <mergeCell ref="N129:O129"/>
    <mergeCell ref="N130:O130"/>
    <mergeCell ref="B115:K115"/>
    <mergeCell ref="L115:M115"/>
    <mergeCell ref="N115:O115"/>
    <mergeCell ref="P115:Q115"/>
    <mergeCell ref="R120:S120"/>
    <mergeCell ref="A116:Q116"/>
    <mergeCell ref="R116:S116"/>
    <mergeCell ref="A117:Q117"/>
    <mergeCell ref="R117:S117"/>
    <mergeCell ref="A118:Q118"/>
    <mergeCell ref="R118:S118"/>
    <mergeCell ref="B121:K121"/>
    <mergeCell ref="L121:M121"/>
    <mergeCell ref="N121:O121"/>
    <mergeCell ref="A145:S145"/>
    <mergeCell ref="B131:K131"/>
    <mergeCell ref="B129:K129"/>
    <mergeCell ref="B132:K132"/>
    <mergeCell ref="L127:M127"/>
    <mergeCell ref="L128:M128"/>
    <mergeCell ref="L129:M129"/>
    <mergeCell ref="L130:M130"/>
    <mergeCell ref="L131:M131"/>
    <mergeCell ref="L132:M132"/>
    <mergeCell ref="A133:Q133"/>
    <mergeCell ref="A134:Q134"/>
    <mergeCell ref="A135:Q135"/>
    <mergeCell ref="R133:S133"/>
    <mergeCell ref="R134:S134"/>
    <mergeCell ref="R135:S135"/>
    <mergeCell ref="R127:S127"/>
    <mergeCell ref="R128:S128"/>
    <mergeCell ref="R129:S129"/>
    <mergeCell ref="R130:S130"/>
    <mergeCell ref="R131:S131"/>
    <mergeCell ref="R132:S132"/>
    <mergeCell ref="N131:O131"/>
    <mergeCell ref="N132:O132"/>
    <mergeCell ref="L138:M138"/>
    <mergeCell ref="L139:M139"/>
    <mergeCell ref="L140:M140"/>
    <mergeCell ref="A142:Q142"/>
    <mergeCell ref="A143:Q143"/>
    <mergeCell ref="P127:Q127"/>
    <mergeCell ref="P128:Q128"/>
    <mergeCell ref="P129:Q129"/>
    <mergeCell ref="P130:Q130"/>
    <mergeCell ref="P131:Q131"/>
    <mergeCell ref="P132:Q132"/>
    <mergeCell ref="A136:S136"/>
    <mergeCell ref="B137:K137"/>
    <mergeCell ref="B138:K138"/>
    <mergeCell ref="A144:Q144"/>
    <mergeCell ref="R142:S142"/>
    <mergeCell ref="R143:S143"/>
    <mergeCell ref="R144:S144"/>
    <mergeCell ref="P137:Q137"/>
    <mergeCell ref="P139:Q139"/>
    <mergeCell ref="P138:Q138"/>
    <mergeCell ref="P140:Q140"/>
    <mergeCell ref="P141:Q141"/>
    <mergeCell ref="R137:S137"/>
    <mergeCell ref="R138:S138"/>
    <mergeCell ref="R139:S139"/>
    <mergeCell ref="R140:S140"/>
    <mergeCell ref="R141:S141"/>
    <mergeCell ref="L141:M141"/>
    <mergeCell ref="N137:O137"/>
    <mergeCell ref="N138:O138"/>
    <mergeCell ref="N139:O139"/>
    <mergeCell ref="N140:O140"/>
    <mergeCell ref="N141:O141"/>
    <mergeCell ref="B139:K139"/>
    <mergeCell ref="B140:K140"/>
    <mergeCell ref="B141:K141"/>
    <mergeCell ref="L137:M137"/>
    <mergeCell ref="R147:S147"/>
    <mergeCell ref="A148:Q148"/>
    <mergeCell ref="A149:Q149"/>
    <mergeCell ref="A150:Q150"/>
    <mergeCell ref="R148:S148"/>
    <mergeCell ref="R149:S149"/>
    <mergeCell ref="R150:S150"/>
    <mergeCell ref="B147:K147"/>
    <mergeCell ref="L146:M146"/>
    <mergeCell ref="L147:M147"/>
    <mergeCell ref="N146:O146"/>
    <mergeCell ref="N147:O147"/>
    <mergeCell ref="P146:Q146"/>
    <mergeCell ref="P147:Q147"/>
    <mergeCell ref="B146:K146"/>
    <mergeCell ref="R146:S146"/>
    <mergeCell ref="R153:S153"/>
    <mergeCell ref="R154:S154"/>
    <mergeCell ref="R155:S155"/>
    <mergeCell ref="A156:Q156"/>
    <mergeCell ref="A157:Q157"/>
    <mergeCell ref="A151:S151"/>
    <mergeCell ref="A152:S152"/>
    <mergeCell ref="B153:K153"/>
    <mergeCell ref="L153:M153"/>
    <mergeCell ref="L154:M154"/>
    <mergeCell ref="N153:O153"/>
    <mergeCell ref="N154:O154"/>
    <mergeCell ref="P153:Q153"/>
    <mergeCell ref="P154:Q154"/>
    <mergeCell ref="A158:Q158"/>
    <mergeCell ref="B154:K154"/>
    <mergeCell ref="B155:K155"/>
    <mergeCell ref="R156:S156"/>
    <mergeCell ref="R157:S157"/>
    <mergeCell ref="R158:S158"/>
    <mergeCell ref="N155:O155"/>
    <mergeCell ref="P155:Q155"/>
    <mergeCell ref="L155:M155"/>
    <mergeCell ref="N160:O160"/>
    <mergeCell ref="N161:O161"/>
    <mergeCell ref="N162:O162"/>
    <mergeCell ref="N163:O163"/>
    <mergeCell ref="N164:O164"/>
    <mergeCell ref="N165:O165"/>
    <mergeCell ref="A159:S159"/>
    <mergeCell ref="B160:K160"/>
    <mergeCell ref="B161:K161"/>
    <mergeCell ref="B162:K162"/>
    <mergeCell ref="B163:K163"/>
    <mergeCell ref="L160:M160"/>
    <mergeCell ref="L161:M161"/>
    <mergeCell ref="L162:M162"/>
    <mergeCell ref="L163:M163"/>
    <mergeCell ref="P160:Q160"/>
    <mergeCell ref="P161:Q161"/>
    <mergeCell ref="P162:Q162"/>
    <mergeCell ref="P163:Q163"/>
    <mergeCell ref="P164:Q164"/>
    <mergeCell ref="P165:Q165"/>
    <mergeCell ref="R160:S160"/>
    <mergeCell ref="R161:S161"/>
    <mergeCell ref="R162:S162"/>
    <mergeCell ref="R163:S163"/>
    <mergeCell ref="R164:S164"/>
    <mergeCell ref="B177:K177"/>
    <mergeCell ref="B164:K164"/>
    <mergeCell ref="B165:K165"/>
    <mergeCell ref="A169:S169"/>
    <mergeCell ref="B170:K170"/>
    <mergeCell ref="B171:K171"/>
    <mergeCell ref="R165:S165"/>
    <mergeCell ref="A166:Q166"/>
    <mergeCell ref="A167:Q167"/>
    <mergeCell ref="A168:Q168"/>
    <mergeCell ref="N170:O170"/>
    <mergeCell ref="R166:S166"/>
    <mergeCell ref="R167:S167"/>
    <mergeCell ref="R168:S168"/>
    <mergeCell ref="L164:M164"/>
    <mergeCell ref="L165:M165"/>
    <mergeCell ref="L170:M170"/>
    <mergeCell ref="L171:M171"/>
    <mergeCell ref="L172:M172"/>
    <mergeCell ref="L173:M173"/>
    <mergeCell ref="B172:K172"/>
    <mergeCell ref="B173:K173"/>
    <mergeCell ref="N172:O172"/>
    <mergeCell ref="N173:O173"/>
    <mergeCell ref="N176:O176"/>
    <mergeCell ref="N177:O177"/>
    <mergeCell ref="N178:O178"/>
    <mergeCell ref="N174:O174"/>
    <mergeCell ref="N175:O175"/>
    <mergeCell ref="L176:M176"/>
    <mergeCell ref="L177:M177"/>
    <mergeCell ref="L174:M174"/>
    <mergeCell ref="L175:M175"/>
    <mergeCell ref="L178:M178"/>
    <mergeCell ref="B190:K190"/>
    <mergeCell ref="B191:K191"/>
    <mergeCell ref="B197:K197"/>
    <mergeCell ref="B192:K192"/>
    <mergeCell ref="R170:S170"/>
    <mergeCell ref="R171:S171"/>
    <mergeCell ref="R172:S172"/>
    <mergeCell ref="R173:S173"/>
    <mergeCell ref="R176:S176"/>
    <mergeCell ref="R177:S177"/>
    <mergeCell ref="R174:S174"/>
    <mergeCell ref="R175:S175"/>
    <mergeCell ref="P176:Q176"/>
    <mergeCell ref="P177:Q177"/>
    <mergeCell ref="P174:Q174"/>
    <mergeCell ref="P175:Q175"/>
    <mergeCell ref="P170:Q170"/>
    <mergeCell ref="P171:Q171"/>
    <mergeCell ref="P172:Q172"/>
    <mergeCell ref="P173:Q173"/>
    <mergeCell ref="B174:K174"/>
    <mergeCell ref="B175:K175"/>
    <mergeCell ref="B176:K176"/>
    <mergeCell ref="N171:O171"/>
    <mergeCell ref="R178:S178"/>
    <mergeCell ref="R179:S179"/>
    <mergeCell ref="A180:Q180"/>
    <mergeCell ref="A181:Q181"/>
    <mergeCell ref="A182:Q182"/>
    <mergeCell ref="R180:S180"/>
    <mergeCell ref="R181:S181"/>
    <mergeCell ref="R182:S182"/>
    <mergeCell ref="N179:O179"/>
    <mergeCell ref="P178:Q178"/>
    <mergeCell ref="P179:Q179"/>
    <mergeCell ref="B178:K178"/>
    <mergeCell ref="B179:K179"/>
    <mergeCell ref="L179:M179"/>
    <mergeCell ref="B193:K193"/>
    <mergeCell ref="B194:K194"/>
    <mergeCell ref="B195:K195"/>
    <mergeCell ref="L187:Q187"/>
    <mergeCell ref="A184:S184"/>
    <mergeCell ref="B186:K186"/>
    <mergeCell ref="B187:K187"/>
    <mergeCell ref="L199:Q200"/>
    <mergeCell ref="L192:Q192"/>
    <mergeCell ref="L193:Q193"/>
    <mergeCell ref="L194:Q194"/>
    <mergeCell ref="L195:Q195"/>
    <mergeCell ref="L188:Q188"/>
    <mergeCell ref="L189:Q189"/>
    <mergeCell ref="L190:Q190"/>
    <mergeCell ref="L191:Q191"/>
    <mergeCell ref="L196:Q196"/>
    <mergeCell ref="L198:Q198"/>
    <mergeCell ref="A198:K198"/>
    <mergeCell ref="A199:K200"/>
    <mergeCell ref="B196:K196"/>
    <mergeCell ref="L197:Q197"/>
    <mergeCell ref="B188:K188"/>
    <mergeCell ref="B189:K189"/>
  </mergeCells>
  <conditionalFormatting sqref="N37:O41">
    <cfRule type="cellIs" dxfId="14" priority="29" operator="greaterThan">
      <formula>L37</formula>
    </cfRule>
  </conditionalFormatting>
  <conditionalFormatting sqref="N46:O50">
    <cfRule type="cellIs" dxfId="13" priority="14" operator="greaterThan">
      <formula>L46</formula>
    </cfRule>
  </conditionalFormatting>
  <conditionalFormatting sqref="N55:O57">
    <cfRule type="cellIs" dxfId="12" priority="13" operator="greaterThan">
      <formula>L55</formula>
    </cfRule>
  </conditionalFormatting>
  <conditionalFormatting sqref="N63:O74">
    <cfRule type="cellIs" dxfId="11" priority="12" operator="greaterThan">
      <formula>L63</formula>
    </cfRule>
  </conditionalFormatting>
  <conditionalFormatting sqref="N79:O82">
    <cfRule type="cellIs" dxfId="10" priority="11" operator="greaterThan">
      <formula>L79</formula>
    </cfRule>
  </conditionalFormatting>
  <conditionalFormatting sqref="N87:O100">
    <cfRule type="cellIs" dxfId="9" priority="10" operator="greaterThan">
      <formula>L87</formula>
    </cfRule>
  </conditionalFormatting>
  <conditionalFormatting sqref="N106:O108">
    <cfRule type="cellIs" dxfId="8" priority="9" operator="greaterThan">
      <formula>L106</formula>
    </cfRule>
  </conditionalFormatting>
  <conditionalFormatting sqref="N113:O115">
    <cfRule type="cellIs" dxfId="7" priority="8" operator="greaterThan">
      <formula>L113</formula>
    </cfRule>
  </conditionalFormatting>
  <conditionalFormatting sqref="N120:O121">
    <cfRule type="cellIs" dxfId="6" priority="7" operator="greaterThan">
      <formula>L120</formula>
    </cfRule>
  </conditionalFormatting>
  <conditionalFormatting sqref="N127:O132">
    <cfRule type="cellIs" dxfId="5" priority="6" operator="greaterThan">
      <formula>L127</formula>
    </cfRule>
  </conditionalFormatting>
  <conditionalFormatting sqref="N137:O141">
    <cfRule type="cellIs" dxfId="4" priority="5" operator="greaterThan">
      <formula>L137</formula>
    </cfRule>
  </conditionalFormatting>
  <conditionalFormatting sqref="N146:O147">
    <cfRule type="cellIs" dxfId="3" priority="4" operator="greaterThan">
      <formula>L146</formula>
    </cfRule>
  </conditionalFormatting>
  <conditionalFormatting sqref="N153:O155">
    <cfRule type="cellIs" dxfId="2" priority="3" operator="greaterThan">
      <formula>L153</formula>
    </cfRule>
  </conditionalFormatting>
  <conditionalFormatting sqref="N160:O165">
    <cfRule type="cellIs" dxfId="1" priority="2" operator="greaterThan">
      <formula>L160</formula>
    </cfRule>
  </conditionalFormatting>
  <conditionalFormatting sqref="N170:O179">
    <cfRule type="cellIs" dxfId="0" priority="1" operator="greaterThan">
      <formula>L170</formula>
    </cfRule>
  </conditionalFormatting>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9A97E3430F068746A329EA27C65A315E" ma:contentTypeVersion="3" ma:contentTypeDescription="Kurkite naują dokumentą." ma:contentTypeScope="" ma:versionID="6c0a5ddf3db3e6ab7279830f855b3227">
  <xsd:schema xmlns:xsd="http://www.w3.org/2001/XMLSchema" xmlns:xs="http://www.w3.org/2001/XMLSchema" xmlns:p="http://schemas.microsoft.com/office/2006/metadata/properties" xmlns:ns2="a8307877-dd5c-4e78-bc6a-26e8dd484a94" targetNamespace="http://schemas.microsoft.com/office/2006/metadata/properties" ma:root="true" ma:fieldsID="ebd1c6847f915e2e6e1cf299b037ddfe" ns2:_="">
    <xsd:import namespace="a8307877-dd5c-4e78-bc6a-26e8dd484a9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307877-dd5c-4e78-bc6a-26e8dd484a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C957E6-83F1-4084-B5C6-6337053279A0}">
  <ds:schemaRefs>
    <ds:schemaRef ds:uri="http://schemas.microsoft.com/sharepoint/v3/contenttype/forms"/>
  </ds:schemaRefs>
</ds:datastoreItem>
</file>

<file path=customXml/itemProps2.xml><?xml version="1.0" encoding="utf-8"?>
<ds:datastoreItem xmlns:ds="http://schemas.openxmlformats.org/officeDocument/2006/customXml" ds:itemID="{1A45B960-6DA3-49FE-83A5-D31FC78762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307877-dd5c-4e78-bc6a-26e8dd484a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878374-C7E7-4A0B-AEDB-F7543F5B4739}">
  <ds:schemaRefs>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http://www.w3.org/XML/1998/namespace"/>
    <ds:schemaRef ds:uri="http://purl.org/dc/dcmitype/"/>
    <ds:schemaRef ds:uri="a8307877-dd5c-4e78-bc6a-26e8dd484a94"/>
    <ds:schemaRef ds:uri="http://purl.org/dc/elements/1.1/"/>
  </ds:schemaRefs>
</ds:datastoreItem>
</file>

<file path=docMetadata/LabelInfo.xml><?xml version="1.0" encoding="utf-8"?>
<clbl:labelList xmlns:clbl="http://schemas.microsoft.com/office/2020/mipLabelMetadata">
  <clbl:label id="{46f32780-7999-413e-bf6a-675bbeb34e60}" enabled="1" method="Standard" siteId="{d8967df1-82fd-49ae-8495-bfd989f50b9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LRT Pasiulymo forma_B dalis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2025-08-26T13:27:15Z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0x0101009A97E3430F068746A329EA27C65A315E</vt:lpwstr>
  </property>
</Properties>
</file>