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429"/>
  <workbookPr/>
  <mc:AlternateContent xmlns:mc="http://schemas.openxmlformats.org/markup-compatibility/2006">
    <mc:Choice Requires="x15">
      <x15ac:absPath xmlns:x15ac="http://schemas.microsoft.com/office/spreadsheetml/2010/11/ac" url="C:\Users\insimo\Documents\Pirkimai 2025\RK\Biobankas\"/>
    </mc:Choice>
  </mc:AlternateContent>
  <xr:revisionPtr revIDLastSave="0" documentId="13_ncr:1_{AECCF9FC-9581-48FA-9F9B-05EB693FEF0B}" xr6:coauthVersionLast="47" xr6:coauthVersionMax="47" xr10:uidLastSave="{00000000-0000-0000-0000-000000000000}"/>
  <bookViews>
    <workbookView xWindow="-108" yWindow="-108" windowWidth="23256" windowHeight="13896" xr2:uid="{00000000-000D-0000-FFFF-FFFF00000000}"/>
  </bookViews>
  <sheets>
    <sheet name="Sheet1" sheetId="8"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24" i="8" l="1"/>
  <c r="G23" i="8"/>
  <c r="H23" i="8" s="1"/>
  <c r="G57" i="8"/>
  <c r="H57" i="8" s="1"/>
  <c r="G56" i="8"/>
  <c r="H56" i="8" s="1"/>
  <c r="G55" i="8"/>
  <c r="H55" i="8" s="1"/>
  <c r="G54" i="8"/>
  <c r="H54" i="8" s="1"/>
  <c r="G53" i="8"/>
  <c r="H53" i="8" s="1"/>
  <c r="G52" i="8"/>
  <c r="H52" i="8" s="1"/>
  <c r="G51" i="8"/>
  <c r="H51" i="8" s="1"/>
  <c r="G50" i="8"/>
  <c r="H50" i="8" s="1"/>
  <c r="G49" i="8"/>
  <c r="H49" i="8" s="1"/>
  <c r="G48" i="8"/>
  <c r="H48" i="8" s="1"/>
  <c r="G47" i="8"/>
  <c r="H47" i="8" s="1"/>
  <c r="G46" i="8"/>
  <c r="H46" i="8" s="1"/>
  <c r="G45" i="8"/>
  <c r="H45" i="8" s="1"/>
  <c r="G44" i="8"/>
  <c r="H44" i="8" s="1"/>
  <c r="G43" i="8"/>
  <c r="H43" i="8" s="1"/>
  <c r="G42" i="8"/>
  <c r="H42" i="8" s="1"/>
  <c r="G41" i="8"/>
  <c r="H41" i="8" s="1"/>
  <c r="G40" i="8"/>
  <c r="H40" i="8" s="1"/>
  <c r="G39" i="8"/>
  <c r="H39" i="8" s="1"/>
  <c r="G38" i="8"/>
  <c r="H38" i="8" s="1"/>
  <c r="G37" i="8"/>
  <c r="G33" i="8"/>
  <c r="H33" i="8" s="1"/>
  <c r="G32" i="8"/>
  <c r="H32" i="8" s="1"/>
  <c r="G31" i="8"/>
  <c r="H31" i="8" s="1"/>
  <c r="G30" i="8"/>
  <c r="H30" i="8" s="1"/>
  <c r="G29" i="8"/>
  <c r="G61" i="8"/>
  <c r="H61" i="8" s="1"/>
  <c r="G60" i="8"/>
  <c r="H60" i="8" s="1"/>
  <c r="G59" i="8"/>
  <c r="H59" i="8" s="1"/>
  <c r="G58" i="8"/>
  <c r="H58" i="8" s="1"/>
  <c r="G22" i="8"/>
  <c r="H22" i="8" s="1"/>
  <c r="G21" i="8"/>
  <c r="H21" i="8" s="1"/>
  <c r="G20" i="8"/>
  <c r="H20" i="8" s="1"/>
  <c r="G19" i="8"/>
  <c r="H19" i="8" s="1"/>
  <c r="G18" i="8"/>
  <c r="H18" i="8" s="1"/>
  <c r="G17" i="8"/>
  <c r="H17" i="8" s="1"/>
  <c r="G16" i="8"/>
  <c r="H16" i="8" s="1"/>
  <c r="G15" i="8"/>
  <c r="H15" i="8" s="1"/>
  <c r="G14" i="8"/>
  <c r="H14" i="8" s="1"/>
  <c r="G13" i="8"/>
  <c r="H13" i="8" s="1"/>
  <c r="G12" i="8"/>
  <c r="G25" i="8" s="1"/>
  <c r="H37" i="8" l="1"/>
  <c r="G62" i="8"/>
  <c r="H62" i="8" s="1"/>
  <c r="H29" i="8"/>
  <c r="G34" i="8"/>
  <c r="H24" i="8"/>
  <c r="H12" i="8"/>
  <c r="H25" i="8" l="1"/>
  <c r="H34"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B43" authorId="0" shapeId="0" xr:uid="{0B2987B0-70B5-49E7-B370-2EE6D5019BB3}">
      <text>
        <r>
          <rPr>
            <b/>
            <sz val="9"/>
            <color indexed="81"/>
            <rFont val="Tahoma"/>
            <family val="2"/>
            <charset val="186"/>
          </rPr>
          <t>Administrator:</t>
        </r>
        <r>
          <rPr>
            <sz val="9"/>
            <color indexed="81"/>
            <rFont val="Tahoma"/>
            <family val="2"/>
            <charset val="186"/>
          </rPr>
          <t xml:space="preserve">
Migle, ar šitos dėžutės geriausios?</t>
        </r>
      </text>
    </comment>
  </commentList>
</comments>
</file>

<file path=xl/sharedStrings.xml><?xml version="1.0" encoding="utf-8"?>
<sst xmlns="http://schemas.openxmlformats.org/spreadsheetml/2006/main" count="210" uniqueCount="113">
  <si>
    <t>Pirkimo dalies Nr.</t>
  </si>
  <si>
    <t>Aprašymas</t>
  </si>
  <si>
    <t>BVPŽ kodas</t>
  </si>
  <si>
    <t>Maksimalus kiekis</t>
  </si>
  <si>
    <t>33696500-0 Laboratoriniai reagentai</t>
  </si>
  <si>
    <t>Matavimo vienetai</t>
  </si>
  <si>
    <t>1.1</t>
  </si>
  <si>
    <t>vnt</t>
  </si>
  <si>
    <t>1.2</t>
  </si>
  <si>
    <t>1.3</t>
  </si>
  <si>
    <t>ml</t>
  </si>
  <si>
    <t>Pipetė ląstelių kultūroms, 10 ml tūrio, sterili, individualiai supakuota, siaura anga</t>
  </si>
  <si>
    <t>Pipetė ląstelių kultūroms, 25 ml tūrio, sterili, individualiai supakuota, siaura anga</t>
  </si>
  <si>
    <t>Konusinis centrifugavimo mėgintuvėlis, 50 ml, sugraduotas, su žymėjimo vieta, sterilus, polipropileninis</t>
  </si>
  <si>
    <t>Konusinis centrifugavimo mėgintuvėlis, 15 ml, sugraduotas, su žymėjimo vieta, sterilus, polipropileninis</t>
  </si>
  <si>
    <t>Sutarties vykdymo laikotarpiu apie bet kokius produktų pakeitimus, su produktais susijusius galimus nepageidaujamus įvykius keliančius pavojų tyrimų kokybei - pacientų saugumui, laboratorijos personalo saugumui, tiekėjas turi nedelsiant pranešti vartotojui.</t>
  </si>
  <si>
    <t>Perkančioji organizacija prekes planuoja pirkti pagal poreikį, kuris priklauso nuo aplinkybių, neprognozuojamų pirkimo metu (perkamų prekių kiekis priklauso nuo sutarties vykdymo metu iškylančio poreikio, keičiantis ligoninės poreikiams, pacientų skaičiui). Perkančioji organizacija neįsipareigoja išpirkti viso prekių kiekio.</t>
  </si>
  <si>
    <t>Prekių, kurių kaina iki 3 Eur, vieneto įkainis pateikiamame pasiūlyme turi būti pateikiamas suapvalintas pagal aritmetikos taisykles iki dešimt tūkstantųjų (keturi skaičiai po kablelio) skaičiaus dalių. Prekių, kurių kaina virš 3 Eur, vieneto įkainis pateikiamame pasiūlyme turi būti pateikiamas suapvalintas pagal aritmetikos taisykles iki šimtųjų (du skaičiai po kablelio) skaičiaus dalių. Kiekvienos pozicijos suma ir pirkimo dalies suma turi būti išreikšta cento tikslumu (du skaičiai po kablelio).</t>
  </si>
  <si>
    <t>Tiekėjas turi tiekti prekes, atitinkančias Europos direktyvų nuostatas. Siūlantiems reagentus ir pagalbines priemones pateikti atitikties dokumentą pagal Europos direktyvų nuostatas, kuris atitinka CE sertifikatą.</t>
  </si>
  <si>
    <t>Visoms nurodytoms konkrečioms medžiagoms ir/ar konkretiems prekių pavadinimams taikoma „arba lygiavertis“. Tiekėjas, siūlantis lygiavertę prekę, privalo patikimomis priemonėmis įrodyti, kad siūloma prekė yra lygiavertė ir visiškai atitinka techninėje specifikacijoje keliamus reikalavimus.</t>
  </si>
  <si>
    <t>Kaina be PVM</t>
  </si>
  <si>
    <t>Lipni skaidri plėvelė mikroplokštelei uždengti, pritaikyta PGR, padidinto tvirtumo</t>
  </si>
  <si>
    <t>Vienkartinis 100 um filtras/sietelis, tinkantis ant 50 ml konusinių mėgintuvelių, sterilus, individualiai supakuotas</t>
  </si>
  <si>
    <t>3.3</t>
  </si>
  <si>
    <t>3.4</t>
  </si>
  <si>
    <t>3.5</t>
  </si>
  <si>
    <t>3.7</t>
  </si>
  <si>
    <t>3.8</t>
  </si>
  <si>
    <t>3.9</t>
  </si>
  <si>
    <t>Tripano mėlis, 0.4% koncentracijos</t>
  </si>
  <si>
    <t>Filtras, užsukamas ant švirkšto, PES, 0.2 um poromis, sterilus</t>
  </si>
  <si>
    <t>O.C.T. tipalas (audinių užšaldymo terpė)</t>
  </si>
  <si>
    <t>3.1</t>
  </si>
  <si>
    <t>3.2</t>
  </si>
  <si>
    <t>3.6</t>
  </si>
  <si>
    <t>vnt.</t>
  </si>
  <si>
    <t>2.1</t>
  </si>
  <si>
    <t>2.2</t>
  </si>
  <si>
    <t>2.3</t>
  </si>
  <si>
    <t>Dėžutės su angomis 5 ml mėgintuvėlių saugojimui, angos plotis 17-18 mm ribose, ne mažiau 36 vietų mėgintuvėliams, dėžutės aukštis ne didesnis nei 97 mm, dėžutės plotis ir ilgis ne didesnis nei 137 mm</t>
  </si>
  <si>
    <t>Flakonas ląstelių kultūroms,  sterilus, filtriniu kamščiu, 25 cm2</t>
  </si>
  <si>
    <t>Parafilmas, 5 cm pločio</t>
  </si>
  <si>
    <t>metras</t>
  </si>
  <si>
    <t>Flakonas ląstelių kultūroms, sterilus, filtriniu kamščiu, 75 cm2</t>
  </si>
  <si>
    <t>Stovelis 1.5/2 ml mėgintuvėliams, bent 20 vietų</t>
  </si>
  <si>
    <t>Stovas plokštelei paversti, permatomas, reguliuojamo pavertimo</t>
  </si>
  <si>
    <t>reakcijjos</t>
  </si>
  <si>
    <t>Matrigel ekstraląstelinė matrica, fasuotė ne didesnė nei 10 ml</t>
  </si>
  <si>
    <t>DAPI dažas, 1 μg/ml ar didesnės koncentracijos</t>
  </si>
  <si>
    <t>Formaldehido 4% tirpalas, skiestas PBS, pH 7.0</t>
  </si>
  <si>
    <t>2.4</t>
  </si>
  <si>
    <t>Cryomold vienkartinės liejimo formelės, skirtos sukurti vienodos formos plokščio paviršiaus mėginio bloką su audinių užšaldymo terpe (O.C.T.), su 20±5 mm pločio, 25±5 mm ilgio ir 5±2 mm gylio forma audiniui</t>
  </si>
  <si>
    <t>12 šulinėlių plokštelė ląstelių kultūroms, su dangteliu</t>
  </si>
  <si>
    <t>Flakonas ląstelių kultūroms, sterilus, filtriniu kamščiu, 150 cm2</t>
  </si>
  <si>
    <t>2.5</t>
  </si>
  <si>
    <t>Filtravimo sistema, susidedanti iš indelio su filtru, prie jo prisukamo indo steriliam skysčiui surinkti, PES, 0.2 um poromis, sterili, skirta terpėms ir kt. Tirpalams filtruoti, ne mažiau kaip 500 ml tūrio</t>
  </si>
  <si>
    <t>Viso pirkimo daliai:</t>
  </si>
  <si>
    <t>Lipni skaidri plėvelė mikroplokštelei uždengti, pritaikyta kPGR, padidinto tvirtumo</t>
  </si>
  <si>
    <t>0.5 ml PGR mėgintuvėliai, polipropileniniai, bespalviai, skaidrūs</t>
  </si>
  <si>
    <r>
      <rPr>
        <b/>
        <sz val="12"/>
        <color theme="1"/>
        <rFont val="Calibri"/>
        <family val="2"/>
        <charset val="186"/>
        <scheme val="minor"/>
      </rPr>
      <t>Plastikinės pagalbinės priemonės mėginių ruošimui</t>
    </r>
    <r>
      <rPr>
        <sz val="12"/>
        <color theme="1"/>
        <rFont val="Calibri"/>
        <family val="2"/>
        <charset val="186"/>
        <scheme val="minor"/>
      </rPr>
      <t xml:space="preserve">
-Siūlyti tik pilną komplektą</t>
    </r>
  </si>
  <si>
    <r>
      <rPr>
        <b/>
        <sz val="12"/>
        <color theme="1"/>
        <rFont val="Calibri"/>
        <family val="2"/>
        <charset val="186"/>
        <scheme val="minor"/>
      </rPr>
      <t>Pagalbinių priemonių mėginių ruošimui komplektas</t>
    </r>
    <r>
      <rPr>
        <sz val="12"/>
        <color theme="1"/>
        <rFont val="Calibri"/>
        <family val="2"/>
        <charset val="186"/>
        <scheme val="minor"/>
      </rPr>
      <t xml:space="preserve">
-Siūlyti tik pilną komplektą</t>
    </r>
  </si>
  <si>
    <r>
      <t xml:space="preserve">Pagalbinių plastikinių gaminių mėginių saugojimui ir kokybės kontrolei komplektas
</t>
    </r>
    <r>
      <rPr>
        <sz val="12"/>
        <color theme="1"/>
        <rFont val="Calibri"/>
        <family val="2"/>
        <charset val="186"/>
        <scheme val="minor"/>
      </rPr>
      <t xml:space="preserve">- Siūlyti tik pilną komplektą
</t>
    </r>
  </si>
  <si>
    <t xml:space="preserve"> Suma be PVM (Eur)</t>
  </si>
  <si>
    <t xml:space="preserve"> Suma su PVM (Eur)</t>
  </si>
  <si>
    <t>Pipetė ląstelių kultūroms, 5 ml tūrio, sterili, individualiai supakuota, siaura anga</t>
  </si>
  <si>
    <t>pora</t>
  </si>
  <si>
    <t>Organinių garų respiratorius, sugeria alkoholių garus, vienkartinis</t>
  </si>
  <si>
    <t>Stiklinės petri lėkštelės, ne mažesnio nei 55 mm diametro, tinkamos autoklavuoti</t>
  </si>
  <si>
    <t>Želatina ląstelių kultūroms, 2% ar didesnės koncentracijos, ištirpinta PBS, kuriame nėra kalcio ir magnio jonų</t>
  </si>
  <si>
    <t>Medicininės daugkartinės šlepetės, įvairių dydžių, tamsios spalvos, be tekstilės</t>
  </si>
  <si>
    <t>LDPE pastero pipetė, sterili, žemo afiniškumo paviršius ląstelėms ir baltymams, sugraduota 0,5ml atžymomis, 3-10 ml tūrio, supakuota po 3-50 vnt</t>
  </si>
  <si>
    <t>Stovelis 50ml/15 ml mėgintuvėliams (viso bent 50 vietų)</t>
  </si>
  <si>
    <t>Stovelis 50ml/15 ml mėgintuvėliams (viso bent 25 vietos)</t>
  </si>
  <si>
    <t>1,5 ml saugiai užsidarantis (safe-lock ar safe-seal) plokščiu kamšteliu konusinis sterilus, sugraduotas polipropileninis mėgintuvėlis, tinkamas šaldyti iki -80°C ar žemesnės temperatūros, tinkamas PGR reakcijoms ruošti, atitinka CE IVD ar analogišką standartą</t>
  </si>
  <si>
    <t>Didelio jautrumo dvigrandės DNR fluorescentinio matavimo rinkinys, pritaikytas matuoti 0.005 - 250 ng ar mažesnius DNR kiekius</t>
  </si>
  <si>
    <t>96 vietų mikroplokštelė kPGR. Skaidri, polipropilenė, semi-skirted. Stulpelių ir juostelių pozicijos pažymėtos tamsiu šriftu, šulinėlių briaunos iškilę virš plokštelės apie 1 mm, darbinis šulinėlio tūris 0,1 ml</t>
  </si>
  <si>
    <t>96 vietų mikroplokštelė kPGR. Skaidri, polipropileninė, semi-skirted. Stulpelių ir juostelių pozicijos pažymėtos tamsiu šriftu, šulinėlių briaunos iškilę virš plokštelės apie 1 mm, darbinis šulinėlio tūris 0,2 ml</t>
  </si>
  <si>
    <t>0,1 ml tūrio 8 PGR mėgintuvėlių su individualiai fiksuojamais dangteliais juostelė</t>
  </si>
  <si>
    <t>Pincetas laboratorijai, aštrus, ne trumpesnis nei 14 cm, nerūdijančio plieno</t>
  </si>
  <si>
    <t>Laboratorinis laikmatis</t>
  </si>
  <si>
    <t>Tiekėjas turi pateikti dokumentus (lietuvių arba anglų kalba), įrodančius parduodamos prekės atitikimą kokybės ir techniniams reikalavimams, nurodytiems pirkimo dokumentų techninėje specifikacijoje: gamintojo parengtus katalogus, nuorodas į internetinį tinklapį, siūlomų prekių techninių charakteristikų aprašymus, prietaisų vartotojo vadovus, reagentų ir pagalbinių priemonių aprašymus ir kitus objektyvius, pasiūlymo tinkamumą įrodančius dokumentus (pdf formatu). Tiekėjo ir gamintojo savideklaracijos nėra laikomos pakankamais - tinkamais atitikimo  Techninei specifikacijai įrodymais. Dokumentai turi būti lietuvių arba anglų kalbomis.</t>
  </si>
  <si>
    <t>Tiekėjas įsipareigoja pristatyti prekes, kurių galiojimo terminas (jeigu toks yra deklaruotas gamintojo) jų pristatymo metu turi būti ne trumpesnis nei 6 mėnesiai.</t>
  </si>
  <si>
    <t>1,5 ml polipropileninis skaidrus mėgintuvėlis su šaldymui atspariu žymėjimo paviršiumi, užsukamas kamštelis su gumine tarpine, be žmogaus DNR, nukleazių ir pyrogenų/endotoksinų, tinkami šaldyti iki -86°C</t>
  </si>
  <si>
    <t>0,5 ml polipropileninis skaidrus mėgintuvėlis su šaldymui atspariu žymėjimo paviršiumi, užsukamas kamštelis su gumine tarpine, be žmogaus DNR, nukleazių ir pyrogenų/endotoksinų, tinkami šaldyti iki -86°C</t>
  </si>
  <si>
    <t>PP dėžutė skirta 1,5-2 ml mėgintuvėlių saugojimui -86°C temperatūroje, 81 vietos (9x9) sužymėtomis pozicijomis ant dangtelio ir dugno (raidės ir skaičiaus kombinacija), įvairių spalvų, maksimalūs išmatavimai 133x133x53mm</t>
  </si>
  <si>
    <t>Krioampulė, 2 ml tūrio, stovinčiu dugnu, sterili, užsukamu kamšteliu su išoriniu sriegiu, išorinis diametras ne daugiau kaip 12,5 mm, be endotoksinų ir/ar nepirogeniška</t>
  </si>
  <si>
    <t>1.4</t>
  </si>
  <si>
    <t>1.5</t>
  </si>
  <si>
    <t>1.6</t>
  </si>
  <si>
    <t>1.7</t>
  </si>
  <si>
    <t>1.8</t>
  </si>
  <si>
    <t>1.9</t>
  </si>
  <si>
    <t>1.10</t>
  </si>
  <si>
    <t>1.11</t>
  </si>
  <si>
    <t>1.12</t>
  </si>
  <si>
    <t>1.13</t>
  </si>
  <si>
    <t>3.10</t>
  </si>
  <si>
    <t>3.11</t>
  </si>
  <si>
    <t>3.12</t>
  </si>
  <si>
    <t>3.13</t>
  </si>
  <si>
    <t>3.14</t>
  </si>
  <si>
    <t>3.15</t>
  </si>
  <si>
    <t>3.16</t>
  </si>
  <si>
    <t>3.17</t>
  </si>
  <si>
    <t>3.18</t>
  </si>
  <si>
    <t>3.19</t>
  </si>
  <si>
    <t>3.20</t>
  </si>
  <si>
    <t>3.21</t>
  </si>
  <si>
    <t>3.22</t>
  </si>
  <si>
    <t>3.23</t>
  </si>
  <si>
    <t>3.24</t>
  </si>
  <si>
    <t>3.25</t>
  </si>
  <si>
    <t>TECHNINĖS SPECIFIKACIJOS PROJEKTAS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</si>
</sst>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theme="1"/>
      <name val="Calibri"/>
      <family val="2"/>
      <scheme val="minor"/>
    </font>
    <font>
      <b/>
      <sz val="11"/>
      <name val="Arial"/>
      <family val="2"/>
      <charset val="186"/>
    </font>
    <font>
      <sz val="12"/>
      <color theme="1"/>
      <name val="Calibri"/>
      <family val="2"/>
      <charset val="186"/>
      <scheme val="minor"/>
    </font>
    <font>
      <b/>
      <sz val="12"/>
      <color theme="1"/>
      <name val="Calibri"/>
      <family val="2"/>
      <charset val="186"/>
      <scheme val="minor"/>
    </font>
    <font>
      <b/>
      <sz val="9"/>
      <color indexed="81"/>
      <name val="Tahoma"/>
      <family val="2"/>
      <charset val="186"/>
    </font>
    <font>
      <sz val="9"/>
      <color indexed="81"/>
      <name val="Tahoma"/>
      <family val="2"/>
      <charset val="186"/>
    </font>
    <font>
      <b/>
      <sz val="12"/>
      <name val="Calibri"/>
      <family val="2"/>
      <charset val="186"/>
      <scheme val="minor"/>
    </font>
    <font>
      <sz val="12"/>
      <name val="Calibri"/>
      <family val="2"/>
      <charset val="186"/>
      <scheme val="minor"/>
    </font>
    <font>
      <sz val="8"/>
      <name val="Calibri"/>
      <family val="2"/>
      <scheme val="minor"/>
    </font>
    <font>
      <sz val="11"/>
      <color theme="1"/>
      <name val="Times New Roman"/>
      <family val="1"/>
      <charset val="186"/>
    </font>
    <font>
      <sz val="11"/>
      <color rgb="FFEE0000"/>
      <name val="Calibri"/>
      <family val="2"/>
      <charset val="186"/>
      <scheme val="minor"/>
    </font>
  </fonts>
  <fills count="3">
    <fill>
      <patternFill patternType="none"/>
    </fill>
    <fill>
      <patternFill patternType="gray125"/>
    </fill>
    <fill>
      <patternFill patternType="solid">
        <fgColor theme="0" tint="-0.14999847407452621"/>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29">
    <xf numFmtId="0" fontId="0" fillId="0" borderId="0" xfId="0"/>
    <xf numFmtId="0" fontId="2" fillId="0" borderId="1" xfId="0" applyFont="1" applyBorder="1" applyAlignment="1">
      <alignment horizontal="left" vertical="center" wrapText="1"/>
    </xf>
    <xf numFmtId="0" fontId="2" fillId="0" borderId="1" xfId="0" applyFont="1" applyBorder="1" applyAlignment="1">
      <alignment horizontal="center" vertical="center"/>
    </xf>
    <xf numFmtId="0" fontId="2" fillId="0" borderId="0" xfId="0" applyFont="1" applyAlignment="1">
      <alignment horizontal="center" vertical="center"/>
    </xf>
    <xf numFmtId="0" fontId="3" fillId="2" borderId="1"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7" fillId="0" borderId="1" xfId="0" applyFont="1" applyBorder="1" applyAlignment="1">
      <alignment horizontal="center" vertical="center"/>
    </xf>
    <xf numFmtId="0" fontId="7" fillId="0" borderId="1" xfId="0" applyFont="1" applyBorder="1" applyAlignment="1">
      <alignment horizontal="left" vertical="center" wrapText="1"/>
    </xf>
    <xf numFmtId="2" fontId="7" fillId="0" borderId="1" xfId="0" applyNumberFormat="1" applyFont="1" applyBorder="1" applyAlignment="1">
      <alignment horizontal="center" vertical="center"/>
    </xf>
    <xf numFmtId="2" fontId="2" fillId="0" borderId="1" xfId="0" applyNumberFormat="1" applyFont="1" applyBorder="1" applyAlignment="1">
      <alignment horizontal="center" vertical="center"/>
    </xf>
    <xf numFmtId="0" fontId="2" fillId="0" borderId="1" xfId="0" quotePrefix="1" applyFont="1" applyBorder="1" applyAlignment="1">
      <alignment horizontal="center" vertical="center"/>
    </xf>
    <xf numFmtId="0" fontId="2" fillId="0" borderId="1" xfId="0" applyFont="1" applyBorder="1" applyAlignment="1">
      <alignment vertical="center" wrapText="1"/>
    </xf>
    <xf numFmtId="0" fontId="2" fillId="0" borderId="1" xfId="0" applyFont="1" applyBorder="1" applyAlignment="1">
      <alignment horizontal="center" vertical="center" wrapText="1"/>
    </xf>
    <xf numFmtId="2" fontId="2" fillId="0" borderId="0" xfId="0" applyNumberFormat="1" applyFont="1" applyAlignment="1">
      <alignment horizontal="center" vertical="center"/>
    </xf>
    <xf numFmtId="2" fontId="6" fillId="2" borderId="1" xfId="0" applyNumberFormat="1" applyFont="1" applyFill="1" applyBorder="1" applyAlignment="1">
      <alignment horizontal="center" vertical="center" wrapText="1"/>
    </xf>
    <xf numFmtId="0" fontId="3" fillId="2" borderId="1" xfId="0" applyFont="1" applyFill="1" applyBorder="1" applyAlignment="1">
      <alignment horizontal="left" vertical="center" wrapText="1"/>
    </xf>
    <xf numFmtId="0" fontId="2" fillId="2" borderId="1" xfId="0" applyFont="1" applyFill="1" applyBorder="1" applyAlignment="1">
      <alignment horizontal="left" vertical="center" wrapText="1"/>
    </xf>
    <xf numFmtId="0" fontId="2" fillId="0" borderId="0" xfId="0" applyFont="1"/>
    <xf numFmtId="0" fontId="3" fillId="0" borderId="0" xfId="0" applyFont="1" applyAlignment="1">
      <alignment horizontal="right" wrapText="1"/>
    </xf>
    <xf numFmtId="0" fontId="3" fillId="0" borderId="1" xfId="0" applyFont="1" applyBorder="1" applyAlignment="1">
      <alignment horizontal="center" vertical="center"/>
    </xf>
    <xf numFmtId="0" fontId="7" fillId="0" borderId="1" xfId="0" applyFont="1" applyBorder="1" applyAlignment="1">
      <alignment horizontal="center" vertical="center" wrapText="1"/>
    </xf>
    <xf numFmtId="0" fontId="2" fillId="2" borderId="1" xfId="0" applyFont="1" applyFill="1" applyBorder="1" applyAlignment="1">
      <alignment horizontal="center" vertical="center" wrapText="1"/>
    </xf>
    <xf numFmtId="0" fontId="0" fillId="0" borderId="1" xfId="0" applyBorder="1"/>
    <xf numFmtId="0" fontId="0" fillId="2" borderId="1" xfId="0" applyFill="1" applyBorder="1"/>
    <xf numFmtId="0" fontId="10" fillId="0" borderId="0" xfId="0" applyFont="1"/>
    <xf numFmtId="0" fontId="2" fillId="0" borderId="0" xfId="0" applyFont="1" applyAlignment="1">
      <alignment horizontal="right" vertical="center"/>
    </xf>
    <xf numFmtId="0" fontId="2" fillId="0" borderId="0" xfId="0" applyFont="1" applyAlignment="1">
      <alignment vertical="center"/>
    </xf>
    <xf numFmtId="0" fontId="9" fillId="0" borderId="0" xfId="0" applyFont="1" applyAlignment="1">
      <alignment horizontal="left" vertical="center" wrapText="1"/>
    </xf>
    <xf numFmtId="0" fontId="1" fillId="0" borderId="0" xfId="0" applyFont="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DE229B-69AE-4382-B214-D999BD7C1301}">
  <sheetPr>
    <pageSetUpPr fitToPage="1"/>
  </sheetPr>
  <dimension ref="A1:I62"/>
  <sheetViews>
    <sheetView tabSelected="1" zoomScale="70" zoomScaleNormal="70" workbookViewId="0">
      <selection activeCell="B8" sqref="B8:I8"/>
    </sheetView>
  </sheetViews>
  <sheetFormatPr defaultRowHeight="27.75" customHeight="1" x14ac:dyDescent="0.3"/>
  <cols>
    <col min="1" max="1" width="9.109375" style="17"/>
    <col min="2" max="2" width="61" style="17" customWidth="1"/>
    <col min="3" max="3" width="61" style="3" customWidth="1"/>
    <col min="4" max="5" width="13.88671875" style="3" customWidth="1"/>
    <col min="6" max="6" width="17" style="3" customWidth="1"/>
    <col min="7" max="8" width="15.88671875" style="13" customWidth="1"/>
    <col min="9" max="9" width="52" customWidth="1"/>
    <col min="11" max="11" width="11.109375" bestFit="1" customWidth="1"/>
  </cols>
  <sheetData>
    <row r="1" spans="1:9" ht="27.75" customHeight="1" x14ac:dyDescent="0.3">
      <c r="A1" s="18"/>
      <c r="B1" s="28" t="s">
        <v>112</v>
      </c>
      <c r="C1" s="28"/>
      <c r="D1" s="28"/>
      <c r="E1" s="28"/>
      <c r="F1" s="28"/>
      <c r="G1" s="28"/>
      <c r="H1" s="28"/>
      <c r="I1" s="28"/>
    </row>
    <row r="2" spans="1:9" ht="62.25" customHeight="1" x14ac:dyDescent="0.3">
      <c r="A2" s="25">
        <v>1</v>
      </c>
      <c r="B2" s="27" t="s">
        <v>80</v>
      </c>
      <c r="C2" s="27"/>
      <c r="D2" s="27"/>
      <c r="E2" s="27"/>
      <c r="F2" s="27"/>
      <c r="G2" s="27"/>
      <c r="H2" s="27"/>
      <c r="I2" s="27"/>
    </row>
    <row r="3" spans="1:9" ht="27.75" customHeight="1" x14ac:dyDescent="0.3">
      <c r="A3" s="25">
        <v>2</v>
      </c>
      <c r="B3" s="27" t="s">
        <v>19</v>
      </c>
      <c r="C3" s="27"/>
      <c r="D3" s="27"/>
      <c r="E3" s="27"/>
      <c r="F3" s="27"/>
      <c r="G3" s="27"/>
      <c r="H3" s="27"/>
      <c r="I3" s="27"/>
    </row>
    <row r="4" spans="1:9" ht="27.75" customHeight="1" x14ac:dyDescent="0.3">
      <c r="A4" s="25">
        <v>3</v>
      </c>
      <c r="B4" s="27" t="s">
        <v>18</v>
      </c>
      <c r="C4" s="27"/>
      <c r="D4" s="27"/>
      <c r="E4" s="27"/>
      <c r="F4" s="27"/>
      <c r="G4" s="27"/>
      <c r="H4" s="27"/>
      <c r="I4" s="27"/>
    </row>
    <row r="5" spans="1:9" ht="27.75" customHeight="1" x14ac:dyDescent="0.3">
      <c r="A5" s="25">
        <v>4</v>
      </c>
      <c r="B5" s="27" t="s">
        <v>17</v>
      </c>
      <c r="C5" s="27"/>
      <c r="D5" s="27"/>
      <c r="E5" s="27"/>
      <c r="F5" s="27"/>
      <c r="G5" s="27"/>
      <c r="H5" s="27"/>
      <c r="I5" s="27"/>
    </row>
    <row r="6" spans="1:9" ht="27.75" customHeight="1" x14ac:dyDescent="0.3">
      <c r="A6" s="25">
        <v>5</v>
      </c>
      <c r="B6" s="27" t="s">
        <v>16</v>
      </c>
      <c r="C6" s="27"/>
      <c r="D6" s="27"/>
      <c r="E6" s="27"/>
      <c r="F6" s="27"/>
      <c r="G6" s="27"/>
      <c r="H6" s="27"/>
      <c r="I6" s="27"/>
    </row>
    <row r="7" spans="1:9" ht="27.75" customHeight="1" x14ac:dyDescent="0.3">
      <c r="A7" s="25">
        <v>6</v>
      </c>
      <c r="B7" s="27" t="s">
        <v>15</v>
      </c>
      <c r="C7" s="27"/>
      <c r="D7" s="27"/>
      <c r="E7" s="27"/>
      <c r="F7" s="27"/>
      <c r="G7" s="27"/>
      <c r="H7" s="27"/>
      <c r="I7" s="27"/>
    </row>
    <row r="8" spans="1:9" ht="30" customHeight="1" x14ac:dyDescent="0.3">
      <c r="A8" s="26">
        <v>7</v>
      </c>
      <c r="B8" s="27" t="s">
        <v>81</v>
      </c>
      <c r="C8" s="27"/>
      <c r="D8" s="27"/>
      <c r="E8" s="27"/>
      <c r="F8" s="27"/>
      <c r="G8" s="27"/>
      <c r="H8" s="27"/>
      <c r="I8" s="27"/>
    </row>
    <row r="9" spans="1:9" ht="30" customHeight="1" x14ac:dyDescent="0.3">
      <c r="B9" s="24"/>
    </row>
    <row r="10" spans="1:9" ht="27.75" customHeight="1" x14ac:dyDescent="0.3">
      <c r="A10" s="4" t="s">
        <v>0</v>
      </c>
      <c r="B10" s="4" t="s">
        <v>1</v>
      </c>
      <c r="C10" s="4" t="s">
        <v>2</v>
      </c>
      <c r="D10" s="4" t="s">
        <v>5</v>
      </c>
      <c r="E10" s="5" t="s">
        <v>3</v>
      </c>
      <c r="F10" s="4" t="s">
        <v>20</v>
      </c>
      <c r="G10" s="14" t="s">
        <v>62</v>
      </c>
      <c r="H10" s="14" t="s">
        <v>63</v>
      </c>
      <c r="I10" s="23"/>
    </row>
    <row r="11" spans="1:9" ht="51" customHeight="1" x14ac:dyDescent="0.3">
      <c r="A11" s="4">
        <v>1</v>
      </c>
      <c r="B11" s="16" t="s">
        <v>60</v>
      </c>
      <c r="C11" s="21"/>
      <c r="D11" s="4"/>
      <c r="E11" s="5"/>
      <c r="F11" s="4"/>
      <c r="G11" s="14"/>
      <c r="H11" s="14"/>
      <c r="I11" s="23"/>
    </row>
    <row r="12" spans="1:9" ht="27.75" customHeight="1" x14ac:dyDescent="0.3">
      <c r="A12" s="6" t="s">
        <v>6</v>
      </c>
      <c r="B12" s="7" t="s">
        <v>41</v>
      </c>
      <c r="C12" s="12" t="s">
        <v>4</v>
      </c>
      <c r="D12" s="6" t="s">
        <v>42</v>
      </c>
      <c r="E12" s="2">
        <v>300</v>
      </c>
      <c r="F12" s="6">
        <v>0.49</v>
      </c>
      <c r="G12" s="9">
        <f t="shared" ref="G12:G24" si="0">E12*F12</f>
        <v>147</v>
      </c>
      <c r="H12" s="9">
        <f t="shared" ref="H12:H24" si="1">G12*1.21</f>
        <v>177.87</v>
      </c>
      <c r="I12" s="22"/>
    </row>
    <row r="13" spans="1:9" ht="27.75" customHeight="1" x14ac:dyDescent="0.3">
      <c r="A13" s="10" t="s">
        <v>8</v>
      </c>
      <c r="B13" s="1" t="s">
        <v>66</v>
      </c>
      <c r="C13" s="12" t="s">
        <v>4</v>
      </c>
      <c r="D13" s="2" t="s">
        <v>7</v>
      </c>
      <c r="E13" s="2">
        <v>10</v>
      </c>
      <c r="F13" s="6">
        <v>12.1</v>
      </c>
      <c r="G13" s="9">
        <f t="shared" si="0"/>
        <v>121</v>
      </c>
      <c r="H13" s="9">
        <f t="shared" si="1"/>
        <v>146.41</v>
      </c>
      <c r="I13" s="22"/>
    </row>
    <row r="14" spans="1:9" ht="27.75" customHeight="1" x14ac:dyDescent="0.3">
      <c r="A14" s="10" t="s">
        <v>9</v>
      </c>
      <c r="B14" s="7" t="s">
        <v>49</v>
      </c>
      <c r="C14" s="12" t="s">
        <v>4</v>
      </c>
      <c r="D14" s="2" t="s">
        <v>10</v>
      </c>
      <c r="E14" s="2">
        <v>500</v>
      </c>
      <c r="F14" s="6">
        <v>0.05</v>
      </c>
      <c r="G14" s="9">
        <f t="shared" si="0"/>
        <v>25</v>
      </c>
      <c r="H14" s="9">
        <f t="shared" si="1"/>
        <v>30.25</v>
      </c>
      <c r="I14" s="22"/>
    </row>
    <row r="15" spans="1:9" ht="27.75" customHeight="1" x14ac:dyDescent="0.3">
      <c r="A15" s="6" t="s">
        <v>86</v>
      </c>
      <c r="B15" s="1" t="s">
        <v>67</v>
      </c>
      <c r="C15" s="12" t="s">
        <v>4</v>
      </c>
      <c r="D15" s="2" t="s">
        <v>7</v>
      </c>
      <c r="E15" s="2">
        <v>100</v>
      </c>
      <c r="F15" s="6">
        <v>3.03</v>
      </c>
      <c r="G15" s="9">
        <f t="shared" si="0"/>
        <v>303</v>
      </c>
      <c r="H15" s="9">
        <f t="shared" si="1"/>
        <v>366.63</v>
      </c>
      <c r="I15" s="22"/>
    </row>
    <row r="16" spans="1:9" ht="36" customHeight="1" x14ac:dyDescent="0.3">
      <c r="A16" s="10" t="s">
        <v>87</v>
      </c>
      <c r="B16" s="7" t="s">
        <v>68</v>
      </c>
      <c r="C16" s="12" t="s">
        <v>4</v>
      </c>
      <c r="D16" s="2" t="s">
        <v>10</v>
      </c>
      <c r="E16" s="2">
        <v>100</v>
      </c>
      <c r="F16" s="6">
        <v>0.54</v>
      </c>
      <c r="G16" s="9">
        <f t="shared" si="0"/>
        <v>54</v>
      </c>
      <c r="H16" s="9">
        <f t="shared" si="1"/>
        <v>65.34</v>
      </c>
      <c r="I16" s="22"/>
    </row>
    <row r="17" spans="1:9" ht="27.75" customHeight="1" x14ac:dyDescent="0.3">
      <c r="A17" s="10" t="s">
        <v>88</v>
      </c>
      <c r="B17" s="7" t="s">
        <v>47</v>
      </c>
      <c r="C17" s="12" t="s">
        <v>4</v>
      </c>
      <c r="D17" s="2" t="s">
        <v>10</v>
      </c>
      <c r="E17" s="2">
        <v>10</v>
      </c>
      <c r="F17" s="6">
        <v>113.26</v>
      </c>
      <c r="G17" s="9">
        <f t="shared" si="0"/>
        <v>1132.6000000000001</v>
      </c>
      <c r="H17" s="9">
        <f t="shared" si="1"/>
        <v>1370.4460000000001</v>
      </c>
      <c r="I17" s="22"/>
    </row>
    <row r="18" spans="1:9" ht="27.75" customHeight="1" x14ac:dyDescent="0.3">
      <c r="A18" s="6" t="s">
        <v>89</v>
      </c>
      <c r="B18" s="1" t="s">
        <v>48</v>
      </c>
      <c r="C18" s="12" t="s">
        <v>4</v>
      </c>
      <c r="D18" s="2" t="s">
        <v>10</v>
      </c>
      <c r="E18" s="2">
        <v>5</v>
      </c>
      <c r="F18" s="6">
        <v>9.68</v>
      </c>
      <c r="G18" s="9">
        <f t="shared" si="0"/>
        <v>48.4</v>
      </c>
      <c r="H18" s="9">
        <f t="shared" si="1"/>
        <v>58.564</v>
      </c>
      <c r="I18" s="22"/>
    </row>
    <row r="19" spans="1:9" ht="27.75" customHeight="1" x14ac:dyDescent="0.3">
      <c r="A19" s="10" t="s">
        <v>90</v>
      </c>
      <c r="B19" s="1" t="s">
        <v>31</v>
      </c>
      <c r="C19" s="12" t="s">
        <v>4</v>
      </c>
      <c r="D19" s="2" t="s">
        <v>10</v>
      </c>
      <c r="E19" s="2">
        <v>125</v>
      </c>
      <c r="F19" s="6">
        <v>0.11</v>
      </c>
      <c r="G19" s="9">
        <f t="shared" si="0"/>
        <v>13.75</v>
      </c>
      <c r="H19" s="9">
        <f t="shared" si="1"/>
        <v>16.637499999999999</v>
      </c>
      <c r="I19" s="22"/>
    </row>
    <row r="20" spans="1:9" ht="68.25" customHeight="1" x14ac:dyDescent="0.3">
      <c r="A20" s="10" t="s">
        <v>91</v>
      </c>
      <c r="B20" s="1" t="s">
        <v>51</v>
      </c>
      <c r="C20" s="12" t="s">
        <v>4</v>
      </c>
      <c r="D20" s="2" t="s">
        <v>7</v>
      </c>
      <c r="E20" s="2">
        <v>100</v>
      </c>
      <c r="F20" s="6">
        <v>0.73</v>
      </c>
      <c r="G20" s="9">
        <f t="shared" si="0"/>
        <v>73</v>
      </c>
      <c r="H20" s="9">
        <f t="shared" si="1"/>
        <v>88.33</v>
      </c>
      <c r="I20" s="22"/>
    </row>
    <row r="21" spans="1:9" ht="27.75" customHeight="1" x14ac:dyDescent="0.3">
      <c r="A21" s="6" t="s">
        <v>92</v>
      </c>
      <c r="B21" s="1" t="s">
        <v>29</v>
      </c>
      <c r="C21" s="12" t="s">
        <v>4</v>
      </c>
      <c r="D21" s="2" t="s">
        <v>10</v>
      </c>
      <c r="E21" s="2">
        <v>100</v>
      </c>
      <c r="F21" s="6">
        <v>0.97</v>
      </c>
      <c r="G21" s="9">
        <f t="shared" si="0"/>
        <v>97</v>
      </c>
      <c r="H21" s="9">
        <f t="shared" si="1"/>
        <v>117.36999999999999</v>
      </c>
      <c r="I21" s="22"/>
    </row>
    <row r="22" spans="1:9" ht="35.25" customHeight="1" x14ac:dyDescent="0.3">
      <c r="A22" s="10" t="s">
        <v>93</v>
      </c>
      <c r="B22" s="1" t="s">
        <v>69</v>
      </c>
      <c r="C22" s="12" t="s">
        <v>4</v>
      </c>
      <c r="D22" s="2" t="s">
        <v>65</v>
      </c>
      <c r="E22" s="2">
        <v>10</v>
      </c>
      <c r="F22" s="6">
        <v>20</v>
      </c>
      <c r="G22" s="9">
        <f t="shared" si="0"/>
        <v>200</v>
      </c>
      <c r="H22" s="9">
        <f t="shared" si="1"/>
        <v>242</v>
      </c>
      <c r="I22" s="22"/>
    </row>
    <row r="23" spans="1:9" ht="35.25" customHeight="1" x14ac:dyDescent="0.3">
      <c r="A23" s="10" t="s">
        <v>94</v>
      </c>
      <c r="B23" s="1" t="s">
        <v>78</v>
      </c>
      <c r="C23" s="12" t="s">
        <v>4</v>
      </c>
      <c r="D23" s="2" t="s">
        <v>7</v>
      </c>
      <c r="E23" s="2">
        <v>5</v>
      </c>
      <c r="F23" s="6">
        <v>5</v>
      </c>
      <c r="G23" s="9">
        <f t="shared" si="0"/>
        <v>25</v>
      </c>
      <c r="H23" s="9">
        <f t="shared" si="1"/>
        <v>30.25</v>
      </c>
      <c r="I23" s="22"/>
    </row>
    <row r="24" spans="1:9" ht="35.25" customHeight="1" x14ac:dyDescent="0.3">
      <c r="A24" s="6" t="s">
        <v>95</v>
      </c>
      <c r="B24" s="1" t="s">
        <v>79</v>
      </c>
      <c r="C24" s="12" t="s">
        <v>4</v>
      </c>
      <c r="D24" s="2" t="s">
        <v>7</v>
      </c>
      <c r="E24" s="2">
        <v>5</v>
      </c>
      <c r="F24" s="6">
        <v>20</v>
      </c>
      <c r="G24" s="9">
        <f t="shared" si="0"/>
        <v>100</v>
      </c>
      <c r="H24" s="9">
        <f t="shared" si="1"/>
        <v>121</v>
      </c>
      <c r="I24" s="22"/>
    </row>
    <row r="25" spans="1:9" ht="27.75" customHeight="1" x14ac:dyDescent="0.3">
      <c r="A25" s="2"/>
      <c r="B25" s="1"/>
      <c r="C25" s="12"/>
      <c r="D25" s="2"/>
      <c r="E25" s="2"/>
      <c r="F25" s="19" t="s">
        <v>56</v>
      </c>
      <c r="G25" s="9">
        <f>SUM(G12:G24)</f>
        <v>2339.75</v>
      </c>
      <c r="H25" s="9">
        <f t="shared" ref="H25" si="2">G25*1.21</f>
        <v>2831.0974999999999</v>
      </c>
      <c r="I25" s="23"/>
    </row>
    <row r="26" spans="1:9" ht="27.75" customHeight="1" x14ac:dyDescent="0.3">
      <c r="A26" s="6"/>
      <c r="B26" s="7"/>
      <c r="C26" s="20"/>
      <c r="D26" s="6"/>
      <c r="E26" s="2"/>
      <c r="F26" s="6"/>
      <c r="G26" s="9"/>
      <c r="H26" s="9"/>
      <c r="I26" s="23"/>
    </row>
    <row r="27" spans="1:9" ht="27.75" customHeight="1" x14ac:dyDescent="0.3">
      <c r="A27" s="4" t="s">
        <v>0</v>
      </c>
      <c r="B27" s="4" t="s">
        <v>1</v>
      </c>
      <c r="C27" s="4" t="s">
        <v>2</v>
      </c>
      <c r="D27" s="4" t="s">
        <v>5</v>
      </c>
      <c r="E27" s="5" t="s">
        <v>3</v>
      </c>
      <c r="F27" s="4" t="s">
        <v>20</v>
      </c>
      <c r="G27" s="14" t="s">
        <v>62</v>
      </c>
      <c r="H27" s="14" t="s">
        <v>63</v>
      </c>
      <c r="I27" s="23"/>
    </row>
    <row r="28" spans="1:9" ht="51" customHeight="1" x14ac:dyDescent="0.3">
      <c r="A28" s="4">
        <v>2</v>
      </c>
      <c r="B28" s="16" t="s">
        <v>59</v>
      </c>
      <c r="C28" s="21"/>
      <c r="D28" s="4"/>
      <c r="E28" s="5"/>
      <c r="F28" s="4"/>
      <c r="G28" s="14"/>
      <c r="H28" s="14"/>
      <c r="I28" s="23"/>
    </row>
    <row r="29" spans="1:9" ht="27.75" customHeight="1" x14ac:dyDescent="0.3">
      <c r="A29" s="12" t="s">
        <v>36</v>
      </c>
      <c r="B29" s="7" t="s">
        <v>71</v>
      </c>
      <c r="C29" s="12" t="s">
        <v>4</v>
      </c>
      <c r="D29" s="6" t="s">
        <v>35</v>
      </c>
      <c r="E29" s="2">
        <v>5</v>
      </c>
      <c r="F29" s="6">
        <v>29.290000000000003</v>
      </c>
      <c r="G29" s="9">
        <f t="shared" ref="G29:G33" si="3">E29*F29</f>
        <v>146.45000000000002</v>
      </c>
      <c r="H29" s="9">
        <f t="shared" ref="H29:H33" si="4">G29*1.21</f>
        <v>177.20450000000002</v>
      </c>
      <c r="I29" s="22"/>
    </row>
    <row r="30" spans="1:9" ht="27.75" customHeight="1" x14ac:dyDescent="0.3">
      <c r="A30" s="12" t="s">
        <v>37</v>
      </c>
      <c r="B30" s="7" t="s">
        <v>72</v>
      </c>
      <c r="C30" s="12" t="s">
        <v>4</v>
      </c>
      <c r="D30" s="6" t="s">
        <v>35</v>
      </c>
      <c r="E30" s="2">
        <v>5</v>
      </c>
      <c r="F30" s="6">
        <v>2.9299999999999997</v>
      </c>
      <c r="G30" s="9">
        <f t="shared" si="3"/>
        <v>14.649999999999999</v>
      </c>
      <c r="H30" s="9">
        <f t="shared" si="4"/>
        <v>17.726499999999998</v>
      </c>
      <c r="I30" s="22"/>
    </row>
    <row r="31" spans="1:9" ht="27.75" customHeight="1" x14ac:dyDescent="0.3">
      <c r="A31" s="12" t="s">
        <v>38</v>
      </c>
      <c r="B31" s="7" t="s">
        <v>44</v>
      </c>
      <c r="C31" s="12" t="s">
        <v>4</v>
      </c>
      <c r="D31" s="6" t="s">
        <v>35</v>
      </c>
      <c r="E31" s="2">
        <v>5</v>
      </c>
      <c r="F31" s="6">
        <v>4.3999999999999995</v>
      </c>
      <c r="G31" s="9">
        <f t="shared" si="3"/>
        <v>21.999999999999996</v>
      </c>
      <c r="H31" s="9">
        <f t="shared" si="4"/>
        <v>26.619999999999994</v>
      </c>
      <c r="I31" s="22"/>
    </row>
    <row r="32" spans="1:9" ht="67.5" customHeight="1" x14ac:dyDescent="0.3">
      <c r="A32" s="12" t="s">
        <v>50</v>
      </c>
      <c r="B32" s="1" t="s">
        <v>39</v>
      </c>
      <c r="C32" s="12" t="s">
        <v>4</v>
      </c>
      <c r="D32" s="2" t="s">
        <v>7</v>
      </c>
      <c r="E32" s="2">
        <v>250</v>
      </c>
      <c r="F32" s="6">
        <v>6.4399999999999995</v>
      </c>
      <c r="G32" s="9">
        <f t="shared" si="3"/>
        <v>1609.9999999999998</v>
      </c>
      <c r="H32" s="9">
        <f t="shared" si="4"/>
        <v>1948.0999999999997</v>
      </c>
      <c r="I32" s="22"/>
    </row>
    <row r="33" spans="1:9" ht="27.75" customHeight="1" x14ac:dyDescent="0.3">
      <c r="A33" s="12" t="s">
        <v>54</v>
      </c>
      <c r="B33" s="7" t="s">
        <v>45</v>
      </c>
      <c r="C33" s="12" t="s">
        <v>4</v>
      </c>
      <c r="D33" s="2" t="s">
        <v>7</v>
      </c>
      <c r="E33" s="2">
        <v>2</v>
      </c>
      <c r="F33" s="6">
        <v>190.34</v>
      </c>
      <c r="G33" s="9">
        <f t="shared" si="3"/>
        <v>380.68</v>
      </c>
      <c r="H33" s="9">
        <f t="shared" si="4"/>
        <v>460.62279999999998</v>
      </c>
      <c r="I33" s="22"/>
    </row>
    <row r="34" spans="1:9" ht="27.75" customHeight="1" x14ac:dyDescent="0.3">
      <c r="A34" s="2"/>
      <c r="B34" s="1"/>
      <c r="C34" s="12"/>
      <c r="D34" s="2"/>
      <c r="E34" s="2"/>
      <c r="F34" s="19" t="s">
        <v>56</v>
      </c>
      <c r="G34" s="9">
        <f>SUM(G29:G33)</f>
        <v>2173.7799999999997</v>
      </c>
      <c r="H34" s="9">
        <f t="shared" ref="H34" si="5">G34*1.21</f>
        <v>2630.2737999999995</v>
      </c>
      <c r="I34" s="23"/>
    </row>
    <row r="35" spans="1:9" ht="27.75" customHeight="1" x14ac:dyDescent="0.3">
      <c r="A35" s="4" t="s">
        <v>0</v>
      </c>
      <c r="B35" s="4" t="s">
        <v>1</v>
      </c>
      <c r="C35" s="4" t="s">
        <v>2</v>
      </c>
      <c r="D35" s="4" t="s">
        <v>5</v>
      </c>
      <c r="E35" s="5" t="s">
        <v>3</v>
      </c>
      <c r="F35" s="4" t="s">
        <v>20</v>
      </c>
      <c r="G35" s="14" t="s">
        <v>62</v>
      </c>
      <c r="H35" s="14" t="s">
        <v>63</v>
      </c>
      <c r="I35" s="23"/>
    </row>
    <row r="36" spans="1:9" ht="141.75" customHeight="1" x14ac:dyDescent="0.3">
      <c r="A36" s="4">
        <v>3</v>
      </c>
      <c r="B36" s="15" t="s">
        <v>61</v>
      </c>
      <c r="C36" s="4"/>
      <c r="D36" s="4"/>
      <c r="E36" s="5"/>
      <c r="F36" s="4"/>
      <c r="G36" s="14"/>
      <c r="H36" s="14"/>
      <c r="I36" s="23"/>
    </row>
    <row r="37" spans="1:9" ht="88.5" customHeight="1" x14ac:dyDescent="0.3">
      <c r="A37" s="6" t="s">
        <v>32</v>
      </c>
      <c r="B37" s="7" t="s">
        <v>73</v>
      </c>
      <c r="C37" s="12" t="s">
        <v>4</v>
      </c>
      <c r="D37" s="2" t="s">
        <v>7</v>
      </c>
      <c r="E37" s="2">
        <v>40000</v>
      </c>
      <c r="F37" s="6">
        <v>0.04</v>
      </c>
      <c r="G37" s="9">
        <f t="shared" ref="G37:G57" si="6">E37*F37</f>
        <v>1600</v>
      </c>
      <c r="H37" s="9">
        <f t="shared" ref="H37:H57" si="7">G37*1.21</f>
        <v>1936</v>
      </c>
      <c r="I37" s="22"/>
    </row>
    <row r="38" spans="1:9" ht="55.5" customHeight="1" x14ac:dyDescent="0.3">
      <c r="A38" s="6" t="s">
        <v>33</v>
      </c>
      <c r="B38" s="7" t="s">
        <v>85</v>
      </c>
      <c r="C38" s="12" t="s">
        <v>4</v>
      </c>
      <c r="D38" s="6" t="s">
        <v>35</v>
      </c>
      <c r="E38" s="2">
        <v>25000</v>
      </c>
      <c r="F38" s="6">
        <v>0.14000000000000001</v>
      </c>
      <c r="G38" s="9">
        <f t="shared" si="6"/>
        <v>3500.0000000000005</v>
      </c>
      <c r="H38" s="9">
        <f t="shared" si="7"/>
        <v>4235</v>
      </c>
      <c r="I38" s="22"/>
    </row>
    <row r="39" spans="1:9" ht="39.75" customHeight="1" x14ac:dyDescent="0.3">
      <c r="A39" s="6" t="s">
        <v>23</v>
      </c>
      <c r="B39" s="7" t="s">
        <v>13</v>
      </c>
      <c r="C39" s="12" t="s">
        <v>4</v>
      </c>
      <c r="D39" s="2" t="s">
        <v>7</v>
      </c>
      <c r="E39" s="2">
        <v>25000</v>
      </c>
      <c r="F39" s="6">
        <v>0.16</v>
      </c>
      <c r="G39" s="9">
        <f t="shared" si="6"/>
        <v>4000</v>
      </c>
      <c r="H39" s="9">
        <f t="shared" si="7"/>
        <v>4840</v>
      </c>
      <c r="I39" s="22"/>
    </row>
    <row r="40" spans="1:9" ht="39.75" customHeight="1" x14ac:dyDescent="0.3">
      <c r="A40" s="6" t="s">
        <v>24</v>
      </c>
      <c r="B40" s="7" t="s">
        <v>14</v>
      </c>
      <c r="C40" s="12" t="s">
        <v>4</v>
      </c>
      <c r="D40" s="2" t="s">
        <v>7</v>
      </c>
      <c r="E40" s="2">
        <v>25000</v>
      </c>
      <c r="F40" s="8">
        <v>0.14000000000000001</v>
      </c>
      <c r="G40" s="9">
        <f t="shared" si="6"/>
        <v>3500.0000000000005</v>
      </c>
      <c r="H40" s="9">
        <f t="shared" si="7"/>
        <v>4235</v>
      </c>
      <c r="I40" s="22"/>
    </row>
    <row r="41" spans="1:9" ht="69" customHeight="1" x14ac:dyDescent="0.3">
      <c r="A41" s="6" t="s">
        <v>25</v>
      </c>
      <c r="B41" s="7" t="s">
        <v>83</v>
      </c>
      <c r="C41" s="12" t="s">
        <v>4</v>
      </c>
      <c r="D41" s="2" t="s">
        <v>7</v>
      </c>
      <c r="E41" s="2">
        <v>1000</v>
      </c>
      <c r="F41" s="6">
        <v>0.22</v>
      </c>
      <c r="G41" s="9">
        <f t="shared" si="6"/>
        <v>220</v>
      </c>
      <c r="H41" s="9">
        <f t="shared" si="7"/>
        <v>266.2</v>
      </c>
      <c r="I41" s="22"/>
    </row>
    <row r="42" spans="1:9" ht="76.5" customHeight="1" x14ac:dyDescent="0.3">
      <c r="A42" s="6" t="s">
        <v>34</v>
      </c>
      <c r="B42" s="7" t="s">
        <v>82</v>
      </c>
      <c r="C42" s="12" t="s">
        <v>4</v>
      </c>
      <c r="D42" s="2" t="s">
        <v>7</v>
      </c>
      <c r="E42" s="2">
        <v>10000</v>
      </c>
      <c r="F42" s="6">
        <v>0.15</v>
      </c>
      <c r="G42" s="9">
        <f t="shared" si="6"/>
        <v>1500</v>
      </c>
      <c r="H42" s="9">
        <f t="shared" si="7"/>
        <v>1815</v>
      </c>
      <c r="I42" s="22"/>
    </row>
    <row r="43" spans="1:9" ht="92.25" customHeight="1" x14ac:dyDescent="0.3">
      <c r="A43" s="6" t="s">
        <v>26</v>
      </c>
      <c r="B43" s="7" t="s">
        <v>84</v>
      </c>
      <c r="C43" s="12" t="s">
        <v>4</v>
      </c>
      <c r="D43" s="6" t="s">
        <v>35</v>
      </c>
      <c r="E43" s="2">
        <v>300</v>
      </c>
      <c r="F43" s="6">
        <v>4</v>
      </c>
      <c r="G43" s="9">
        <f t="shared" si="6"/>
        <v>1200</v>
      </c>
      <c r="H43" s="9">
        <f t="shared" si="7"/>
        <v>1452</v>
      </c>
      <c r="I43" s="22"/>
    </row>
    <row r="44" spans="1:9" ht="27.75" customHeight="1" x14ac:dyDescent="0.3">
      <c r="A44" s="6" t="s">
        <v>27</v>
      </c>
      <c r="B44" s="7" t="s">
        <v>52</v>
      </c>
      <c r="C44" s="12" t="s">
        <v>4</v>
      </c>
      <c r="D44" s="6" t="s">
        <v>35</v>
      </c>
      <c r="E44" s="2">
        <v>100</v>
      </c>
      <c r="F44" s="6">
        <v>4.12</v>
      </c>
      <c r="G44" s="9">
        <f t="shared" si="6"/>
        <v>412</v>
      </c>
      <c r="H44" s="9">
        <f t="shared" si="7"/>
        <v>498.52</v>
      </c>
      <c r="I44" s="22"/>
    </row>
    <row r="45" spans="1:9" ht="27.75" customHeight="1" x14ac:dyDescent="0.3">
      <c r="A45" s="6" t="s">
        <v>28</v>
      </c>
      <c r="B45" s="7" t="s">
        <v>40</v>
      </c>
      <c r="C45" s="12" t="s">
        <v>4</v>
      </c>
      <c r="D45" s="6" t="s">
        <v>35</v>
      </c>
      <c r="E45" s="2">
        <v>1000</v>
      </c>
      <c r="F45" s="6">
        <v>0.85</v>
      </c>
      <c r="G45" s="9">
        <f t="shared" si="6"/>
        <v>850</v>
      </c>
      <c r="H45" s="9">
        <f t="shared" si="7"/>
        <v>1028.5</v>
      </c>
      <c r="I45" s="22"/>
    </row>
    <row r="46" spans="1:9" ht="27.75" customHeight="1" x14ac:dyDescent="0.3">
      <c r="A46" s="6" t="s">
        <v>96</v>
      </c>
      <c r="B46" s="7" t="s">
        <v>43</v>
      </c>
      <c r="C46" s="12" t="s">
        <v>4</v>
      </c>
      <c r="D46" s="2" t="s">
        <v>7</v>
      </c>
      <c r="E46" s="2">
        <v>200</v>
      </c>
      <c r="F46" s="6">
        <v>1.47</v>
      </c>
      <c r="G46" s="9">
        <f t="shared" si="6"/>
        <v>294</v>
      </c>
      <c r="H46" s="9">
        <f t="shared" si="7"/>
        <v>355.74</v>
      </c>
      <c r="I46" s="22"/>
    </row>
    <row r="47" spans="1:9" ht="27.75" customHeight="1" x14ac:dyDescent="0.3">
      <c r="A47" s="6" t="s">
        <v>97</v>
      </c>
      <c r="B47" s="7" t="s">
        <v>53</v>
      </c>
      <c r="C47" s="12" t="s">
        <v>4</v>
      </c>
      <c r="D47" s="2" t="s">
        <v>7</v>
      </c>
      <c r="E47" s="2">
        <v>200</v>
      </c>
      <c r="F47" s="6">
        <v>3.5199999999999996</v>
      </c>
      <c r="G47" s="9">
        <f t="shared" si="6"/>
        <v>703.99999999999989</v>
      </c>
      <c r="H47" s="9">
        <f t="shared" si="7"/>
        <v>851.8399999999998</v>
      </c>
      <c r="I47" s="22"/>
    </row>
    <row r="48" spans="1:9" ht="27.75" customHeight="1" x14ac:dyDescent="0.3">
      <c r="A48" s="6" t="s">
        <v>98</v>
      </c>
      <c r="B48" s="7" t="s">
        <v>30</v>
      </c>
      <c r="C48" s="12" t="s">
        <v>4</v>
      </c>
      <c r="D48" s="2" t="s">
        <v>7</v>
      </c>
      <c r="E48" s="2">
        <v>200</v>
      </c>
      <c r="F48" s="6">
        <v>1.47</v>
      </c>
      <c r="G48" s="9">
        <f t="shared" si="6"/>
        <v>294</v>
      </c>
      <c r="H48" s="9">
        <f t="shared" si="7"/>
        <v>355.74</v>
      </c>
      <c r="I48" s="22"/>
    </row>
    <row r="49" spans="1:9" ht="27.75" customHeight="1" x14ac:dyDescent="0.3">
      <c r="A49" s="6" t="s">
        <v>99</v>
      </c>
      <c r="B49" s="7" t="s">
        <v>22</v>
      </c>
      <c r="C49" s="12" t="s">
        <v>4</v>
      </c>
      <c r="D49" s="2" t="s">
        <v>7</v>
      </c>
      <c r="E49" s="2">
        <v>100</v>
      </c>
      <c r="F49" s="6">
        <v>1.76</v>
      </c>
      <c r="G49" s="9">
        <f t="shared" si="6"/>
        <v>176</v>
      </c>
      <c r="H49" s="9">
        <f t="shared" si="7"/>
        <v>212.95999999999998</v>
      </c>
      <c r="I49" s="22"/>
    </row>
    <row r="50" spans="1:9" ht="27.75" customHeight="1" x14ac:dyDescent="0.3">
      <c r="A50" s="6" t="s">
        <v>100</v>
      </c>
      <c r="B50" s="7" t="s">
        <v>55</v>
      </c>
      <c r="C50" s="12" t="s">
        <v>4</v>
      </c>
      <c r="D50" s="6" t="s">
        <v>35</v>
      </c>
      <c r="E50" s="2">
        <v>24</v>
      </c>
      <c r="F50" s="6">
        <v>38.72</v>
      </c>
      <c r="G50" s="9">
        <f t="shared" si="6"/>
        <v>929.28</v>
      </c>
      <c r="H50" s="9">
        <f t="shared" si="7"/>
        <v>1124.4287999999999</v>
      </c>
      <c r="I50" s="22"/>
    </row>
    <row r="51" spans="1:9" ht="54" customHeight="1" x14ac:dyDescent="0.3">
      <c r="A51" s="6" t="s">
        <v>101</v>
      </c>
      <c r="B51" s="7" t="s">
        <v>77</v>
      </c>
      <c r="C51" s="12" t="s">
        <v>4</v>
      </c>
      <c r="D51" s="6" t="s">
        <v>35</v>
      </c>
      <c r="E51" s="2">
        <v>500</v>
      </c>
      <c r="F51" s="6">
        <v>0.25</v>
      </c>
      <c r="G51" s="9">
        <f t="shared" si="6"/>
        <v>125</v>
      </c>
      <c r="H51" s="9">
        <f t="shared" si="7"/>
        <v>151.25</v>
      </c>
      <c r="I51" s="22"/>
    </row>
    <row r="52" spans="1:9" ht="27.75" customHeight="1" x14ac:dyDescent="0.3">
      <c r="A52" s="6" t="s">
        <v>102</v>
      </c>
      <c r="B52" s="7" t="s">
        <v>58</v>
      </c>
      <c r="C52" s="12" t="s">
        <v>4</v>
      </c>
      <c r="D52" s="6" t="s">
        <v>35</v>
      </c>
      <c r="E52" s="2">
        <v>1000</v>
      </c>
      <c r="F52" s="6">
        <v>6.9999999999999993E-2</v>
      </c>
      <c r="G52" s="9">
        <f t="shared" si="6"/>
        <v>69.999999999999986</v>
      </c>
      <c r="H52" s="9">
        <f t="shared" si="7"/>
        <v>84.699999999999974</v>
      </c>
      <c r="I52" s="22"/>
    </row>
    <row r="53" spans="1:9" ht="72.75" customHeight="1" x14ac:dyDescent="0.3">
      <c r="A53" s="6" t="s">
        <v>103</v>
      </c>
      <c r="B53" s="7" t="s">
        <v>76</v>
      </c>
      <c r="C53" s="12" t="s">
        <v>4</v>
      </c>
      <c r="D53" s="6" t="s">
        <v>35</v>
      </c>
      <c r="E53" s="2">
        <v>100</v>
      </c>
      <c r="F53" s="6">
        <v>3.15</v>
      </c>
      <c r="G53" s="9">
        <f t="shared" si="6"/>
        <v>315</v>
      </c>
      <c r="H53" s="9">
        <f t="shared" si="7"/>
        <v>381.15</v>
      </c>
      <c r="I53" s="22"/>
    </row>
    <row r="54" spans="1:9" ht="64.5" customHeight="1" x14ac:dyDescent="0.3">
      <c r="A54" s="6" t="s">
        <v>104</v>
      </c>
      <c r="B54" s="7" t="s">
        <v>75</v>
      </c>
      <c r="C54" s="12" t="s">
        <v>4</v>
      </c>
      <c r="D54" s="6" t="s">
        <v>35</v>
      </c>
      <c r="E54" s="2">
        <v>500</v>
      </c>
      <c r="F54" s="6">
        <v>3.15</v>
      </c>
      <c r="G54" s="9">
        <f t="shared" si="6"/>
        <v>1575</v>
      </c>
      <c r="H54" s="9">
        <f t="shared" si="7"/>
        <v>1905.75</v>
      </c>
      <c r="I54" s="22"/>
    </row>
    <row r="55" spans="1:9" ht="34.5" customHeight="1" x14ac:dyDescent="0.3">
      <c r="A55" s="6" t="s">
        <v>105</v>
      </c>
      <c r="B55" s="7" t="s">
        <v>57</v>
      </c>
      <c r="C55" s="12" t="s">
        <v>4</v>
      </c>
      <c r="D55" s="6" t="s">
        <v>35</v>
      </c>
      <c r="E55" s="2">
        <v>500</v>
      </c>
      <c r="F55" s="6">
        <v>1.46</v>
      </c>
      <c r="G55" s="9">
        <f t="shared" si="6"/>
        <v>730</v>
      </c>
      <c r="H55" s="9">
        <f t="shared" si="7"/>
        <v>883.3</v>
      </c>
      <c r="I55" s="22"/>
    </row>
    <row r="56" spans="1:9" ht="34.5" customHeight="1" x14ac:dyDescent="0.3">
      <c r="A56" s="6" t="s">
        <v>106</v>
      </c>
      <c r="B56" s="7" t="s">
        <v>21</v>
      </c>
      <c r="C56" s="12" t="s">
        <v>4</v>
      </c>
      <c r="D56" s="6" t="s">
        <v>35</v>
      </c>
      <c r="E56" s="2">
        <v>100</v>
      </c>
      <c r="F56" s="6">
        <v>1.46</v>
      </c>
      <c r="G56" s="9">
        <f t="shared" si="6"/>
        <v>146</v>
      </c>
      <c r="H56" s="9">
        <f t="shared" si="7"/>
        <v>176.66</v>
      </c>
      <c r="I56" s="22"/>
    </row>
    <row r="57" spans="1:9" ht="52.5" customHeight="1" x14ac:dyDescent="0.3">
      <c r="A57" s="6" t="s">
        <v>107</v>
      </c>
      <c r="B57" s="7" t="s">
        <v>74</v>
      </c>
      <c r="C57" s="12" t="s">
        <v>4</v>
      </c>
      <c r="D57" s="2" t="s">
        <v>46</v>
      </c>
      <c r="E57" s="2">
        <v>500</v>
      </c>
      <c r="F57" s="6">
        <v>0.94000000000000006</v>
      </c>
      <c r="G57" s="9">
        <f t="shared" si="6"/>
        <v>470.00000000000006</v>
      </c>
      <c r="H57" s="9">
        <f t="shared" si="7"/>
        <v>568.70000000000005</v>
      </c>
      <c r="I57" s="22"/>
    </row>
    <row r="58" spans="1:9" ht="55.5" customHeight="1" x14ac:dyDescent="0.3">
      <c r="A58" s="6" t="s">
        <v>108</v>
      </c>
      <c r="B58" s="11" t="s">
        <v>70</v>
      </c>
      <c r="C58" s="12" t="s">
        <v>4</v>
      </c>
      <c r="D58" s="2" t="s">
        <v>7</v>
      </c>
      <c r="E58" s="2">
        <v>25000</v>
      </c>
      <c r="F58" s="6">
        <v>0.03</v>
      </c>
      <c r="G58" s="9">
        <f>E58*F58</f>
        <v>750</v>
      </c>
      <c r="H58" s="9">
        <f>G58*1.21</f>
        <v>907.5</v>
      </c>
      <c r="I58" s="22"/>
    </row>
    <row r="59" spans="1:9" ht="33" customHeight="1" x14ac:dyDescent="0.3">
      <c r="A59" s="6" t="s">
        <v>109</v>
      </c>
      <c r="B59" s="11" t="s">
        <v>64</v>
      </c>
      <c r="C59" s="12" t="s">
        <v>4</v>
      </c>
      <c r="D59" s="2" t="s">
        <v>7</v>
      </c>
      <c r="E59" s="2">
        <v>5000</v>
      </c>
      <c r="F59" s="6">
        <v>0.1</v>
      </c>
      <c r="G59" s="9">
        <f>E59*F59</f>
        <v>500</v>
      </c>
      <c r="H59" s="9">
        <f>G59*1.21</f>
        <v>605</v>
      </c>
      <c r="I59" s="22"/>
    </row>
    <row r="60" spans="1:9" ht="33" customHeight="1" x14ac:dyDescent="0.3">
      <c r="A60" s="6" t="s">
        <v>110</v>
      </c>
      <c r="B60" s="11" t="s">
        <v>11</v>
      </c>
      <c r="C60" s="12" t="s">
        <v>4</v>
      </c>
      <c r="D60" s="2" t="s">
        <v>7</v>
      </c>
      <c r="E60" s="2">
        <v>8000</v>
      </c>
      <c r="F60" s="6">
        <v>0.13</v>
      </c>
      <c r="G60" s="9">
        <f>E60*F60</f>
        <v>1040</v>
      </c>
      <c r="H60" s="9">
        <f>G60*1.21</f>
        <v>1258.3999999999999</v>
      </c>
      <c r="I60" s="22"/>
    </row>
    <row r="61" spans="1:9" ht="33" customHeight="1" x14ac:dyDescent="0.3">
      <c r="A61" s="6" t="s">
        <v>111</v>
      </c>
      <c r="B61" s="11" t="s">
        <v>12</v>
      </c>
      <c r="C61" s="12" t="s">
        <v>4</v>
      </c>
      <c r="D61" s="2" t="s">
        <v>7</v>
      </c>
      <c r="E61" s="2">
        <v>8000</v>
      </c>
      <c r="F61" s="6">
        <v>0.28000000000000003</v>
      </c>
      <c r="G61" s="9">
        <f>E61*F61</f>
        <v>2240</v>
      </c>
      <c r="H61" s="9">
        <f>G61*1.21</f>
        <v>2710.4</v>
      </c>
      <c r="I61" s="22"/>
    </row>
    <row r="62" spans="1:9" ht="27.75" customHeight="1" x14ac:dyDescent="0.3">
      <c r="A62" s="2"/>
      <c r="B62" s="7"/>
      <c r="C62" s="20"/>
      <c r="D62" s="2"/>
      <c r="E62" s="2"/>
      <c r="F62" s="19" t="s">
        <v>56</v>
      </c>
      <c r="G62" s="9">
        <f>SUM(G37:G61)</f>
        <v>27140.28</v>
      </c>
      <c r="H62" s="9">
        <f>G62*1.21</f>
        <v>32839.738799999999</v>
      </c>
      <c r="I62" s="22"/>
    </row>
  </sheetData>
  <mergeCells count="8">
    <mergeCell ref="B6:I6"/>
    <mergeCell ref="B7:I7"/>
    <mergeCell ref="B8:I8"/>
    <mergeCell ref="B2:I2"/>
    <mergeCell ref="B3:I3"/>
    <mergeCell ref="B4:I4"/>
    <mergeCell ref="B1:I1"/>
    <mergeCell ref="B5:I5"/>
  </mergeCells>
  <phoneticPr fontId="8" type="noConversion"/>
  <pageMargins left="0.7" right="0.7" top="0.75" bottom="0.75" header="0.3" footer="0.3"/>
  <pageSetup paperSize="9" scale="50" fitToHeight="0" orientation="landscape"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Mantas Minkauskas</dc:creator>
  <cp:lastModifiedBy>Inga Šimonė</cp:lastModifiedBy>
  <dcterms:created xsi:type="dcterms:W3CDTF">2015-06-05T18:17:20Z</dcterms:created>
  <dcterms:modified xsi:type="dcterms:W3CDTF">2025-08-29T10:01:52Z</dcterms:modified>
</cp:coreProperties>
</file>