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4\LINA\14 - Laborat reag ir kt med priem\Pirkimo dokumentai CVP 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205" i="1" l="1"/>
  <c r="F203" i="1"/>
  <c r="G204" i="1" s="1"/>
  <c r="G193" i="1"/>
  <c r="G192" i="1"/>
  <c r="F191" i="1"/>
  <c r="F192" i="1" s="1"/>
  <c r="F193" i="1" s="1"/>
  <c r="F194" i="1" s="1"/>
  <c r="G181" i="1"/>
  <c r="F179" i="1"/>
  <c r="F180" i="1" s="1"/>
  <c r="F181" i="1" s="1"/>
  <c r="F182" i="1" s="1"/>
  <c r="G169" i="1"/>
  <c r="G168" i="1"/>
  <c r="F167" i="1"/>
  <c r="F168" i="1" s="1"/>
  <c r="F169" i="1" s="1"/>
  <c r="F170" i="1" s="1"/>
  <c r="G157" i="1"/>
  <c r="F155" i="1"/>
  <c r="G156" i="1" s="1"/>
  <c r="G145" i="1"/>
  <c r="G144" i="1"/>
  <c r="F143" i="1"/>
  <c r="F144" i="1" s="1"/>
  <c r="F145" i="1" s="1"/>
  <c r="F146" i="1" s="1"/>
  <c r="G133" i="1"/>
  <c r="F131" i="1"/>
  <c r="F132" i="1" s="1"/>
  <c r="F133" i="1" s="1"/>
  <c r="F134" i="1" s="1"/>
  <c r="G121" i="1"/>
  <c r="G120" i="1"/>
  <c r="F119" i="1"/>
  <c r="F120" i="1" s="1"/>
  <c r="F121" i="1" s="1"/>
  <c r="F122" i="1" s="1"/>
  <c r="G109" i="1"/>
  <c r="F107" i="1"/>
  <c r="G108" i="1" s="1"/>
  <c r="G97" i="1"/>
  <c r="F95" i="1"/>
  <c r="F94" i="1"/>
  <c r="F93" i="1"/>
  <c r="G96" i="1" s="1"/>
  <c r="G83" i="1"/>
  <c r="G82" i="1"/>
  <c r="F81" i="1"/>
  <c r="F82" i="1" s="1"/>
  <c r="F83" i="1" s="1"/>
  <c r="F84" i="1" s="1"/>
  <c r="G71" i="1"/>
  <c r="F69" i="1"/>
  <c r="F68" i="1"/>
  <c r="F67" i="1"/>
  <c r="F66" i="1"/>
  <c r="F65" i="1"/>
  <c r="F64" i="1"/>
  <c r="F63" i="1"/>
  <c r="F70" i="1" s="1"/>
  <c r="F71" i="1" s="1"/>
  <c r="F72" i="1" s="1"/>
  <c r="G53" i="1"/>
  <c r="F51" i="1"/>
  <c r="G52" i="1" s="1"/>
  <c r="F50" i="1"/>
  <c r="G40" i="1"/>
  <c r="F38" i="1"/>
  <c r="F37" i="1"/>
  <c r="G39" i="1" s="1"/>
  <c r="G21" i="1"/>
  <c r="G70" i="1" l="1"/>
  <c r="G132" i="1"/>
  <c r="G180" i="1"/>
  <c r="F52" i="1"/>
  <c r="F53" i="1" s="1"/>
  <c r="F54" i="1" s="1"/>
  <c r="F108" i="1"/>
  <c r="F109" i="1" s="1"/>
  <c r="F110" i="1" s="1"/>
  <c r="F156" i="1"/>
  <c r="F157" i="1" s="1"/>
  <c r="F158" i="1" s="1"/>
  <c r="F204" i="1"/>
  <c r="F205" i="1" s="1"/>
  <c r="F206" i="1" s="1"/>
  <c r="F39" i="1"/>
  <c r="F40" i="1" s="1"/>
  <c r="F41" i="1" s="1"/>
  <c r="F96" i="1"/>
  <c r="F97" i="1" s="1"/>
  <c r="F98" i="1" s="1"/>
</calcChain>
</file>

<file path=xl/sharedStrings.xml><?xml version="1.0" encoding="utf-8"?>
<sst xmlns="http://schemas.openxmlformats.org/spreadsheetml/2006/main" count="378" uniqueCount="161">
  <si>
    <t>PIRKIMO SĄLYGŲ PRIEDAS "PASIŪLYMO FORMA"</t>
  </si>
  <si>
    <t>LABORATORINIAI REAGENTAI IR KITOS MEDICINOS PRIEMONĖS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</si>
  <si>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</si>
  <si>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</si>
  <si>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</si>
  <si>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</si>
  <si>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</si>
  <si>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</si>
  <si>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</si>
  <si>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</si>
  <si>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</si>
  <si>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</si>
  <si>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</si>
  <si>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</si>
  <si>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</si>
  <si>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</si>
  <si>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</si>
  <si>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</si>
  <si>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</si>
  <si>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</si>
  <si>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</si>
  <si>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</si>
  <si>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</si>
  <si>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</si>
  <si>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</si>
  <si>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</si>
  <si>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</si>
  <si>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REAGENTAI IR PRIEMONĖS DIRBTI SU KOAGULIOMETRU „Q3 PLUS“</t>
  </si>
  <si>
    <t>Tiekėjo pasiūlymas:</t>
  </si>
  <si>
    <t>Nr.</t>
  </si>
  <si>
    <t>Pavadinimas</t>
  </si>
  <si>
    <t>Kiekis</t>
  </si>
  <si>
    <t>Mato vienetas</t>
  </si>
  <si>
    <t>Kaina be PVM, Eur</t>
  </si>
  <si>
    <t>Suma be PVM, Eur</t>
  </si>
  <si>
    <t>Prekės pavadinimas, modelis, kodas</t>
  </si>
  <si>
    <t>Pakuotės dydis (prekių/vnt. skaičius pakuotėje)</t>
  </si>
  <si>
    <t>Gamintojas, šalis</t>
  </si>
  <si>
    <t>1.</t>
  </si>
  <si>
    <t>Reagentai ir priemonės dirbti su koaguliometru „Q3 plus“</t>
  </si>
  <si>
    <t>1.1.</t>
  </si>
  <si>
    <t xml:space="preserve">Juostelė, kraujo krešumui nustatyti PT/INR </t>
  </si>
  <si>
    <t>įp.</t>
  </si>
  <si>
    <t>1.2.</t>
  </si>
  <si>
    <t xml:space="preserve">Juostelė kraujo krešumui nustatyti APTT </t>
  </si>
  <si>
    <t>Suma be PVM</t>
  </si>
  <si>
    <t>Taikomas PVM dydis (%)</t>
  </si>
  <si>
    <t>PVM suma</t>
  </si>
  <si>
    <t>Suma su PVM</t>
  </si>
  <si>
    <t>2. DALIS</t>
  </si>
  <si>
    <t>REAGENTAI DARBUI SU „HEMOCUE HB 201+“ ANALIZATORIUMI</t>
  </si>
  <si>
    <t>2.</t>
  </si>
  <si>
    <t>Reagentai darbui su „HemoCue HB 201+“ analizatoriumi</t>
  </si>
  <si>
    <t>2.1.</t>
  </si>
  <si>
    <t>HemoCue Hb201 kiuvetė</t>
  </si>
  <si>
    <t>2.2.</t>
  </si>
  <si>
    <t>HemoCue Valymo juostelė</t>
  </si>
  <si>
    <t>3. DALIS</t>
  </si>
  <si>
    <t>REAGENTAI KRAUJO DUJŲ IRELEKTROLITŲ ANALIZATORIUI EDAN 15</t>
  </si>
  <si>
    <t>3.</t>
  </si>
  <si>
    <t>Reagentai kraujo dujų irelektrolitų analizatoriui EDAN 15</t>
  </si>
  <si>
    <t>3.1.</t>
  </si>
  <si>
    <t>Reagentai kraujo dujų ir elektrolitų nustatymui BG 10</t>
  </si>
  <si>
    <t>3.2.</t>
  </si>
  <si>
    <t>Kalibravimo rinkinys</t>
  </si>
  <si>
    <t>3.3.</t>
  </si>
  <si>
    <t>QC kontrolė L2</t>
  </si>
  <si>
    <t>3.4.</t>
  </si>
  <si>
    <t>QC kontrolė L3</t>
  </si>
  <si>
    <t>3.5.</t>
  </si>
  <si>
    <t>Švirkštas, kraujo dujų mėginių Luer su heparinu</t>
  </si>
  <si>
    <t>3.6.</t>
  </si>
  <si>
    <t>Adata, kraujo dujų Luer su kaniule 23G</t>
  </si>
  <si>
    <t>3.7.</t>
  </si>
  <si>
    <t>Popierius spausdintuvui</t>
  </si>
  <si>
    <t>4. DALIS</t>
  </si>
  <si>
    <t>TESTAS GREITASIS NARKOTINIŲ MEDŽIAGŲ NUSTATYMUI, 14 MEDŽIAGŲ</t>
  </si>
  <si>
    <t>4.</t>
  </si>
  <si>
    <t>Testas greitasis narkotinių medžiagų nustatymui, 14 medžiagų</t>
  </si>
  <si>
    <t>4.1.</t>
  </si>
  <si>
    <t>vnt.</t>
  </si>
  <si>
    <t>5. DALIS</t>
  </si>
  <si>
    <t>PRIEMONĖS SIFILIO TYRIMAMS</t>
  </si>
  <si>
    <t>5.</t>
  </si>
  <si>
    <t>Priemonės sifilio tyrimams</t>
  </si>
  <si>
    <t>5.1.</t>
  </si>
  <si>
    <t>Plokštelė sifilio TPHA atlikti</t>
  </si>
  <si>
    <t>5.2.</t>
  </si>
  <si>
    <t>Sifilio RPR</t>
  </si>
  <si>
    <t>rink.</t>
  </si>
  <si>
    <t>5.3.</t>
  </si>
  <si>
    <t>Sifilio TPHA tyrimui atlikti</t>
  </si>
  <si>
    <t>6. DALIS</t>
  </si>
  <si>
    <t>ORTODONTINĖ VIELA</t>
  </si>
  <si>
    <t>6.</t>
  </si>
  <si>
    <t>Ortodontinė viela</t>
  </si>
  <si>
    <t>6.1.</t>
  </si>
  <si>
    <t>7. DALIS</t>
  </si>
  <si>
    <t>GRAM DIFERENCINIAI DAŽAI</t>
  </si>
  <si>
    <t>7.</t>
  </si>
  <si>
    <t>Gram diferenciniai dažai</t>
  </si>
  <si>
    <t>7.1.</t>
  </si>
  <si>
    <t>8. DALIS</t>
  </si>
  <si>
    <t>GREITO DAŽYMO DAŽŲ RINKINYS LEUKOGRAMOMS</t>
  </si>
  <si>
    <t>8.</t>
  </si>
  <si>
    <t>Greito dažymo dažų rinkinys leukogramoms</t>
  </si>
  <si>
    <t>8.1.</t>
  </si>
  <si>
    <t>9. DALIS</t>
  </si>
  <si>
    <t>KALCIO HIDROKSIDO PASTA SU JODOFORMU</t>
  </si>
  <si>
    <t>9.</t>
  </si>
  <si>
    <t>Kalcio hidroksido pasta su jodoformu</t>
  </si>
  <si>
    <t>9.1.</t>
  </si>
  <si>
    <t>10. DALIS</t>
  </si>
  <si>
    <t>JUOSTELĖ POLIRAVIMO</t>
  </si>
  <si>
    <t>10.</t>
  </si>
  <si>
    <t>Juostelė poliravimo</t>
  </si>
  <si>
    <t>10.1.</t>
  </si>
  <si>
    <t>11. DALIS</t>
  </si>
  <si>
    <t>KOFERDAMO RINKINYS</t>
  </si>
  <si>
    <t>11.</t>
  </si>
  <si>
    <t>Koferdamo rinkinys</t>
  </si>
  <si>
    <t>11.1.</t>
  </si>
  <si>
    <t>12. DALIS</t>
  </si>
  <si>
    <t>ANTGALIUKAS PRAPLOVIMUI</t>
  </si>
  <si>
    <t>12.</t>
  </si>
  <si>
    <t>Antgaliukas praplovimui</t>
  </si>
  <si>
    <t>12.1.</t>
  </si>
  <si>
    <t>13. DALIS</t>
  </si>
  <si>
    <t>GRĄŽTAS, TURBININIAM ATGALIUI, DEIMANTINIS, DENGTAS AUKSU</t>
  </si>
  <si>
    <t>13.</t>
  </si>
  <si>
    <t>Grąžtas, turbininiam atgaliui, deimantinis, dengtas auksu</t>
  </si>
  <si>
    <t>13.1.</t>
  </si>
  <si>
    <t>14. DALIS</t>
  </si>
  <si>
    <t>TESTAS GRIPO VIRUSUI A+B NUSTATYTI</t>
  </si>
  <si>
    <t>14.</t>
  </si>
  <si>
    <t>Testas gripo virusui A+B nustatyti</t>
  </si>
  <si>
    <t>14.1.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</si>
  <si>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</si>
  <si>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</si>
  <si>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</si>
  <si>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</si>
  <si>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</si>
  <si>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</si>
  <si>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</si>
  <si>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</si>
  <si>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</si>
  <si>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</si>
  <si>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</si>
  <si>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</si>
  <si>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</si>
  <si>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</si>
  <si>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</si>
  <si>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</si>
  <si>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</si>
  <si>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</si>
  <si>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</si>
  <si>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</si>
  <si>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</si>
  <si>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</si>
  <si>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3578 2024-12-05 17:03:45</t>
  </si>
  <si>
    <t>Pirkimo dokumentų 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</si>
</sst>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15" xfId="0" applyBorder="1"/>
    <xf numFmtId="0" fontId="1" fillId="2" borderId="0" xfId="0" applyFont="1" applyFill="1"/>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2" borderId="1" xfId="0" applyFont="1" applyFill="1" applyBorder="1" applyAlignment="1">
      <alignment vertical="center" wrapText="1"/>
    </xf>
    <xf numFmtId="0" fontId="6" fillId="0" borderId="15" xfId="0" applyFont="1" applyBorder="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49" fontId="7" fillId="2" borderId="2" xfId="0" applyNumberFormat="1" applyFont="1" applyFill="1" applyBorder="1" applyAlignment="1">
      <alignment horizontal="left" vertical="center"/>
    </xf>
    <xf numFmtId="0" fontId="6" fillId="0" borderId="22" xfId="0" applyFont="1" applyBorder="1"/>
    <xf numFmtId="49" fontId="7" fillId="2" borderId="2" xfId="0" applyNumberFormat="1" applyFont="1" applyFill="1" applyBorder="1" applyAlignment="1">
      <alignment horizontal="left" vertical="center" wrapText="1"/>
    </xf>
    <xf numFmtId="0" fontId="5" fillId="4" borderId="23" xfId="0" applyFont="1" applyFill="1" applyBorder="1" applyAlignment="1">
      <alignment vertical="center" wrapText="1"/>
    </xf>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4" fillId="2" borderId="0" xfId="0" applyFont="1" applyFill="1"/>
    <xf numFmtId="0" fontId="5" fillId="2" borderId="0" xfId="0" applyFont="1" applyFill="1"/>
    <xf numFmtId="0" fontId="5" fillId="2" borderId="0" xfId="0" applyFont="1" applyFill="1" applyAlignment="1">
      <alignment vertical="center" wrapText="1"/>
    </xf>
    <xf numFmtId="0" fontId="4" fillId="4" borderId="23" xfId="0" applyFont="1" applyFill="1" applyBorder="1"/>
    <xf numFmtId="0" fontId="5" fillId="4" borderId="23" xfId="0" applyFont="1" applyFill="1" applyBorder="1"/>
    <xf numFmtId="0" fontId="5" fillId="2" borderId="0" xfId="0" applyFont="1" applyFill="1" applyAlignment="1">
      <alignment wrapText="1"/>
    </xf>
    <xf numFmtId="0" fontId="4" fillId="4" borderId="23" xfId="0" applyFont="1" applyFill="1" applyBorder="1" applyAlignment="1">
      <alignment wrapText="1"/>
    </xf>
    <xf numFmtId="0" fontId="5" fillId="4" borderId="23" xfId="0" applyFont="1" applyFill="1" applyBorder="1" applyAlignment="1">
      <alignment wrapText="1"/>
    </xf>
    <xf numFmtId="0" fontId="5" fillId="5" borderId="23" xfId="0" applyFont="1" applyFill="1" applyBorder="1" applyAlignment="1" applyProtection="1">
      <alignment wrapText="1"/>
      <protection locked="0"/>
    </xf>
    <xf numFmtId="0" fontId="5" fillId="6" borderId="23" xfId="0" applyFont="1" applyFill="1" applyBorder="1" applyAlignment="1" applyProtection="1">
      <alignment wrapText="1"/>
      <protection locked="0"/>
    </xf>
    <xf numFmtId="0" fontId="5" fillId="4" borderId="0" xfId="0" applyFont="1" applyFill="1" applyAlignment="1">
      <alignment wrapText="1"/>
    </xf>
    <xf numFmtId="0" fontId="6" fillId="0" borderId="22" xfId="0" applyFont="1" applyBorder="1" applyAlignment="1">
      <alignment wrapText="1"/>
    </xf>
    <xf numFmtId="0" fontId="6" fillId="0" borderId="15" xfId="0" applyFont="1" applyBorder="1" applyAlignment="1">
      <alignment wrapText="1"/>
    </xf>
    <xf numFmtId="0" fontId="6" fillId="0" borderId="23" xfId="0" applyFont="1" applyBorder="1" applyAlignment="1">
      <alignment wrapText="1"/>
    </xf>
    <xf numFmtId="0" fontId="5" fillId="2" borderId="0" xfId="0" applyFont="1" applyFill="1" applyAlignment="1">
      <alignment horizontal="center" wrapText="1"/>
    </xf>
    <xf numFmtId="0" fontId="5" fillId="2" borderId="0" xfId="0" applyFont="1" applyFill="1" applyAlignment="1">
      <alignment horizontal="center" wrapText="1"/>
    </xf>
    <xf numFmtId="0" fontId="5" fillId="5" borderId="23" xfId="0" applyFont="1" applyFill="1" applyBorder="1" applyAlignment="1" applyProtection="1">
      <alignment horizontal="center" wrapText="1"/>
      <protection locked="0"/>
    </xf>
    <xf numFmtId="0" fontId="4" fillId="4" borderId="23" xfId="0" applyFont="1" applyFill="1" applyBorder="1" applyAlignment="1">
      <alignment horizontal="center" wrapText="1"/>
    </xf>
    <xf numFmtId="0" fontId="5" fillId="4" borderId="23" xfId="0" applyFont="1" applyFill="1" applyBorder="1" applyAlignment="1">
      <alignment horizontal="center" wrapText="1"/>
    </xf>
    <xf numFmtId="0" fontId="5" fillId="5" borderId="0" xfId="0" applyFont="1" applyFill="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6"/>
  <sheetViews>
    <sheetView tabSelected="1" workbookViewId="0">
      <selection activeCell="B201" sqref="B201"/>
    </sheetView>
  </sheetViews>
  <sheetFormatPr defaultColWidth="10.875" defaultRowHeight="15" x14ac:dyDescent="0.25"/>
  <cols>
    <col min="1" max="1" width="9.125" style="46" customWidth="1"/>
    <col min="2" max="2" width="44.25" style="46" customWidth="1"/>
    <col min="3" max="3" width="9.375" style="78" customWidth="1"/>
    <col min="4" max="4" width="10.375" style="78" customWidth="1"/>
    <col min="5" max="5" width="14.375" style="69" customWidth="1"/>
    <col min="6" max="6" width="13.875" style="69" customWidth="1"/>
    <col min="7" max="7" width="20.5" style="69" customWidth="1"/>
    <col min="8" max="8" width="17.25" style="69" customWidth="1"/>
    <col min="9" max="9" width="14.125" style="69" customWidth="1"/>
    <col min="10" max="15" width="25" style="46" customWidth="1"/>
    <col min="16" max="16" width="10.875" style="46" customWidth="1"/>
    <col min="17" max="16384" width="10.875" style="46"/>
  </cols>
  <sheetData>
    <row r="1" spans="1:9" ht="21" customHeight="1" x14ac:dyDescent="0.25">
      <c r="H1" s="79" t="s">
        <v>160</v>
      </c>
      <c r="I1" s="79"/>
    </row>
    <row r="2" spans="1:9" x14ac:dyDescent="0.25">
      <c r="A2" s="44" t="s">
        <v>0</v>
      </c>
      <c r="B2" s="45"/>
    </row>
    <row r="3" spans="1:9" x14ac:dyDescent="0.25">
      <c r="B3" s="47"/>
    </row>
    <row r="4" spans="1:9" x14ac:dyDescent="0.25">
      <c r="A4" s="44" t="s">
        <v>1</v>
      </c>
      <c r="B4" s="45"/>
    </row>
    <row r="5" spans="1:9" x14ac:dyDescent="0.25">
      <c r="A5" s="45"/>
      <c r="B5" s="45"/>
    </row>
    <row r="6" spans="1:9" x14ac:dyDescent="0.25">
      <c r="A6" s="46" t="s">
        <v>2</v>
      </c>
      <c r="B6" s="44" t="s">
        <v>3</v>
      </c>
    </row>
    <row r="7" spans="1:9" x14ac:dyDescent="0.25">
      <c r="B7" s="45"/>
    </row>
    <row r="8" spans="1:9" x14ac:dyDescent="0.25">
      <c r="A8" s="48" t="s">
        <v>4</v>
      </c>
      <c r="B8" s="49"/>
    </row>
    <row r="9" spans="1:9" x14ac:dyDescent="0.25">
      <c r="A9" s="48" t="s">
        <v>5</v>
      </c>
      <c r="B9" s="49"/>
    </row>
    <row r="10" spans="1:9" x14ac:dyDescent="0.25">
      <c r="A10" s="48" t="s">
        <v>6</v>
      </c>
      <c r="B10" s="49"/>
    </row>
    <row r="12" spans="1:9" ht="15.75" x14ac:dyDescent="0.25">
      <c r="A12" s="50" t="s">
        <v>7</v>
      </c>
      <c r="B12" s="51"/>
      <c r="C12" s="52"/>
      <c r="D12" s="53"/>
      <c r="E12" s="53"/>
      <c r="F12" s="54"/>
    </row>
    <row r="13" spans="1:9" ht="15.95" customHeight="1" x14ac:dyDescent="0.25">
      <c r="A13" s="55" t="s">
        <v>8</v>
      </c>
      <c r="B13" s="56"/>
      <c r="C13" s="52"/>
      <c r="D13" s="53"/>
      <c r="E13" s="53"/>
      <c r="F13" s="54"/>
    </row>
    <row r="14" spans="1:9" ht="15.95" customHeight="1" x14ac:dyDescent="0.25">
      <c r="A14" s="55" t="s">
        <v>9</v>
      </c>
      <c r="B14" s="56"/>
      <c r="C14" s="52"/>
      <c r="D14" s="53"/>
      <c r="E14" s="53"/>
      <c r="F14" s="54"/>
    </row>
    <row r="15" spans="1:9" ht="15.95" customHeight="1" x14ac:dyDescent="0.25">
      <c r="A15" s="50" t="s">
        <v>10</v>
      </c>
      <c r="B15" s="51"/>
      <c r="C15" s="52"/>
      <c r="D15" s="53"/>
      <c r="E15" s="53"/>
      <c r="F15" s="54"/>
    </row>
    <row r="16" spans="1:9" ht="63" customHeight="1" x14ac:dyDescent="0.25">
      <c r="A16" s="57" t="s">
        <v>11</v>
      </c>
      <c r="B16" s="75"/>
      <c r="C16" s="52"/>
      <c r="D16" s="53"/>
      <c r="E16" s="53"/>
      <c r="F16" s="54"/>
    </row>
    <row r="17" spans="1:7" ht="15.95" customHeight="1" x14ac:dyDescent="0.25">
      <c r="A17" s="50" t="s">
        <v>12</v>
      </c>
      <c r="B17" s="76"/>
      <c r="C17" s="52"/>
      <c r="D17" s="53"/>
      <c r="E17" s="53"/>
      <c r="F17" s="54"/>
    </row>
    <row r="18" spans="1:7" ht="15.95" customHeight="1" x14ac:dyDescent="0.25">
      <c r="A18" s="50" t="s">
        <v>13</v>
      </c>
      <c r="B18" s="76"/>
      <c r="C18" s="52"/>
      <c r="D18" s="53"/>
      <c r="E18" s="53"/>
      <c r="F18" s="54"/>
    </row>
    <row r="19" spans="1:7" ht="48" customHeight="1" x14ac:dyDescent="0.25">
      <c r="A19" s="50" t="s">
        <v>14</v>
      </c>
      <c r="B19" s="76"/>
      <c r="C19" s="52"/>
      <c r="D19" s="53"/>
      <c r="E19" s="53"/>
      <c r="F19" s="54"/>
    </row>
    <row r="20" spans="1:7" ht="54.95" customHeight="1" x14ac:dyDescent="0.25">
      <c r="A20" s="50" t="s">
        <v>15</v>
      </c>
      <c r="B20" s="76"/>
      <c r="C20" s="52"/>
      <c r="D20" s="53"/>
      <c r="E20" s="53"/>
      <c r="F20" s="54"/>
    </row>
    <row r="21" spans="1:7" ht="96" customHeight="1" x14ac:dyDescent="0.25">
      <c r="A21" s="58" t="s">
        <v>16</v>
      </c>
      <c r="B21" s="77"/>
      <c r="C21" s="59"/>
      <c r="D21" s="60"/>
      <c r="E21" s="60"/>
      <c r="F21" s="60"/>
      <c r="G21" s="74" t="str">
        <f>IF((SUMPRODUCT(--(C21=""))&gt;0), "Privaloma užpildyti, kai taikomi pašalinimo pagrindai", "")</f>
        <v>Privaloma užpildyti, kai taikomi pašalinimo pagrindai</v>
      </c>
    </row>
    <row r="22" spans="1:7" ht="18" customHeight="1" x14ac:dyDescent="0.25">
      <c r="A22" s="62"/>
      <c r="B22" s="62"/>
      <c r="C22" s="63"/>
      <c r="D22" s="63"/>
      <c r="E22" s="63"/>
      <c r="F22" s="63"/>
    </row>
    <row r="23" spans="1:7" x14ac:dyDescent="0.25">
      <c r="A23" s="64" t="s">
        <v>17</v>
      </c>
      <c r="B23" s="65"/>
      <c r="C23" s="65"/>
      <c r="D23" s="65"/>
      <c r="E23" s="65"/>
      <c r="F23" s="65"/>
    </row>
    <row r="24" spans="1:7" x14ac:dyDescent="0.25">
      <c r="A24" s="65" t="s">
        <v>18</v>
      </c>
      <c r="B24" s="65"/>
      <c r="C24" s="65"/>
      <c r="D24" s="65"/>
      <c r="E24" s="65"/>
      <c r="F24" s="65"/>
    </row>
    <row r="25" spans="1:7" x14ac:dyDescent="0.25">
      <c r="A25" s="65" t="s">
        <v>19</v>
      </c>
      <c r="B25" s="65"/>
      <c r="C25" s="65"/>
      <c r="D25" s="65"/>
      <c r="E25" s="65"/>
      <c r="F25" s="65"/>
    </row>
    <row r="26" spans="1:7" x14ac:dyDescent="0.25">
      <c r="A26" s="65" t="s">
        <v>20</v>
      </c>
      <c r="B26" s="65"/>
      <c r="C26" s="65"/>
      <c r="D26" s="65"/>
      <c r="E26" s="65"/>
      <c r="F26" s="65"/>
    </row>
    <row r="27" spans="1:7" ht="18" customHeight="1" x14ac:dyDescent="0.25">
      <c r="A27" s="65" t="s">
        <v>21</v>
      </c>
      <c r="B27" s="65"/>
      <c r="C27" s="65"/>
      <c r="D27" s="65"/>
      <c r="E27" s="65"/>
      <c r="F27" s="65"/>
    </row>
    <row r="28" spans="1:7" ht="32.1" customHeight="1" x14ac:dyDescent="0.25">
      <c r="A28" s="66" t="s">
        <v>22</v>
      </c>
      <c r="B28" s="65"/>
      <c r="C28" s="65"/>
      <c r="D28" s="65"/>
      <c r="E28" s="65"/>
      <c r="F28" s="65"/>
    </row>
    <row r="29" spans="1:7" x14ac:dyDescent="0.25">
      <c r="A29" s="65" t="s">
        <v>23</v>
      </c>
      <c r="B29" s="65"/>
      <c r="C29" s="65"/>
      <c r="D29" s="65"/>
      <c r="E29" s="65"/>
      <c r="F29" s="65"/>
    </row>
    <row r="30" spans="1:7" x14ac:dyDescent="0.25">
      <c r="A30" s="61" t="s">
        <v>24</v>
      </c>
      <c r="D30" s="83"/>
    </row>
    <row r="31" spans="1:7" x14ac:dyDescent="0.25">
      <c r="A31" s="61" t="s">
        <v>25</v>
      </c>
    </row>
    <row r="32" spans="1:7" x14ac:dyDescent="0.25">
      <c r="A32" s="44" t="s">
        <v>26</v>
      </c>
      <c r="B32" s="44" t="s">
        <v>27</v>
      </c>
    </row>
    <row r="34" spans="1:9" x14ac:dyDescent="0.25">
      <c r="A34" s="44" t="s">
        <v>28</v>
      </c>
    </row>
    <row r="35" spans="1:9" ht="43.5" x14ac:dyDescent="0.25">
      <c r="A35" s="67" t="s">
        <v>29</v>
      </c>
      <c r="B35" s="67" t="s">
        <v>30</v>
      </c>
      <c r="C35" s="81" t="s">
        <v>31</v>
      </c>
      <c r="D35" s="81" t="s">
        <v>32</v>
      </c>
      <c r="E35" s="70" t="s">
        <v>33</v>
      </c>
      <c r="F35" s="70" t="s">
        <v>34</v>
      </c>
      <c r="G35" s="70" t="s">
        <v>35</v>
      </c>
      <c r="H35" s="70" t="s">
        <v>36</v>
      </c>
      <c r="I35" s="70" t="s">
        <v>37</v>
      </c>
    </row>
    <row r="36" spans="1:9" x14ac:dyDescent="0.25">
      <c r="A36" s="67" t="s">
        <v>38</v>
      </c>
      <c r="B36" s="67" t="s">
        <v>39</v>
      </c>
      <c r="C36" s="82"/>
      <c r="D36" s="82"/>
      <c r="E36" s="71"/>
      <c r="F36" s="71"/>
      <c r="G36" s="71"/>
      <c r="H36" s="71"/>
      <c r="I36" s="71"/>
    </row>
    <row r="37" spans="1:9" x14ac:dyDescent="0.25">
      <c r="A37" s="68" t="s">
        <v>40</v>
      </c>
      <c r="B37" s="68" t="s">
        <v>41</v>
      </c>
      <c r="C37" s="82">
        <v>30</v>
      </c>
      <c r="D37" s="82" t="s">
        <v>42</v>
      </c>
      <c r="E37" s="73"/>
      <c r="F37" s="71" t="str">
        <f>IF(ISBLANK(E37),"", PRODUCT(C37,E37))</f>
        <v/>
      </c>
      <c r="G37" s="72"/>
      <c r="H37" s="72"/>
      <c r="I37" s="72"/>
    </row>
    <row r="38" spans="1:9" x14ac:dyDescent="0.25">
      <c r="A38" s="68" t="s">
        <v>43</v>
      </c>
      <c r="B38" s="68" t="s">
        <v>44</v>
      </c>
      <c r="C38" s="82">
        <v>30</v>
      </c>
      <c r="D38" s="82" t="s">
        <v>42</v>
      </c>
      <c r="E38" s="73"/>
      <c r="F38" s="71" t="str">
        <f>IF(ISBLANK(E38),"", PRODUCT(C38,E38))</f>
        <v/>
      </c>
      <c r="G38" s="72"/>
      <c r="H38" s="72"/>
      <c r="I38" s="72"/>
    </row>
    <row r="39" spans="1:9" ht="30" x14ac:dyDescent="0.25">
      <c r="E39" s="70" t="s">
        <v>45</v>
      </c>
      <c r="F39" s="70" t="str">
        <f>IF((SUMPRODUCT(--(F37:F38=""))&gt;0), "", ROUND(SUM(F37:F38),2))</f>
        <v/>
      </c>
      <c r="G39" s="74" t="str">
        <f>IF((SUMPRODUCT(--(F37:F38=""))&gt;0), "Neužpildytos visų objektų kainos", "")</f>
        <v>Neužpildytos visų objektų kainos</v>
      </c>
    </row>
    <row r="40" spans="1:9" ht="43.5" x14ac:dyDescent="0.25">
      <c r="B40" s="69"/>
      <c r="C40" s="81" t="s">
        <v>46</v>
      </c>
      <c r="D40" s="80">
        <v>21</v>
      </c>
      <c r="E40" s="70" t="s">
        <v>47</v>
      </c>
      <c r="F40" s="70" t="str">
        <f>IF(OR(F39="",D40=""),"", ROUND(PRODUCT(D40,F39)/100,2))</f>
        <v/>
      </c>
      <c r="G40" s="74" t="str">
        <f>IF(D40="", "Nurodykite taikomą PVM dydį", "")</f>
        <v/>
      </c>
    </row>
    <row r="41" spans="1:9" x14ac:dyDescent="0.25">
      <c r="E41" s="70" t="s">
        <v>48</v>
      </c>
      <c r="F41" s="70">
        <f>IF(ISBLANK(F40), "", ROUND(SUM(F39:F40),2))</f>
        <v>0</v>
      </c>
    </row>
    <row r="45" spans="1:9" x14ac:dyDescent="0.25">
      <c r="A45" s="44" t="s">
        <v>49</v>
      </c>
      <c r="B45" s="44" t="s">
        <v>50</v>
      </c>
    </row>
    <row r="47" spans="1:9" x14ac:dyDescent="0.25">
      <c r="A47" s="44" t="s">
        <v>28</v>
      </c>
    </row>
    <row r="48" spans="1:9" ht="43.5" x14ac:dyDescent="0.25">
      <c r="A48" s="67" t="s">
        <v>29</v>
      </c>
      <c r="B48" s="67" t="s">
        <v>30</v>
      </c>
      <c r="C48" s="81" t="s">
        <v>31</v>
      </c>
      <c r="D48" s="81" t="s">
        <v>32</v>
      </c>
      <c r="E48" s="70" t="s">
        <v>33</v>
      </c>
      <c r="F48" s="70" t="s">
        <v>34</v>
      </c>
      <c r="G48" s="70" t="s">
        <v>35</v>
      </c>
      <c r="H48" s="70" t="s">
        <v>36</v>
      </c>
      <c r="I48" s="70" t="s">
        <v>37</v>
      </c>
    </row>
    <row r="49" spans="1:9" x14ac:dyDescent="0.25">
      <c r="A49" s="67" t="s">
        <v>51</v>
      </c>
      <c r="B49" s="67" t="s">
        <v>52</v>
      </c>
      <c r="C49" s="82"/>
      <c r="D49" s="82"/>
      <c r="E49" s="71"/>
      <c r="F49" s="71"/>
      <c r="G49" s="71"/>
      <c r="H49" s="71"/>
      <c r="I49" s="71"/>
    </row>
    <row r="50" spans="1:9" x14ac:dyDescent="0.25">
      <c r="A50" s="68" t="s">
        <v>53</v>
      </c>
      <c r="B50" s="68" t="s">
        <v>54</v>
      </c>
      <c r="C50" s="82">
        <v>30</v>
      </c>
      <c r="D50" s="82" t="s">
        <v>42</v>
      </c>
      <c r="E50" s="73"/>
      <c r="F50" s="71" t="str">
        <f>IF(ISBLANK(E50),"", PRODUCT(C50,E50))</f>
        <v/>
      </c>
      <c r="G50" s="72"/>
      <c r="H50" s="72"/>
      <c r="I50" s="72"/>
    </row>
    <row r="51" spans="1:9" x14ac:dyDescent="0.25">
      <c r="A51" s="68" t="s">
        <v>55</v>
      </c>
      <c r="B51" s="68" t="s">
        <v>56</v>
      </c>
      <c r="C51" s="82">
        <v>7</v>
      </c>
      <c r="D51" s="82" t="s">
        <v>42</v>
      </c>
      <c r="E51" s="73"/>
      <c r="F51" s="71" t="str">
        <f>IF(ISBLANK(E51),"", PRODUCT(C51,E51))</f>
        <v/>
      </c>
      <c r="G51" s="72"/>
      <c r="H51" s="72"/>
      <c r="I51" s="72"/>
    </row>
    <row r="52" spans="1:9" ht="30" x14ac:dyDescent="0.25">
      <c r="E52" s="70" t="s">
        <v>45</v>
      </c>
      <c r="F52" s="70" t="str">
        <f>IF((SUMPRODUCT(--(F50:F51=""))&gt;0), "", ROUND(SUM(F50:F51),2))</f>
        <v/>
      </c>
      <c r="G52" s="74" t="str">
        <f>IF((SUMPRODUCT(--(F50:F51=""))&gt;0), "Neužpildytos visų objektų kainos", "")</f>
        <v>Neužpildytos visų objektų kainos</v>
      </c>
    </row>
    <row r="53" spans="1:9" ht="43.5" x14ac:dyDescent="0.25">
      <c r="C53" s="81" t="s">
        <v>46</v>
      </c>
      <c r="D53" s="80">
        <v>21</v>
      </c>
      <c r="E53" s="70" t="s">
        <v>47</v>
      </c>
      <c r="F53" s="70" t="str">
        <f>IF(OR(F52="",D53=""),"", ROUND(PRODUCT(D53,F52)/100,2))</f>
        <v/>
      </c>
      <c r="G53" s="74" t="str">
        <f>IF(D53="", "Nurodykite taikomą PVM dydį", "")</f>
        <v/>
      </c>
    </row>
    <row r="54" spans="1:9" x14ac:dyDescent="0.25">
      <c r="E54" s="70" t="s">
        <v>48</v>
      </c>
      <c r="F54" s="70">
        <f>IF(ISBLANK(F53), "", ROUND(SUM(F52:F53),2))</f>
        <v>0</v>
      </c>
    </row>
    <row r="58" spans="1:9" x14ac:dyDescent="0.25">
      <c r="A58" s="44" t="s">
        <v>57</v>
      </c>
      <c r="B58" s="44" t="s">
        <v>58</v>
      </c>
    </row>
    <row r="60" spans="1:9" x14ac:dyDescent="0.25">
      <c r="A60" s="44" t="s">
        <v>28</v>
      </c>
    </row>
    <row r="61" spans="1:9" ht="43.5" x14ac:dyDescent="0.25">
      <c r="A61" s="67" t="s">
        <v>29</v>
      </c>
      <c r="B61" s="67" t="s">
        <v>30</v>
      </c>
      <c r="C61" s="81" t="s">
        <v>31</v>
      </c>
      <c r="D61" s="81" t="s">
        <v>32</v>
      </c>
      <c r="E61" s="70" t="s">
        <v>33</v>
      </c>
      <c r="F61" s="70" t="s">
        <v>34</v>
      </c>
      <c r="G61" s="70" t="s">
        <v>35</v>
      </c>
      <c r="H61" s="70" t="s">
        <v>36</v>
      </c>
      <c r="I61" s="70" t="s">
        <v>37</v>
      </c>
    </row>
    <row r="62" spans="1:9" x14ac:dyDescent="0.25">
      <c r="A62" s="67" t="s">
        <v>59</v>
      </c>
      <c r="B62" s="67" t="s">
        <v>60</v>
      </c>
      <c r="C62" s="82"/>
      <c r="D62" s="82"/>
      <c r="E62" s="71"/>
      <c r="F62" s="71"/>
      <c r="G62" s="71"/>
      <c r="H62" s="71"/>
      <c r="I62" s="71"/>
    </row>
    <row r="63" spans="1:9" x14ac:dyDescent="0.25">
      <c r="A63" s="68" t="s">
        <v>61</v>
      </c>
      <c r="B63" s="68" t="s">
        <v>62</v>
      </c>
      <c r="C63" s="82">
        <v>5</v>
      </c>
      <c r="D63" s="82" t="s">
        <v>42</v>
      </c>
      <c r="E63" s="73"/>
      <c r="F63" s="71" t="str">
        <f t="shared" ref="F63:F69" si="0">IF(ISBLANK(E63),"", PRODUCT(C63,E63))</f>
        <v/>
      </c>
      <c r="G63" s="72"/>
      <c r="H63" s="72"/>
      <c r="I63" s="72"/>
    </row>
    <row r="64" spans="1:9" x14ac:dyDescent="0.25">
      <c r="A64" s="68" t="s">
        <v>63</v>
      </c>
      <c r="B64" s="68" t="s">
        <v>64</v>
      </c>
      <c r="C64" s="82">
        <v>12</v>
      </c>
      <c r="D64" s="82" t="s">
        <v>42</v>
      </c>
      <c r="E64" s="73"/>
      <c r="F64" s="71" t="str">
        <f t="shared" si="0"/>
        <v/>
      </c>
      <c r="G64" s="72"/>
      <c r="H64" s="72"/>
      <c r="I64" s="72"/>
    </row>
    <row r="65" spans="1:9" x14ac:dyDescent="0.25">
      <c r="A65" s="68" t="s">
        <v>65</v>
      </c>
      <c r="B65" s="68" t="s">
        <v>66</v>
      </c>
      <c r="C65" s="82">
        <v>5</v>
      </c>
      <c r="D65" s="82" t="s">
        <v>42</v>
      </c>
      <c r="E65" s="73"/>
      <c r="F65" s="71" t="str">
        <f t="shared" si="0"/>
        <v/>
      </c>
      <c r="G65" s="72"/>
      <c r="H65" s="72"/>
      <c r="I65" s="72"/>
    </row>
    <row r="66" spans="1:9" x14ac:dyDescent="0.25">
      <c r="A66" s="68" t="s">
        <v>67</v>
      </c>
      <c r="B66" s="68" t="s">
        <v>68</v>
      </c>
      <c r="C66" s="82">
        <v>5</v>
      </c>
      <c r="D66" s="82" t="s">
        <v>42</v>
      </c>
      <c r="E66" s="73"/>
      <c r="F66" s="71" t="str">
        <f t="shared" si="0"/>
        <v/>
      </c>
      <c r="G66" s="72"/>
      <c r="H66" s="72"/>
      <c r="I66" s="72"/>
    </row>
    <row r="67" spans="1:9" x14ac:dyDescent="0.25">
      <c r="A67" s="68" t="s">
        <v>69</v>
      </c>
      <c r="B67" s="68" t="s">
        <v>70</v>
      </c>
      <c r="C67" s="82">
        <v>10</v>
      </c>
      <c r="D67" s="82" t="s">
        <v>42</v>
      </c>
      <c r="E67" s="73"/>
      <c r="F67" s="71" t="str">
        <f t="shared" si="0"/>
        <v/>
      </c>
      <c r="G67" s="72"/>
      <c r="H67" s="72"/>
      <c r="I67" s="72"/>
    </row>
    <row r="68" spans="1:9" x14ac:dyDescent="0.25">
      <c r="A68" s="68" t="s">
        <v>71</v>
      </c>
      <c r="B68" s="68" t="s">
        <v>72</v>
      </c>
      <c r="C68" s="82">
        <v>5</v>
      </c>
      <c r="D68" s="82" t="s">
        <v>42</v>
      </c>
      <c r="E68" s="73"/>
      <c r="F68" s="71" t="str">
        <f t="shared" si="0"/>
        <v/>
      </c>
      <c r="G68" s="72"/>
      <c r="H68" s="72"/>
      <c r="I68" s="72"/>
    </row>
    <row r="69" spans="1:9" x14ac:dyDescent="0.25">
      <c r="A69" s="68" t="s">
        <v>73</v>
      </c>
      <c r="B69" s="68" t="s">
        <v>74</v>
      </c>
      <c r="C69" s="82">
        <v>5</v>
      </c>
      <c r="D69" s="82" t="s">
        <v>42</v>
      </c>
      <c r="E69" s="73"/>
      <c r="F69" s="71" t="str">
        <f t="shared" si="0"/>
        <v/>
      </c>
      <c r="G69" s="72"/>
      <c r="H69" s="72"/>
      <c r="I69" s="72"/>
    </row>
    <row r="70" spans="1:9" ht="30" x14ac:dyDescent="0.25">
      <c r="E70" s="70" t="s">
        <v>45</v>
      </c>
      <c r="F70" s="70" t="str">
        <f>IF((SUMPRODUCT(--(F63:F69=""))&gt;0), "", ROUND(SUM(F63:F69),2))</f>
        <v/>
      </c>
      <c r="G70" s="74" t="str">
        <f>IF((SUMPRODUCT(--(F63:F69=""))&gt;0), "Neužpildytos visų objektų kainos", "")</f>
        <v>Neužpildytos visų objektų kainos</v>
      </c>
    </row>
    <row r="71" spans="1:9" ht="43.5" x14ac:dyDescent="0.25">
      <c r="C71" s="81" t="s">
        <v>46</v>
      </c>
      <c r="D71" s="80">
        <v>21</v>
      </c>
      <c r="E71" s="70" t="s">
        <v>47</v>
      </c>
      <c r="F71" s="70" t="str">
        <f>IF(OR(F70="",D71=""),"", ROUND(PRODUCT(D71,F70)/100,2))</f>
        <v/>
      </c>
      <c r="G71" s="74" t="str">
        <f>IF(D71="", "Nurodykite taikomą PVM dydį", "")</f>
        <v/>
      </c>
    </row>
    <row r="72" spans="1:9" x14ac:dyDescent="0.25">
      <c r="E72" s="70" t="s">
        <v>48</v>
      </c>
      <c r="F72" s="70">
        <f>IF(ISBLANK(F71), "", ROUND(SUM(F70:F71),2))</f>
        <v>0</v>
      </c>
    </row>
    <row r="76" spans="1:9" x14ac:dyDescent="0.25">
      <c r="A76" s="44" t="s">
        <v>75</v>
      </c>
      <c r="B76" s="44" t="s">
        <v>76</v>
      </c>
    </row>
    <row r="78" spans="1:9" x14ac:dyDescent="0.25">
      <c r="A78" s="44" t="s">
        <v>28</v>
      </c>
    </row>
    <row r="79" spans="1:9" ht="43.5" x14ac:dyDescent="0.25">
      <c r="A79" s="67" t="s">
        <v>29</v>
      </c>
      <c r="B79" s="67" t="s">
        <v>30</v>
      </c>
      <c r="C79" s="81" t="s">
        <v>31</v>
      </c>
      <c r="D79" s="81" t="s">
        <v>32</v>
      </c>
      <c r="E79" s="70" t="s">
        <v>33</v>
      </c>
      <c r="F79" s="70" t="s">
        <v>34</v>
      </c>
      <c r="G79" s="70" t="s">
        <v>35</v>
      </c>
      <c r="H79" s="70" t="s">
        <v>36</v>
      </c>
      <c r="I79" s="70" t="s">
        <v>37</v>
      </c>
    </row>
    <row r="80" spans="1:9" x14ac:dyDescent="0.25">
      <c r="A80" s="67" t="s">
        <v>77</v>
      </c>
      <c r="B80" s="67" t="s">
        <v>78</v>
      </c>
      <c r="C80" s="82"/>
      <c r="D80" s="82"/>
      <c r="E80" s="71"/>
      <c r="F80" s="71"/>
      <c r="G80" s="71"/>
      <c r="H80" s="71"/>
      <c r="I80" s="71"/>
    </row>
    <row r="81" spans="1:9" x14ac:dyDescent="0.25">
      <c r="A81" s="68" t="s">
        <v>79</v>
      </c>
      <c r="B81" s="68" t="s">
        <v>78</v>
      </c>
      <c r="C81" s="82">
        <v>18000</v>
      </c>
      <c r="D81" s="82" t="s">
        <v>80</v>
      </c>
      <c r="E81" s="73"/>
      <c r="F81" s="71" t="str">
        <f>IF(ISBLANK(E81),"", PRODUCT(C81,E81))</f>
        <v/>
      </c>
      <c r="G81" s="72"/>
      <c r="H81" s="72"/>
      <c r="I81" s="72"/>
    </row>
    <row r="82" spans="1:9" ht="30" x14ac:dyDescent="0.25">
      <c r="E82" s="70" t="s">
        <v>45</v>
      </c>
      <c r="F82" s="70" t="str">
        <f>IF(F81="","",ROUND(SUM(F81:F81),2))</f>
        <v/>
      </c>
      <c r="G82" s="74" t="str">
        <f>IF(F81="","Neužpildytos visos objektų kainos","")</f>
        <v>Neužpildytos visos objektų kainos</v>
      </c>
    </row>
    <row r="83" spans="1:9" ht="43.5" x14ac:dyDescent="0.25">
      <c r="C83" s="81" t="s">
        <v>46</v>
      </c>
      <c r="D83" s="80">
        <v>21</v>
      </c>
      <c r="E83" s="70" t="s">
        <v>47</v>
      </c>
      <c r="F83" s="70" t="str">
        <f>IF(OR(F82="",D83=""),"", ROUND(PRODUCT(D83,F82)/100,2))</f>
        <v/>
      </c>
      <c r="G83" s="74" t="str">
        <f>IF(D83="", "Nurodykite taikomą PVM dydį", "")</f>
        <v/>
      </c>
    </row>
    <row r="84" spans="1:9" x14ac:dyDescent="0.25">
      <c r="E84" s="70" t="s">
        <v>48</v>
      </c>
      <c r="F84" s="70">
        <f>IF(ISBLANK(F83), "", ROUND(SUM(F82:F83),2))</f>
        <v>0</v>
      </c>
    </row>
    <row r="88" spans="1:9" x14ac:dyDescent="0.25">
      <c r="A88" s="44" t="s">
        <v>81</v>
      </c>
      <c r="B88" s="44" t="s">
        <v>82</v>
      </c>
    </row>
    <row r="90" spans="1:9" x14ac:dyDescent="0.25">
      <c r="A90" s="44" t="s">
        <v>28</v>
      </c>
    </row>
    <row r="91" spans="1:9" ht="43.5" x14ac:dyDescent="0.25">
      <c r="A91" s="67" t="s">
        <v>29</v>
      </c>
      <c r="B91" s="67" t="s">
        <v>30</v>
      </c>
      <c r="C91" s="81" t="s">
        <v>31</v>
      </c>
      <c r="D91" s="81" t="s">
        <v>32</v>
      </c>
      <c r="E91" s="70" t="s">
        <v>33</v>
      </c>
      <c r="F91" s="70" t="s">
        <v>34</v>
      </c>
      <c r="G91" s="70" t="s">
        <v>35</v>
      </c>
      <c r="H91" s="70" t="s">
        <v>36</v>
      </c>
      <c r="I91" s="70" t="s">
        <v>37</v>
      </c>
    </row>
    <row r="92" spans="1:9" x14ac:dyDescent="0.25">
      <c r="A92" s="67" t="s">
        <v>83</v>
      </c>
      <c r="B92" s="67" t="s">
        <v>84</v>
      </c>
      <c r="C92" s="82"/>
      <c r="D92" s="82"/>
      <c r="E92" s="71"/>
      <c r="F92" s="71"/>
      <c r="G92" s="71"/>
      <c r="H92" s="71"/>
      <c r="I92" s="71"/>
    </row>
    <row r="93" spans="1:9" x14ac:dyDescent="0.25">
      <c r="A93" s="68" t="s">
        <v>85</v>
      </c>
      <c r="B93" s="68" t="s">
        <v>86</v>
      </c>
      <c r="C93" s="82">
        <v>320</v>
      </c>
      <c r="D93" s="82" t="s">
        <v>80</v>
      </c>
      <c r="E93" s="73"/>
      <c r="F93" s="71" t="str">
        <f>IF(ISBLANK(E93),"", PRODUCT(C93,E93))</f>
        <v/>
      </c>
      <c r="G93" s="72"/>
      <c r="H93" s="72"/>
      <c r="I93" s="72"/>
    </row>
    <row r="94" spans="1:9" x14ac:dyDescent="0.25">
      <c r="A94" s="68" t="s">
        <v>87</v>
      </c>
      <c r="B94" s="68" t="s">
        <v>88</v>
      </c>
      <c r="C94" s="82">
        <v>60</v>
      </c>
      <c r="D94" s="82" t="s">
        <v>89</v>
      </c>
      <c r="E94" s="73"/>
      <c r="F94" s="71" t="str">
        <f>IF(ISBLANK(E94),"", PRODUCT(C94,E94))</f>
        <v/>
      </c>
      <c r="G94" s="72"/>
      <c r="H94" s="72"/>
      <c r="I94" s="72"/>
    </row>
    <row r="95" spans="1:9" x14ac:dyDescent="0.25">
      <c r="A95" s="68" t="s">
        <v>90</v>
      </c>
      <c r="B95" s="68" t="s">
        <v>91</v>
      </c>
      <c r="C95" s="82">
        <v>300</v>
      </c>
      <c r="D95" s="82" t="s">
        <v>89</v>
      </c>
      <c r="E95" s="73"/>
      <c r="F95" s="71" t="str">
        <f>IF(ISBLANK(E95),"", PRODUCT(C95,E95))</f>
        <v/>
      </c>
      <c r="G95" s="72"/>
      <c r="H95" s="72"/>
      <c r="I95" s="72"/>
    </row>
    <row r="96" spans="1:9" ht="30" x14ac:dyDescent="0.25">
      <c r="E96" s="70" t="s">
        <v>45</v>
      </c>
      <c r="F96" s="70" t="str">
        <f>IF((SUMPRODUCT(--(F93:F95=""))&gt;0), "", ROUND(SUM(F93:F95),2))</f>
        <v/>
      </c>
      <c r="G96" s="74" t="str">
        <f>IF((SUMPRODUCT(--(F93:F95=""))&gt;0), "Neužpildytos visų objektų kainos", "")</f>
        <v>Neužpildytos visų objektų kainos</v>
      </c>
    </row>
    <row r="97" spans="1:9" ht="43.5" x14ac:dyDescent="0.25">
      <c r="C97" s="81" t="s">
        <v>46</v>
      </c>
      <c r="D97" s="80">
        <v>21</v>
      </c>
      <c r="E97" s="70" t="s">
        <v>47</v>
      </c>
      <c r="F97" s="70" t="str">
        <f>IF(OR(F96="",D97=""),"", ROUND(PRODUCT(D97,F96)/100,2))</f>
        <v/>
      </c>
      <c r="G97" s="74" t="str">
        <f>IF(D97="", "Nurodykite taikomą PVM dydį", "")</f>
        <v/>
      </c>
    </row>
    <row r="98" spans="1:9" x14ac:dyDescent="0.25">
      <c r="E98" s="70" t="s">
        <v>48</v>
      </c>
      <c r="F98" s="70">
        <f>IF(ISBLANK(F97), "", ROUND(SUM(F96:F97),2))</f>
        <v>0</v>
      </c>
    </row>
    <row r="102" spans="1:9" x14ac:dyDescent="0.25">
      <c r="A102" s="44" t="s">
        <v>92</v>
      </c>
      <c r="B102" s="44" t="s">
        <v>93</v>
      </c>
    </row>
    <row r="104" spans="1:9" x14ac:dyDescent="0.25">
      <c r="A104" s="44" t="s">
        <v>28</v>
      </c>
    </row>
    <row r="105" spans="1:9" ht="43.5" x14ac:dyDescent="0.25">
      <c r="A105" s="67" t="s">
        <v>29</v>
      </c>
      <c r="B105" s="67" t="s">
        <v>30</v>
      </c>
      <c r="C105" s="81" t="s">
        <v>31</v>
      </c>
      <c r="D105" s="81" t="s">
        <v>32</v>
      </c>
      <c r="E105" s="70" t="s">
        <v>33</v>
      </c>
      <c r="F105" s="70" t="s">
        <v>34</v>
      </c>
      <c r="G105" s="70" t="s">
        <v>35</v>
      </c>
      <c r="H105" s="70" t="s">
        <v>36</v>
      </c>
      <c r="I105" s="70" t="s">
        <v>37</v>
      </c>
    </row>
    <row r="106" spans="1:9" x14ac:dyDescent="0.25">
      <c r="A106" s="67" t="s">
        <v>94</v>
      </c>
      <c r="B106" s="67" t="s">
        <v>95</v>
      </c>
      <c r="C106" s="82"/>
      <c r="D106" s="82"/>
      <c r="E106" s="71"/>
      <c r="F106" s="71"/>
      <c r="G106" s="71"/>
      <c r="H106" s="71"/>
      <c r="I106" s="71"/>
    </row>
    <row r="107" spans="1:9" x14ac:dyDescent="0.25">
      <c r="A107" s="68" t="s">
        <v>96</v>
      </c>
      <c r="B107" s="68" t="s">
        <v>95</v>
      </c>
      <c r="C107" s="82">
        <v>50</v>
      </c>
      <c r="D107" s="82" t="s">
        <v>80</v>
      </c>
      <c r="E107" s="73"/>
      <c r="F107" s="71" t="str">
        <f>IF(ISBLANK(E107),"", PRODUCT(C107,E107))</f>
        <v/>
      </c>
      <c r="G107" s="72"/>
      <c r="H107" s="72"/>
      <c r="I107" s="72"/>
    </row>
    <row r="108" spans="1:9" ht="30" x14ac:dyDescent="0.25">
      <c r="E108" s="70" t="s">
        <v>45</v>
      </c>
      <c r="F108" s="70" t="str">
        <f>IF(F107="","",ROUND(SUM(F107:F107),2))</f>
        <v/>
      </c>
      <c r="G108" s="74" t="str">
        <f>IF(F107="","Neužpildytos visos objektų kainos","")</f>
        <v>Neužpildytos visos objektų kainos</v>
      </c>
    </row>
    <row r="109" spans="1:9" ht="43.5" x14ac:dyDescent="0.25">
      <c r="C109" s="81" t="s">
        <v>46</v>
      </c>
      <c r="D109" s="80">
        <v>21</v>
      </c>
      <c r="E109" s="70" t="s">
        <v>47</v>
      </c>
      <c r="F109" s="70" t="str">
        <f>IF(OR(F108="",D109=""),"", ROUND(PRODUCT(D109,F108)/100,2))</f>
        <v/>
      </c>
      <c r="G109" s="74" t="str">
        <f>IF(D109="", "Nurodykite taikomą PVM dydį", "")</f>
        <v/>
      </c>
    </row>
    <row r="110" spans="1:9" x14ac:dyDescent="0.25">
      <c r="E110" s="70" t="s">
        <v>48</v>
      </c>
      <c r="F110" s="70">
        <f>IF(ISBLANK(F109), "", ROUND(SUM(F108:F109),2))</f>
        <v>0</v>
      </c>
    </row>
    <row r="114" spans="1:9" x14ac:dyDescent="0.25">
      <c r="A114" s="44" t="s">
        <v>97</v>
      </c>
      <c r="B114" s="44" t="s">
        <v>98</v>
      </c>
    </row>
    <row r="116" spans="1:9" x14ac:dyDescent="0.25">
      <c r="A116" s="44" t="s">
        <v>28</v>
      </c>
    </row>
    <row r="117" spans="1:9" ht="43.5" x14ac:dyDescent="0.25">
      <c r="A117" s="67" t="s">
        <v>29</v>
      </c>
      <c r="B117" s="67" t="s">
        <v>30</v>
      </c>
      <c r="C117" s="81" t="s">
        <v>31</v>
      </c>
      <c r="D117" s="81" t="s">
        <v>32</v>
      </c>
      <c r="E117" s="70" t="s">
        <v>33</v>
      </c>
      <c r="F117" s="70" t="s">
        <v>34</v>
      </c>
      <c r="G117" s="70" t="s">
        <v>35</v>
      </c>
      <c r="H117" s="70" t="s">
        <v>36</v>
      </c>
      <c r="I117" s="70" t="s">
        <v>37</v>
      </c>
    </row>
    <row r="118" spans="1:9" x14ac:dyDescent="0.25">
      <c r="A118" s="67" t="s">
        <v>99</v>
      </c>
      <c r="B118" s="67" t="s">
        <v>100</v>
      </c>
      <c r="C118" s="82"/>
      <c r="D118" s="82"/>
      <c r="E118" s="71"/>
      <c r="F118" s="71"/>
      <c r="G118" s="71"/>
      <c r="H118" s="71"/>
      <c r="I118" s="71"/>
    </row>
    <row r="119" spans="1:9" x14ac:dyDescent="0.25">
      <c r="A119" s="68" t="s">
        <v>101</v>
      </c>
      <c r="B119" s="68" t="s">
        <v>100</v>
      </c>
      <c r="C119" s="82">
        <v>2</v>
      </c>
      <c r="D119" s="82" t="s">
        <v>89</v>
      </c>
      <c r="E119" s="73"/>
      <c r="F119" s="71" t="str">
        <f>IF(ISBLANK(E119),"", PRODUCT(C119,E119))</f>
        <v/>
      </c>
      <c r="G119" s="72"/>
      <c r="H119" s="72"/>
      <c r="I119" s="72"/>
    </row>
    <row r="120" spans="1:9" ht="30" x14ac:dyDescent="0.25">
      <c r="E120" s="70" t="s">
        <v>45</v>
      </c>
      <c r="F120" s="70" t="str">
        <f>IF(F119="","",ROUND(SUM(F119:F119),2))</f>
        <v/>
      </c>
      <c r="G120" s="74" t="str">
        <f>IF(F119="","Neužpildytos visos objektų kainos","")</f>
        <v>Neužpildytos visos objektų kainos</v>
      </c>
    </row>
    <row r="121" spans="1:9" ht="43.5" x14ac:dyDescent="0.25">
      <c r="C121" s="81" t="s">
        <v>46</v>
      </c>
      <c r="D121" s="80">
        <v>21</v>
      </c>
      <c r="E121" s="70" t="s">
        <v>47</v>
      </c>
      <c r="F121" s="70" t="str">
        <f>IF(OR(F120="",D121=""),"", ROUND(PRODUCT(D121,F120)/100,2))</f>
        <v/>
      </c>
      <c r="G121" s="74" t="str">
        <f>IF(D121="", "Nurodykite taikomą PVM dydį", "")</f>
        <v/>
      </c>
    </row>
    <row r="122" spans="1:9" x14ac:dyDescent="0.25">
      <c r="E122" s="70" t="s">
        <v>48</v>
      </c>
      <c r="F122" s="70">
        <f>IF(ISBLANK(F121), "", ROUND(SUM(F120:F121),2))</f>
        <v>0</v>
      </c>
    </row>
    <row r="126" spans="1:9" x14ac:dyDescent="0.25">
      <c r="A126" s="44" t="s">
        <v>102</v>
      </c>
      <c r="B126" s="44" t="s">
        <v>103</v>
      </c>
    </row>
    <row r="128" spans="1:9" x14ac:dyDescent="0.25">
      <c r="A128" s="44" t="s">
        <v>28</v>
      </c>
    </row>
    <row r="129" spans="1:9" ht="43.5" x14ac:dyDescent="0.25">
      <c r="A129" s="67" t="s">
        <v>29</v>
      </c>
      <c r="B129" s="67" t="s">
        <v>30</v>
      </c>
      <c r="C129" s="81" t="s">
        <v>31</v>
      </c>
      <c r="D129" s="81" t="s">
        <v>32</v>
      </c>
      <c r="E129" s="70" t="s">
        <v>33</v>
      </c>
      <c r="F129" s="70" t="s">
        <v>34</v>
      </c>
      <c r="G129" s="70" t="s">
        <v>35</v>
      </c>
      <c r="H129" s="70" t="s">
        <v>36</v>
      </c>
      <c r="I129" s="70" t="s">
        <v>37</v>
      </c>
    </row>
    <row r="130" spans="1:9" x14ac:dyDescent="0.25">
      <c r="A130" s="67" t="s">
        <v>104</v>
      </c>
      <c r="B130" s="67" t="s">
        <v>105</v>
      </c>
      <c r="C130" s="82"/>
      <c r="D130" s="82"/>
      <c r="E130" s="71"/>
      <c r="F130" s="71"/>
      <c r="G130" s="71"/>
      <c r="H130" s="71"/>
      <c r="I130" s="71"/>
    </row>
    <row r="131" spans="1:9" x14ac:dyDescent="0.25">
      <c r="A131" s="68" t="s">
        <v>106</v>
      </c>
      <c r="B131" s="68" t="s">
        <v>105</v>
      </c>
      <c r="C131" s="82">
        <v>6</v>
      </c>
      <c r="D131" s="82" t="s">
        <v>89</v>
      </c>
      <c r="E131" s="73"/>
      <c r="F131" s="71" t="str">
        <f>IF(ISBLANK(E131),"", PRODUCT(C131,E131))</f>
        <v/>
      </c>
      <c r="G131" s="72"/>
      <c r="H131" s="72"/>
      <c r="I131" s="72"/>
    </row>
    <row r="132" spans="1:9" ht="30" x14ac:dyDescent="0.25">
      <c r="E132" s="70" t="s">
        <v>45</v>
      </c>
      <c r="F132" s="70" t="str">
        <f>IF(F131="","",ROUND(SUM(F131:F131),2))</f>
        <v/>
      </c>
      <c r="G132" s="74" t="str">
        <f>IF(F131="","Neužpildytos visos objektų kainos","")</f>
        <v>Neužpildytos visos objektų kainos</v>
      </c>
    </row>
    <row r="133" spans="1:9" ht="43.5" x14ac:dyDescent="0.25">
      <c r="C133" s="81" t="s">
        <v>46</v>
      </c>
      <c r="D133" s="80">
        <v>21</v>
      </c>
      <c r="E133" s="70" t="s">
        <v>47</v>
      </c>
      <c r="F133" s="70" t="str">
        <f>IF(OR(F132="",D133=""),"", ROUND(PRODUCT(D133,F132)/100,2))</f>
        <v/>
      </c>
      <c r="G133" s="74" t="str">
        <f>IF(D133="", "Nurodykite taikomą PVM dydį", "")</f>
        <v/>
      </c>
    </row>
    <row r="134" spans="1:9" x14ac:dyDescent="0.25">
      <c r="E134" s="70" t="s">
        <v>48</v>
      </c>
      <c r="F134" s="70">
        <f>IF(ISBLANK(F133), "", ROUND(SUM(F132:F133),2))</f>
        <v>0</v>
      </c>
    </row>
    <row r="138" spans="1:9" x14ac:dyDescent="0.25">
      <c r="A138" s="44" t="s">
        <v>107</v>
      </c>
      <c r="B138" s="44" t="s">
        <v>108</v>
      </c>
    </row>
    <row r="140" spans="1:9" x14ac:dyDescent="0.25">
      <c r="A140" s="44" t="s">
        <v>28</v>
      </c>
    </row>
    <row r="141" spans="1:9" ht="43.5" x14ac:dyDescent="0.25">
      <c r="A141" s="67" t="s">
        <v>29</v>
      </c>
      <c r="B141" s="67" t="s">
        <v>30</v>
      </c>
      <c r="C141" s="81" t="s">
        <v>31</v>
      </c>
      <c r="D141" s="81" t="s">
        <v>32</v>
      </c>
      <c r="E141" s="70" t="s">
        <v>33</v>
      </c>
      <c r="F141" s="70" t="s">
        <v>34</v>
      </c>
      <c r="G141" s="70" t="s">
        <v>35</v>
      </c>
      <c r="H141" s="70" t="s">
        <v>36</v>
      </c>
      <c r="I141" s="70" t="s">
        <v>37</v>
      </c>
    </row>
    <row r="142" spans="1:9" x14ac:dyDescent="0.25">
      <c r="A142" s="67" t="s">
        <v>109</v>
      </c>
      <c r="B142" s="67" t="s">
        <v>110</v>
      </c>
      <c r="C142" s="82"/>
      <c r="D142" s="82"/>
      <c r="E142" s="71"/>
      <c r="F142" s="71"/>
      <c r="G142" s="71"/>
      <c r="H142" s="71"/>
      <c r="I142" s="71"/>
    </row>
    <row r="143" spans="1:9" x14ac:dyDescent="0.25">
      <c r="A143" s="68" t="s">
        <v>111</v>
      </c>
      <c r="B143" s="68" t="s">
        <v>110</v>
      </c>
      <c r="C143" s="82">
        <v>60</v>
      </c>
      <c r="D143" s="82" t="s">
        <v>42</v>
      </c>
      <c r="E143" s="73"/>
      <c r="F143" s="71" t="str">
        <f>IF(ISBLANK(E143),"", PRODUCT(C143,E143))</f>
        <v/>
      </c>
      <c r="G143" s="72"/>
      <c r="H143" s="72"/>
      <c r="I143" s="72"/>
    </row>
    <row r="144" spans="1:9" ht="30" x14ac:dyDescent="0.25">
      <c r="E144" s="70" t="s">
        <v>45</v>
      </c>
      <c r="F144" s="70" t="str">
        <f>IF(F143="","",ROUND(SUM(F143:F143),2))</f>
        <v/>
      </c>
      <c r="G144" s="74" t="str">
        <f>IF(F143="","Neužpildytos visos objektų kainos","")</f>
        <v>Neužpildytos visos objektų kainos</v>
      </c>
    </row>
    <row r="145" spans="1:9" ht="43.5" x14ac:dyDescent="0.25">
      <c r="C145" s="81" t="s">
        <v>46</v>
      </c>
      <c r="D145" s="80">
        <v>21</v>
      </c>
      <c r="E145" s="70" t="s">
        <v>47</v>
      </c>
      <c r="F145" s="70" t="str">
        <f>IF(OR(F144="",D145=""),"", ROUND(PRODUCT(D145,F144)/100,2))</f>
        <v/>
      </c>
      <c r="G145" s="74" t="str">
        <f>IF(D145="", "Nurodykite taikomą PVM dydį", "")</f>
        <v/>
      </c>
    </row>
    <row r="146" spans="1:9" x14ac:dyDescent="0.25">
      <c r="E146" s="70" t="s">
        <v>48</v>
      </c>
      <c r="F146" s="70">
        <f>IF(ISBLANK(F145), "", ROUND(SUM(F144:F145),2))</f>
        <v>0</v>
      </c>
    </row>
    <row r="150" spans="1:9" x14ac:dyDescent="0.25">
      <c r="A150" s="44" t="s">
        <v>112</v>
      </c>
      <c r="B150" s="44" t="s">
        <v>113</v>
      </c>
    </row>
    <row r="152" spans="1:9" x14ac:dyDescent="0.25">
      <c r="A152" s="44" t="s">
        <v>28</v>
      </c>
    </row>
    <row r="153" spans="1:9" ht="43.5" x14ac:dyDescent="0.25">
      <c r="A153" s="67" t="s">
        <v>29</v>
      </c>
      <c r="B153" s="67" t="s">
        <v>30</v>
      </c>
      <c r="C153" s="81" t="s">
        <v>31</v>
      </c>
      <c r="D153" s="81" t="s">
        <v>32</v>
      </c>
      <c r="E153" s="70" t="s">
        <v>33</v>
      </c>
      <c r="F153" s="70" t="s">
        <v>34</v>
      </c>
      <c r="G153" s="70" t="s">
        <v>35</v>
      </c>
      <c r="H153" s="70" t="s">
        <v>36</v>
      </c>
      <c r="I153" s="70" t="s">
        <v>37</v>
      </c>
    </row>
    <row r="154" spans="1:9" x14ac:dyDescent="0.25">
      <c r="A154" s="67" t="s">
        <v>114</v>
      </c>
      <c r="B154" s="67" t="s">
        <v>115</v>
      </c>
      <c r="C154" s="82"/>
      <c r="D154" s="82"/>
      <c r="E154" s="71"/>
      <c r="F154" s="71"/>
      <c r="G154" s="71"/>
      <c r="H154" s="71"/>
      <c r="I154" s="71"/>
    </row>
    <row r="155" spans="1:9" x14ac:dyDescent="0.25">
      <c r="A155" s="68" t="s">
        <v>116</v>
      </c>
      <c r="B155" s="68" t="s">
        <v>115</v>
      </c>
      <c r="C155" s="82">
        <v>150</v>
      </c>
      <c r="D155" s="82" t="s">
        <v>42</v>
      </c>
      <c r="E155" s="73"/>
      <c r="F155" s="71" t="str">
        <f>IF(ISBLANK(E155),"", PRODUCT(C155,E155))</f>
        <v/>
      </c>
      <c r="G155" s="72"/>
      <c r="H155" s="72"/>
      <c r="I155" s="72"/>
    </row>
    <row r="156" spans="1:9" ht="30" x14ac:dyDescent="0.25">
      <c r="E156" s="70" t="s">
        <v>45</v>
      </c>
      <c r="F156" s="70" t="str">
        <f>IF(F155="","",ROUND(SUM(F155:F155),2))</f>
        <v/>
      </c>
      <c r="G156" s="74" t="str">
        <f>IF(F155="","Neužpildytos visos objektų kainos","")</f>
        <v>Neužpildytos visos objektų kainos</v>
      </c>
    </row>
    <row r="157" spans="1:9" ht="43.5" x14ac:dyDescent="0.25">
      <c r="C157" s="81" t="s">
        <v>46</v>
      </c>
      <c r="D157" s="80">
        <v>21</v>
      </c>
      <c r="E157" s="70" t="s">
        <v>47</v>
      </c>
      <c r="F157" s="70" t="str">
        <f>IF(OR(F156="",D157=""),"", ROUND(PRODUCT(D157,F156)/100,2))</f>
        <v/>
      </c>
      <c r="G157" s="74" t="str">
        <f>IF(D157="", "Nurodykite taikomą PVM dydį", "")</f>
        <v/>
      </c>
    </row>
    <row r="158" spans="1:9" x14ac:dyDescent="0.25">
      <c r="E158" s="70" t="s">
        <v>48</v>
      </c>
      <c r="F158" s="70">
        <f>IF(ISBLANK(F157), "", ROUND(SUM(F156:F157),2))</f>
        <v>0</v>
      </c>
    </row>
    <row r="162" spans="1:9" x14ac:dyDescent="0.25">
      <c r="A162" s="44" t="s">
        <v>117</v>
      </c>
      <c r="B162" s="44" t="s">
        <v>118</v>
      </c>
    </row>
    <row r="164" spans="1:9" x14ac:dyDescent="0.25">
      <c r="A164" s="44" t="s">
        <v>28</v>
      </c>
    </row>
    <row r="165" spans="1:9" ht="43.5" x14ac:dyDescent="0.25">
      <c r="A165" s="67" t="s">
        <v>29</v>
      </c>
      <c r="B165" s="67" t="s">
        <v>30</v>
      </c>
      <c r="C165" s="81" t="s">
        <v>31</v>
      </c>
      <c r="D165" s="81" t="s">
        <v>32</v>
      </c>
      <c r="E165" s="70" t="s">
        <v>33</v>
      </c>
      <c r="F165" s="70" t="s">
        <v>34</v>
      </c>
      <c r="G165" s="70" t="s">
        <v>35</v>
      </c>
      <c r="H165" s="70" t="s">
        <v>36</v>
      </c>
      <c r="I165" s="70" t="s">
        <v>37</v>
      </c>
    </row>
    <row r="166" spans="1:9" x14ac:dyDescent="0.25">
      <c r="A166" s="67" t="s">
        <v>119</v>
      </c>
      <c r="B166" s="67" t="s">
        <v>120</v>
      </c>
      <c r="C166" s="82"/>
      <c r="D166" s="82"/>
      <c r="E166" s="71"/>
      <c r="F166" s="71"/>
      <c r="G166" s="71"/>
      <c r="H166" s="71"/>
      <c r="I166" s="71"/>
    </row>
    <row r="167" spans="1:9" x14ac:dyDescent="0.25">
      <c r="A167" s="68" t="s">
        <v>121</v>
      </c>
      <c r="B167" s="68" t="s">
        <v>120</v>
      </c>
      <c r="C167" s="82">
        <v>5</v>
      </c>
      <c r="D167" s="82" t="s">
        <v>89</v>
      </c>
      <c r="E167" s="73"/>
      <c r="F167" s="71" t="str">
        <f>IF(ISBLANK(E167),"", PRODUCT(C167,E167))</f>
        <v/>
      </c>
      <c r="G167" s="72"/>
      <c r="H167" s="72"/>
      <c r="I167" s="72"/>
    </row>
    <row r="168" spans="1:9" ht="30" x14ac:dyDescent="0.25">
      <c r="E168" s="70" t="s">
        <v>45</v>
      </c>
      <c r="F168" s="70" t="str">
        <f>IF(F167="","",ROUND(SUM(F167:F167),2))</f>
        <v/>
      </c>
      <c r="G168" s="74" t="str">
        <f>IF(F167="","Neužpildytos visos objektų kainos","")</f>
        <v>Neužpildytos visos objektų kainos</v>
      </c>
    </row>
    <row r="169" spans="1:9" ht="43.5" x14ac:dyDescent="0.25">
      <c r="C169" s="81" t="s">
        <v>46</v>
      </c>
      <c r="D169" s="80">
        <v>21</v>
      </c>
      <c r="E169" s="70" t="s">
        <v>47</v>
      </c>
      <c r="F169" s="70" t="str">
        <f>IF(OR(F168="",D169=""),"", ROUND(PRODUCT(D169,F168)/100,2))</f>
        <v/>
      </c>
      <c r="G169" s="74" t="str">
        <f>IF(D169="", "Nurodykite taikomą PVM dydį", "")</f>
        <v/>
      </c>
    </row>
    <row r="170" spans="1:9" x14ac:dyDescent="0.25">
      <c r="E170" s="70" t="s">
        <v>48</v>
      </c>
      <c r="F170" s="70">
        <f>IF(ISBLANK(F169), "", ROUND(SUM(F168:F169),2))</f>
        <v>0</v>
      </c>
    </row>
    <row r="174" spans="1:9" x14ac:dyDescent="0.25">
      <c r="A174" s="44" t="s">
        <v>122</v>
      </c>
      <c r="B174" s="44" t="s">
        <v>123</v>
      </c>
    </row>
    <row r="176" spans="1:9" x14ac:dyDescent="0.25">
      <c r="A176" s="44" t="s">
        <v>28</v>
      </c>
    </row>
    <row r="177" spans="1:9" ht="43.5" x14ac:dyDescent="0.25">
      <c r="A177" s="67" t="s">
        <v>29</v>
      </c>
      <c r="B177" s="67" t="s">
        <v>30</v>
      </c>
      <c r="C177" s="81" t="s">
        <v>31</v>
      </c>
      <c r="D177" s="81" t="s">
        <v>32</v>
      </c>
      <c r="E177" s="70" t="s">
        <v>33</v>
      </c>
      <c r="F177" s="70" t="s">
        <v>34</v>
      </c>
      <c r="G177" s="70" t="s">
        <v>35</v>
      </c>
      <c r="H177" s="70" t="s">
        <v>36</v>
      </c>
      <c r="I177" s="70" t="s">
        <v>37</v>
      </c>
    </row>
    <row r="178" spans="1:9" x14ac:dyDescent="0.25">
      <c r="A178" s="67" t="s">
        <v>124</v>
      </c>
      <c r="B178" s="67" t="s">
        <v>125</v>
      </c>
      <c r="C178" s="82"/>
      <c r="D178" s="82"/>
      <c r="E178" s="71"/>
      <c r="F178" s="71"/>
      <c r="G178" s="71"/>
      <c r="H178" s="71"/>
      <c r="I178" s="71"/>
    </row>
    <row r="179" spans="1:9" x14ac:dyDescent="0.25">
      <c r="A179" s="68" t="s">
        <v>126</v>
      </c>
      <c r="B179" s="68" t="s">
        <v>125</v>
      </c>
      <c r="C179" s="82">
        <v>5000</v>
      </c>
      <c r="D179" s="82" t="s">
        <v>80</v>
      </c>
      <c r="E179" s="73"/>
      <c r="F179" s="71" t="str">
        <f>IF(ISBLANK(E179),"", PRODUCT(C179,E179))</f>
        <v/>
      </c>
      <c r="G179" s="72"/>
      <c r="H179" s="72"/>
      <c r="I179" s="72"/>
    </row>
    <row r="180" spans="1:9" ht="30" x14ac:dyDescent="0.25">
      <c r="E180" s="70" t="s">
        <v>45</v>
      </c>
      <c r="F180" s="70" t="str">
        <f>IF(F179="","",ROUND(SUM(F179:F179),2))</f>
        <v/>
      </c>
      <c r="G180" s="74" t="str">
        <f>IF(F179="","Neužpildytos visos objektų kainos","")</f>
        <v>Neužpildytos visos objektų kainos</v>
      </c>
    </row>
    <row r="181" spans="1:9" ht="43.5" x14ac:dyDescent="0.25">
      <c r="C181" s="81" t="s">
        <v>46</v>
      </c>
      <c r="D181" s="80">
        <v>21</v>
      </c>
      <c r="E181" s="70" t="s">
        <v>47</v>
      </c>
      <c r="F181" s="70" t="str">
        <f>IF(OR(F180="",D181=""),"", ROUND(PRODUCT(D181,F180)/100,2))</f>
        <v/>
      </c>
      <c r="G181" s="74" t="str">
        <f>IF(D181="", "Nurodykite taikomą PVM dydį", "")</f>
        <v/>
      </c>
    </row>
    <row r="182" spans="1:9" x14ac:dyDescent="0.25">
      <c r="E182" s="70" t="s">
        <v>48</v>
      </c>
      <c r="F182" s="70">
        <f>IF(ISBLANK(F181), "", ROUND(SUM(F180:F181),2))</f>
        <v>0</v>
      </c>
    </row>
    <row r="186" spans="1:9" x14ac:dyDescent="0.25">
      <c r="A186" s="44" t="s">
        <v>127</v>
      </c>
      <c r="B186" s="44" t="s">
        <v>128</v>
      </c>
    </row>
    <row r="188" spans="1:9" x14ac:dyDescent="0.25">
      <c r="A188" s="44" t="s">
        <v>28</v>
      </c>
    </row>
    <row r="189" spans="1:9" ht="43.5" x14ac:dyDescent="0.25">
      <c r="A189" s="67" t="s">
        <v>29</v>
      </c>
      <c r="B189" s="67" t="s">
        <v>30</v>
      </c>
      <c r="C189" s="81" t="s">
        <v>31</v>
      </c>
      <c r="D189" s="81" t="s">
        <v>32</v>
      </c>
      <c r="E189" s="70" t="s">
        <v>33</v>
      </c>
      <c r="F189" s="70" t="s">
        <v>34</v>
      </c>
      <c r="G189" s="70" t="s">
        <v>35</v>
      </c>
      <c r="H189" s="70" t="s">
        <v>36</v>
      </c>
      <c r="I189" s="70" t="s">
        <v>37</v>
      </c>
    </row>
    <row r="190" spans="1:9" x14ac:dyDescent="0.25">
      <c r="A190" s="67" t="s">
        <v>129</v>
      </c>
      <c r="B190" s="67" t="s">
        <v>130</v>
      </c>
      <c r="C190" s="82"/>
      <c r="D190" s="82"/>
      <c r="E190" s="71"/>
      <c r="F190" s="71"/>
      <c r="G190" s="71"/>
      <c r="H190" s="71"/>
      <c r="I190" s="71"/>
    </row>
    <row r="191" spans="1:9" x14ac:dyDescent="0.25">
      <c r="A191" s="68" t="s">
        <v>131</v>
      </c>
      <c r="B191" s="68" t="s">
        <v>130</v>
      </c>
      <c r="C191" s="82">
        <v>300</v>
      </c>
      <c r="D191" s="82" t="s">
        <v>80</v>
      </c>
      <c r="E191" s="73"/>
      <c r="F191" s="71" t="str">
        <f>IF(ISBLANK(E191),"", PRODUCT(C191,E191))</f>
        <v/>
      </c>
      <c r="G191" s="72"/>
      <c r="H191" s="72"/>
      <c r="I191" s="72"/>
    </row>
    <row r="192" spans="1:9" ht="30" x14ac:dyDescent="0.25">
      <c r="E192" s="70" t="s">
        <v>45</v>
      </c>
      <c r="F192" s="70" t="str">
        <f>IF(F191="","",ROUND(SUM(F191:F191),2))</f>
        <v/>
      </c>
      <c r="G192" s="74" t="str">
        <f>IF(F191="","Neužpildytos visos objektų kainos","")</f>
        <v>Neužpildytos visos objektų kainos</v>
      </c>
    </row>
    <row r="193" spans="1:9" ht="43.5" x14ac:dyDescent="0.25">
      <c r="C193" s="81" t="s">
        <v>46</v>
      </c>
      <c r="D193" s="80">
        <v>21</v>
      </c>
      <c r="E193" s="70" t="s">
        <v>47</v>
      </c>
      <c r="F193" s="70" t="str">
        <f>IF(OR(F192="",D193=""),"", ROUND(PRODUCT(D193,F192)/100,2))</f>
        <v/>
      </c>
      <c r="G193" s="74" t="str">
        <f>IF(D193="", "Nurodykite taikomą PVM dydį", "")</f>
        <v/>
      </c>
    </row>
    <row r="194" spans="1:9" x14ac:dyDescent="0.25">
      <c r="E194" s="70" t="s">
        <v>48</v>
      </c>
      <c r="F194" s="70">
        <f>IF(ISBLANK(F193), "", ROUND(SUM(F192:F193),2))</f>
        <v>0</v>
      </c>
    </row>
    <row r="198" spans="1:9" x14ac:dyDescent="0.25">
      <c r="A198" s="44" t="s">
        <v>132</v>
      </c>
      <c r="B198" s="44" t="s">
        <v>133</v>
      </c>
    </row>
    <row r="200" spans="1:9" x14ac:dyDescent="0.25">
      <c r="A200" s="44" t="s">
        <v>28</v>
      </c>
    </row>
    <row r="201" spans="1:9" ht="43.5" x14ac:dyDescent="0.25">
      <c r="A201" s="67" t="s">
        <v>29</v>
      </c>
      <c r="B201" s="67" t="s">
        <v>30</v>
      </c>
      <c r="C201" s="81" t="s">
        <v>31</v>
      </c>
      <c r="D201" s="81" t="s">
        <v>32</v>
      </c>
      <c r="E201" s="70" t="s">
        <v>33</v>
      </c>
      <c r="F201" s="70" t="s">
        <v>34</v>
      </c>
      <c r="G201" s="70" t="s">
        <v>35</v>
      </c>
      <c r="H201" s="70" t="s">
        <v>36</v>
      </c>
      <c r="I201" s="70" t="s">
        <v>37</v>
      </c>
    </row>
    <row r="202" spans="1:9" x14ac:dyDescent="0.25">
      <c r="A202" s="67" t="s">
        <v>134</v>
      </c>
      <c r="B202" s="67" t="s">
        <v>135</v>
      </c>
      <c r="C202" s="82"/>
      <c r="D202" s="82"/>
      <c r="E202" s="71"/>
      <c r="F202" s="71"/>
      <c r="G202" s="71"/>
      <c r="H202" s="71"/>
      <c r="I202" s="71"/>
    </row>
    <row r="203" spans="1:9" x14ac:dyDescent="0.25">
      <c r="A203" s="68" t="s">
        <v>136</v>
      </c>
      <c r="B203" s="68" t="s">
        <v>135</v>
      </c>
      <c r="C203" s="82">
        <v>19980</v>
      </c>
      <c r="D203" s="82" t="s">
        <v>80</v>
      </c>
      <c r="E203" s="73"/>
      <c r="F203" s="71" t="str">
        <f>IF(ISBLANK(E203),"", PRODUCT(C203,E203))</f>
        <v/>
      </c>
      <c r="G203" s="72"/>
      <c r="H203" s="72"/>
      <c r="I203" s="72"/>
    </row>
    <row r="204" spans="1:9" ht="30" x14ac:dyDescent="0.25">
      <c r="E204" s="70" t="s">
        <v>45</v>
      </c>
      <c r="F204" s="70" t="str">
        <f>IF(F203="","",ROUND(SUM(F203:F203),2))</f>
        <v/>
      </c>
      <c r="G204" s="74" t="str">
        <f>IF(F203="","Neužpildytos visos objektų kainos","")</f>
        <v>Neužpildytos visos objektų kainos</v>
      </c>
    </row>
    <row r="205" spans="1:9" ht="43.5" x14ac:dyDescent="0.25">
      <c r="C205" s="81" t="s">
        <v>46</v>
      </c>
      <c r="D205" s="80">
        <v>21</v>
      </c>
      <c r="E205" s="70" t="s">
        <v>47</v>
      </c>
      <c r="F205" s="70" t="str">
        <f>IF(OR(F204="",D205=""),"", ROUND(PRODUCT(D205,F204)/100,2))</f>
        <v/>
      </c>
      <c r="G205" s="74" t="str">
        <f>IF(D205="", "Nurodykite taikomą PVM dydį", "")</f>
        <v/>
      </c>
    </row>
    <row r="206" spans="1:9" x14ac:dyDescent="0.25">
      <c r="E206" s="70" t="s">
        <v>48</v>
      </c>
      <c r="F206" s="70">
        <f>IF(ISBLANK(F205), "", ROUND(SUM(F204:F205),2))</f>
        <v>0</v>
      </c>
    </row>
  </sheetData>
  <mergeCells count="28">
    <mergeCell ref="H1:I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45" right="0.45" top="0.75" bottom="0.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2" t="s">
        <v>137</v>
      </c>
      <c r="B2" s="13"/>
      <c r="C2" s="13"/>
      <c r="D2" s="13"/>
      <c r="E2" s="13"/>
      <c r="F2" s="13"/>
      <c r="G2" s="13"/>
      <c r="H2" s="13"/>
      <c r="I2" s="13"/>
      <c r="J2" s="13"/>
      <c r="K2" s="13"/>
    </row>
    <row r="3" spans="1:11" x14ac:dyDescent="0.25">
      <c r="A3" s="13"/>
      <c r="B3" s="13"/>
      <c r="C3" s="13"/>
      <c r="D3" s="13"/>
      <c r="E3" s="13"/>
      <c r="F3" s="13"/>
      <c r="G3" s="13"/>
      <c r="H3" s="13"/>
      <c r="I3" s="13"/>
      <c r="J3" s="13"/>
      <c r="K3" s="13"/>
    </row>
    <row r="4" spans="1:11" ht="15.95" customHeight="1" thickBot="1" x14ac:dyDescent="0.3">
      <c r="A4" s="1"/>
      <c r="B4" s="1"/>
      <c r="C4" s="1"/>
      <c r="D4" s="1"/>
      <c r="E4" s="1"/>
      <c r="F4" s="1"/>
      <c r="G4" s="1"/>
      <c r="H4" s="1"/>
      <c r="I4" s="1"/>
      <c r="J4" s="1"/>
    </row>
    <row r="5" spans="1:11" ht="48" customHeight="1" x14ac:dyDescent="0.25">
      <c r="A5" s="29" t="s">
        <v>138</v>
      </c>
      <c r="B5" s="18"/>
      <c r="C5" s="16" t="s">
        <v>139</v>
      </c>
      <c r="D5" s="17"/>
      <c r="E5" s="18"/>
      <c r="F5" s="16" t="s">
        <v>140</v>
      </c>
      <c r="G5" s="17"/>
      <c r="H5" s="18"/>
      <c r="I5" s="16" t="s">
        <v>141</v>
      </c>
      <c r="J5" s="18"/>
      <c r="K5" s="2" t="s">
        <v>142</v>
      </c>
    </row>
    <row r="6" spans="1:11" ht="48.95" customHeight="1" x14ac:dyDescent="0.25">
      <c r="A6" s="23"/>
      <c r="B6" s="12"/>
      <c r="C6" s="19"/>
      <c r="D6" s="20"/>
      <c r="E6" s="12"/>
      <c r="F6" s="19"/>
      <c r="G6" s="20"/>
      <c r="H6" s="12"/>
      <c r="I6" s="19"/>
      <c r="J6" s="12"/>
      <c r="K6" s="7"/>
    </row>
    <row r="7" spans="1:11" ht="48.95" customHeight="1" x14ac:dyDescent="0.25">
      <c r="A7" s="23"/>
      <c r="B7" s="12"/>
      <c r="C7" s="19"/>
      <c r="D7" s="20"/>
      <c r="E7" s="12"/>
      <c r="F7" s="19"/>
      <c r="G7" s="20"/>
      <c r="H7" s="12"/>
      <c r="I7" s="19"/>
      <c r="J7" s="12"/>
      <c r="K7" s="7"/>
    </row>
    <row r="8" spans="1:11" ht="48.95" customHeight="1" x14ac:dyDescent="0.25">
      <c r="A8" s="23"/>
      <c r="B8" s="12"/>
      <c r="C8" s="19"/>
      <c r="D8" s="20"/>
      <c r="E8" s="12"/>
      <c r="F8" s="19"/>
      <c r="G8" s="20"/>
      <c r="H8" s="12"/>
      <c r="I8" s="19"/>
      <c r="J8" s="12"/>
      <c r="K8" s="7"/>
    </row>
    <row r="9" spans="1:11" ht="48.95" customHeight="1" x14ac:dyDescent="0.25">
      <c r="A9" s="23"/>
      <c r="B9" s="12"/>
      <c r="C9" s="19"/>
      <c r="D9" s="20"/>
      <c r="E9" s="12"/>
      <c r="F9" s="19"/>
      <c r="G9" s="20"/>
      <c r="H9" s="12"/>
      <c r="I9" s="19"/>
      <c r="J9" s="12"/>
      <c r="K9" s="7"/>
    </row>
    <row r="10" spans="1:11" ht="48.95" customHeight="1" x14ac:dyDescent="0.25">
      <c r="A10" s="23"/>
      <c r="B10" s="12"/>
      <c r="C10" s="19"/>
      <c r="D10" s="20"/>
      <c r="E10" s="12"/>
      <c r="F10" s="19"/>
      <c r="G10" s="20"/>
      <c r="H10" s="12"/>
      <c r="I10" s="19"/>
      <c r="J10" s="12"/>
      <c r="K10" s="7"/>
    </row>
    <row r="11" spans="1:11" ht="48.95" customHeight="1" x14ac:dyDescent="0.25">
      <c r="A11" s="23"/>
      <c r="B11" s="12"/>
      <c r="C11" s="19"/>
      <c r="D11" s="20"/>
      <c r="E11" s="12"/>
      <c r="F11" s="19"/>
      <c r="G11" s="20"/>
      <c r="H11" s="12"/>
      <c r="I11" s="19"/>
      <c r="J11" s="12"/>
      <c r="K11" s="7"/>
    </row>
    <row r="12" spans="1:11" ht="48.95" customHeight="1" x14ac:dyDescent="0.25">
      <c r="A12" s="23"/>
      <c r="B12" s="12"/>
      <c r="C12" s="19"/>
      <c r="D12" s="20"/>
      <c r="E12" s="12"/>
      <c r="F12" s="19"/>
      <c r="G12" s="20"/>
      <c r="H12" s="12"/>
      <c r="I12" s="19"/>
      <c r="J12" s="12"/>
      <c r="K12" s="7"/>
    </row>
    <row r="13" spans="1:11" ht="48.95" customHeight="1" x14ac:dyDescent="0.25">
      <c r="A13" s="23"/>
      <c r="B13" s="12"/>
      <c r="C13" s="19"/>
      <c r="D13" s="20"/>
      <c r="E13" s="12"/>
      <c r="F13" s="19"/>
      <c r="G13" s="20"/>
      <c r="H13" s="12"/>
      <c r="I13" s="19"/>
      <c r="J13" s="12"/>
      <c r="K13" s="7"/>
    </row>
    <row r="14" spans="1:11" ht="48.95" customHeight="1" x14ac:dyDescent="0.25">
      <c r="A14" s="23"/>
      <c r="B14" s="12"/>
      <c r="C14" s="19"/>
      <c r="D14" s="20"/>
      <c r="E14" s="12"/>
      <c r="F14" s="19"/>
      <c r="G14" s="20"/>
      <c r="H14" s="12"/>
      <c r="I14" s="19"/>
      <c r="J14" s="12"/>
      <c r="K14" s="7"/>
    </row>
    <row r="15" spans="1:11" ht="48" customHeight="1" thickBot="1" x14ac:dyDescent="0.3">
      <c r="A15" s="14"/>
      <c r="B15" s="15"/>
      <c r="C15" s="31"/>
      <c r="D15" s="36"/>
      <c r="E15" s="15"/>
      <c r="F15" s="31"/>
      <c r="G15" s="36"/>
      <c r="H15" s="15"/>
      <c r="I15" s="31"/>
      <c r="J15" s="15"/>
      <c r="K15" s="8"/>
    </row>
    <row r="16" spans="1:11" ht="18.95" customHeight="1" x14ac:dyDescent="0.25">
      <c r="A16" s="3"/>
      <c r="B16" s="3"/>
      <c r="C16" s="3"/>
      <c r="D16" s="3"/>
      <c r="E16" s="3"/>
      <c r="F16" s="3"/>
      <c r="G16" s="3"/>
      <c r="H16" s="3"/>
      <c r="I16" s="3"/>
      <c r="J16" s="3"/>
      <c r="K16" s="4"/>
    </row>
    <row r="17" spans="1:11" ht="48.95" customHeight="1" x14ac:dyDescent="0.25">
      <c r="A17" s="27" t="s">
        <v>143</v>
      </c>
      <c r="B17" s="13"/>
      <c r="C17" s="13"/>
      <c r="D17" s="13"/>
      <c r="E17" s="13"/>
      <c r="F17" s="13"/>
      <c r="G17" s="13"/>
      <c r="H17" s="13"/>
      <c r="I17" s="13"/>
      <c r="J17" s="13"/>
      <c r="K17" s="13"/>
    </row>
    <row r="18" spans="1:11" ht="15.95" customHeight="1" thickBot="1" x14ac:dyDescent="0.3">
      <c r="A18" s="3"/>
      <c r="B18" s="3"/>
      <c r="C18" s="3"/>
      <c r="D18" s="3"/>
      <c r="E18" s="3"/>
      <c r="F18" s="3"/>
      <c r="G18" s="3"/>
      <c r="H18" s="3"/>
      <c r="I18" s="3"/>
      <c r="J18" s="3"/>
      <c r="K18" s="4"/>
    </row>
    <row r="19" spans="1:11" ht="48.95" customHeight="1" x14ac:dyDescent="0.25">
      <c r="A19" s="29" t="s">
        <v>30</v>
      </c>
      <c r="B19" s="18"/>
      <c r="C19" s="16" t="s">
        <v>139</v>
      </c>
      <c r="D19" s="17"/>
      <c r="E19" s="18"/>
      <c r="F19" s="16" t="s">
        <v>144</v>
      </c>
      <c r="G19" s="17"/>
      <c r="H19" s="18"/>
      <c r="I19" s="37" t="s">
        <v>141</v>
      </c>
      <c r="J19" s="35"/>
      <c r="K19" s="4"/>
    </row>
    <row r="20" spans="1:11" ht="48.95" customHeight="1" x14ac:dyDescent="0.25">
      <c r="A20" s="23"/>
      <c r="B20" s="12"/>
      <c r="C20" s="19"/>
      <c r="D20" s="20"/>
      <c r="E20" s="12"/>
      <c r="F20" s="19"/>
      <c r="G20" s="20"/>
      <c r="H20" s="12"/>
      <c r="I20" s="21"/>
      <c r="J20" s="22"/>
      <c r="K20" s="4"/>
    </row>
    <row r="21" spans="1:11" ht="48.95" customHeight="1" x14ac:dyDescent="0.25">
      <c r="A21" s="23"/>
      <c r="B21" s="12"/>
      <c r="C21" s="19"/>
      <c r="D21" s="20"/>
      <c r="E21" s="12"/>
      <c r="F21" s="19"/>
      <c r="G21" s="20"/>
      <c r="H21" s="12"/>
      <c r="I21" s="21"/>
      <c r="J21" s="22"/>
      <c r="K21" s="4"/>
    </row>
    <row r="22" spans="1:11" ht="48.95" customHeight="1" x14ac:dyDescent="0.25">
      <c r="A22" s="23"/>
      <c r="B22" s="12"/>
      <c r="C22" s="19"/>
      <c r="D22" s="20"/>
      <c r="E22" s="12"/>
      <c r="F22" s="19"/>
      <c r="G22" s="20"/>
      <c r="H22" s="12"/>
      <c r="I22" s="21"/>
      <c r="J22" s="22"/>
      <c r="K22" s="4"/>
    </row>
    <row r="23" spans="1:11" ht="48.95" customHeight="1" x14ac:dyDescent="0.25">
      <c r="A23" s="23"/>
      <c r="B23" s="12"/>
      <c r="C23" s="19"/>
      <c r="D23" s="20"/>
      <c r="E23" s="12"/>
      <c r="F23" s="19"/>
      <c r="G23" s="20"/>
      <c r="H23" s="12"/>
      <c r="I23" s="21"/>
      <c r="J23" s="22"/>
      <c r="K23" s="4"/>
    </row>
    <row r="24" spans="1:11" ht="48.95" customHeight="1" x14ac:dyDescent="0.25">
      <c r="A24" s="23"/>
      <c r="B24" s="12"/>
      <c r="C24" s="19"/>
      <c r="D24" s="20"/>
      <c r="E24" s="12"/>
      <c r="F24" s="19"/>
      <c r="G24" s="20"/>
      <c r="H24" s="12"/>
      <c r="I24" s="21"/>
      <c r="J24" s="22"/>
      <c r="K24" s="4"/>
    </row>
    <row r="25" spans="1:11" ht="48.95" customHeight="1" x14ac:dyDescent="0.25">
      <c r="A25" s="23"/>
      <c r="B25" s="12"/>
      <c r="C25" s="19"/>
      <c r="D25" s="20"/>
      <c r="E25" s="12"/>
      <c r="F25" s="19"/>
      <c r="G25" s="20"/>
      <c r="H25" s="12"/>
      <c r="I25" s="21"/>
      <c r="J25" s="22"/>
      <c r="K25" s="4"/>
    </row>
    <row r="26" spans="1:11" ht="48.95" customHeight="1" x14ac:dyDescent="0.25">
      <c r="A26" s="23"/>
      <c r="B26" s="12"/>
      <c r="C26" s="19"/>
      <c r="D26" s="20"/>
      <c r="E26" s="12"/>
      <c r="F26" s="19"/>
      <c r="G26" s="20"/>
      <c r="H26" s="12"/>
      <c r="I26" s="21"/>
      <c r="J26" s="22"/>
      <c r="K26" s="4"/>
    </row>
    <row r="27" spans="1:11" ht="48.95" customHeight="1" x14ac:dyDescent="0.25">
      <c r="A27" s="23"/>
      <c r="B27" s="12"/>
      <c r="C27" s="19"/>
      <c r="D27" s="20"/>
      <c r="E27" s="12"/>
      <c r="F27" s="19"/>
      <c r="G27" s="20"/>
      <c r="H27" s="12"/>
      <c r="I27" s="21"/>
      <c r="J27" s="22"/>
      <c r="K27" s="4"/>
    </row>
    <row r="28" spans="1:11" ht="48.95" customHeight="1" x14ac:dyDescent="0.25">
      <c r="A28" s="23"/>
      <c r="B28" s="12"/>
      <c r="C28" s="19"/>
      <c r="D28" s="20"/>
      <c r="E28" s="12"/>
      <c r="F28" s="19"/>
      <c r="G28" s="20"/>
      <c r="H28" s="12"/>
      <c r="I28" s="21"/>
      <c r="J28" s="22"/>
      <c r="K28" s="4"/>
    </row>
    <row r="29" spans="1:11" ht="48.95" customHeight="1" x14ac:dyDescent="0.25">
      <c r="A29" s="23"/>
      <c r="B29" s="12"/>
      <c r="C29" s="19"/>
      <c r="D29" s="20"/>
      <c r="E29" s="12"/>
      <c r="F29" s="19"/>
      <c r="G29" s="20"/>
      <c r="H29" s="12"/>
      <c r="I29" s="21"/>
      <c r="J29" s="22"/>
      <c r="K29" s="4"/>
    </row>
    <row r="31" spans="1:11" ht="33" customHeight="1" x14ac:dyDescent="0.25">
      <c r="A31" s="32"/>
      <c r="B31" s="13"/>
      <c r="C31" s="13"/>
      <c r="D31" s="13"/>
      <c r="E31" s="13"/>
      <c r="F31" s="13"/>
      <c r="G31" s="13"/>
      <c r="H31" s="13"/>
      <c r="I31" s="13"/>
      <c r="J31" s="13"/>
    </row>
    <row r="33" spans="1:10" ht="15.95" customHeight="1" x14ac:dyDescent="0.25">
      <c r="A33" s="41" t="s">
        <v>145</v>
      </c>
      <c r="B33" s="13"/>
      <c r="C33" s="13"/>
      <c r="D33" s="13"/>
      <c r="E33" s="13"/>
      <c r="F33" s="13"/>
      <c r="G33" s="13"/>
      <c r="H33" s="13"/>
      <c r="I33" s="13"/>
      <c r="J33" s="13"/>
    </row>
    <row r="34" spans="1:10" ht="15.95" customHeight="1" thickBot="1" x14ac:dyDescent="0.3"/>
    <row r="35" spans="1:10" ht="15.95" customHeight="1" x14ac:dyDescent="0.25">
      <c r="A35" s="6" t="s">
        <v>29</v>
      </c>
      <c r="B35" s="33" t="s">
        <v>146</v>
      </c>
      <c r="C35" s="17"/>
      <c r="D35" s="17"/>
      <c r="E35" s="17"/>
      <c r="F35" s="17"/>
      <c r="G35" s="18"/>
      <c r="H35" s="34" t="s">
        <v>147</v>
      </c>
      <c r="I35" s="17"/>
      <c r="J35" s="35"/>
    </row>
    <row r="36" spans="1:10" ht="48" customHeight="1" x14ac:dyDescent="0.25">
      <c r="A36" s="9" t="s">
        <v>148</v>
      </c>
      <c r="B36" s="25" t="s">
        <v>149</v>
      </c>
      <c r="C36" s="20"/>
      <c r="D36" s="20"/>
      <c r="E36" s="20"/>
      <c r="F36" s="20"/>
      <c r="G36" s="12"/>
      <c r="H36" s="28"/>
      <c r="I36" s="20"/>
      <c r="J36" s="22"/>
    </row>
    <row r="37" spans="1:10" ht="48" customHeight="1" x14ac:dyDescent="0.25">
      <c r="A37" s="9" t="s">
        <v>150</v>
      </c>
      <c r="B37" s="25" t="s">
        <v>151</v>
      </c>
      <c r="C37" s="20"/>
      <c r="D37" s="20"/>
      <c r="E37" s="20"/>
      <c r="F37" s="20"/>
      <c r="G37" s="12"/>
      <c r="H37" s="28"/>
      <c r="I37" s="20"/>
      <c r="J37" s="22"/>
    </row>
    <row r="38" spans="1:10" ht="48" customHeight="1" x14ac:dyDescent="0.25">
      <c r="A38" s="9" t="s">
        <v>152</v>
      </c>
      <c r="B38" s="25" t="s">
        <v>153</v>
      </c>
      <c r="C38" s="20"/>
      <c r="D38" s="20"/>
      <c r="E38" s="20"/>
      <c r="F38" s="20"/>
      <c r="G38" s="12"/>
      <c r="H38" s="28"/>
      <c r="I38" s="20"/>
      <c r="J38" s="22"/>
    </row>
    <row r="39" spans="1:10" ht="48" customHeight="1" x14ac:dyDescent="0.25">
      <c r="A39" s="9" t="s">
        <v>154</v>
      </c>
      <c r="B39" s="25" t="s">
        <v>155</v>
      </c>
      <c r="C39" s="20"/>
      <c r="D39" s="20"/>
      <c r="E39" s="20"/>
      <c r="F39" s="20"/>
      <c r="G39" s="12"/>
      <c r="H39" s="28"/>
      <c r="I39" s="20"/>
      <c r="J39" s="22"/>
    </row>
    <row r="40" spans="1:10" ht="48" customHeight="1" x14ac:dyDescent="0.25">
      <c r="A40" s="10"/>
      <c r="B40" s="26"/>
      <c r="C40" s="20"/>
      <c r="D40" s="20"/>
      <c r="E40" s="20"/>
      <c r="F40" s="20"/>
      <c r="G40" s="12"/>
      <c r="H40" s="28"/>
      <c r="I40" s="20"/>
      <c r="J40" s="22"/>
    </row>
    <row r="41" spans="1:10" ht="48" customHeight="1" x14ac:dyDescent="0.25">
      <c r="A41" s="10"/>
      <c r="B41" s="26"/>
      <c r="C41" s="20"/>
      <c r="D41" s="20"/>
      <c r="E41" s="20"/>
      <c r="F41" s="20"/>
      <c r="G41" s="12"/>
      <c r="H41" s="28"/>
      <c r="I41" s="20"/>
      <c r="J41" s="22"/>
    </row>
    <row r="42" spans="1:10" ht="48" customHeight="1" x14ac:dyDescent="0.25">
      <c r="A42" s="10"/>
      <c r="B42" s="26"/>
      <c r="C42" s="20"/>
      <c r="D42" s="20"/>
      <c r="E42" s="20"/>
      <c r="F42" s="20"/>
      <c r="G42" s="12"/>
      <c r="H42" s="28"/>
      <c r="I42" s="20"/>
      <c r="J42" s="22"/>
    </row>
    <row r="43" spans="1:10" ht="48" customHeight="1" x14ac:dyDescent="0.25">
      <c r="A43" s="10"/>
      <c r="B43" s="26"/>
      <c r="C43" s="20"/>
      <c r="D43" s="20"/>
      <c r="E43" s="20"/>
      <c r="F43" s="20"/>
      <c r="G43" s="12"/>
      <c r="H43" s="28"/>
      <c r="I43" s="20"/>
      <c r="J43" s="22"/>
    </row>
    <row r="44" spans="1:10" ht="48" customHeight="1" x14ac:dyDescent="0.25">
      <c r="A44" s="10"/>
      <c r="B44" s="26"/>
      <c r="C44" s="20"/>
      <c r="D44" s="20"/>
      <c r="E44" s="20"/>
      <c r="F44" s="20"/>
      <c r="G44" s="12"/>
      <c r="H44" s="28"/>
      <c r="I44" s="20"/>
      <c r="J44" s="22"/>
    </row>
    <row r="45" spans="1:10" ht="48" customHeight="1" x14ac:dyDescent="0.25">
      <c r="A45" s="10"/>
      <c r="B45" s="26"/>
      <c r="C45" s="20"/>
      <c r="D45" s="20"/>
      <c r="E45" s="20"/>
      <c r="F45" s="20"/>
      <c r="G45" s="12"/>
      <c r="H45" s="28"/>
      <c r="I45" s="20"/>
      <c r="J45" s="22"/>
    </row>
    <row r="46" spans="1:10" ht="48.95" customHeight="1" thickBot="1" x14ac:dyDescent="0.3">
      <c r="A46" s="11"/>
      <c r="B46" s="43"/>
      <c r="C46" s="36"/>
      <c r="D46" s="36"/>
      <c r="E46" s="36"/>
      <c r="F46" s="36"/>
      <c r="G46" s="15"/>
      <c r="H46" s="38"/>
      <c r="I46" s="39"/>
      <c r="J46" s="40"/>
    </row>
    <row r="48" spans="1:10" ht="102" customHeight="1" x14ac:dyDescent="0.25">
      <c r="A48" s="32" t="s">
        <v>156</v>
      </c>
      <c r="B48" s="13"/>
      <c r="C48" s="13"/>
      <c r="D48" s="13"/>
      <c r="E48" s="13"/>
      <c r="F48" s="13"/>
      <c r="G48" s="13"/>
      <c r="H48" s="13"/>
      <c r="I48" s="13"/>
      <c r="J48" s="13"/>
    </row>
    <row r="51" spans="1:10" x14ac:dyDescent="0.25">
      <c r="A51" s="24" t="s">
        <v>157</v>
      </c>
      <c r="B51" s="13"/>
      <c r="C51" s="13"/>
      <c r="D51" s="13"/>
      <c r="E51" s="30"/>
      <c r="F51" s="13"/>
      <c r="G51" s="13"/>
      <c r="H51" s="13"/>
      <c r="I51" s="13"/>
      <c r="J51" s="13"/>
    </row>
    <row r="53" spans="1:10" x14ac:dyDescent="0.25">
      <c r="A53" s="24" t="s">
        <v>158</v>
      </c>
      <c r="B53" s="13"/>
      <c r="C53" s="13"/>
      <c r="D53" s="13"/>
      <c r="E53" s="30"/>
      <c r="F53" s="13"/>
      <c r="G53" s="13"/>
      <c r="H53" s="13"/>
      <c r="I53" s="13"/>
      <c r="J53" s="13"/>
    </row>
    <row r="100" spans="1:1" ht="15.75" x14ac:dyDescent="0.25">
      <c r="A100" t="s">
        <v>159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2024-12-05T15:06:56Z</cp:lastPrinted>
  <dcterms:created xsi:type="dcterms:W3CDTF">2023-04-04T12:16:45Z</dcterms:created>
  <dcterms:modified xsi:type="dcterms:W3CDTF">2024-12-05T15:10:51Z</dcterms:modified>
</cp:coreProperties>
</file>