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giraitesvandenysuab-my.sharepoint.com/personal/egle_jasiukaitiene_giraitesvandenys_lt/Documents/D diskas/Viešieji pirkimai/2025/ES pirkimai/NT Juragių k/Pirkimo dokumentai/"/>
    </mc:Choice>
  </mc:AlternateContent>
  <xr:revisionPtr revIDLastSave="1" documentId="8_{D260FFB2-FC2B-43CB-BE05-80133EE21226}" xr6:coauthVersionLast="47" xr6:coauthVersionMax="47" xr10:uidLastSave="{EF14587B-CB82-4DC3-A144-2AD7DCB42E4F}"/>
  <bookViews>
    <workbookView xWindow="-120" yWindow="-120" windowWidth="29040" windowHeight="15720" xr2:uid="{AE42F35C-6ECA-40DF-8BDA-95D52B163EB1}"/>
  </bookViews>
  <sheets>
    <sheet name="Žiniaraštis" sheetId="2" r:id="rId1"/>
  </sheets>
  <definedNames>
    <definedName name="_Hlk123204316" localSheetId="0">Žiniaraštis!#REF!</definedName>
    <definedName name="_Hlk123204325" localSheetId="0">Žiniaraštis!#REF!</definedName>
    <definedName name="_Hlk123204337" localSheetId="0">Žiniaraštis!#REF!</definedName>
    <definedName name="_Hlk25825220" localSheetId="0">#N/A</definedName>
    <definedName name="Kodas">#N/A</definedName>
    <definedName name="Nr">#N/A</definedName>
    <definedName name="ZinPavadinimas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2" l="1"/>
  <c r="F16" i="2"/>
  <c r="B72" i="2"/>
  <c r="F71" i="2"/>
  <c r="F70" i="2"/>
  <c r="F69" i="2"/>
  <c r="F77" i="2"/>
  <c r="F76" i="2"/>
  <c r="F75" i="2"/>
  <c r="F74" i="2"/>
  <c r="F66" i="2"/>
  <c r="F65" i="2"/>
  <c r="F64" i="2"/>
  <c r="F57" i="2"/>
  <c r="F56" i="2"/>
  <c r="F55" i="2"/>
  <c r="F54" i="2"/>
  <c r="F53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B51" i="2"/>
  <c r="F21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B97" i="2"/>
  <c r="F80" i="2"/>
  <c r="B78" i="2"/>
  <c r="F63" i="2"/>
  <c r="F62" i="2"/>
  <c r="F61" i="2"/>
  <c r="F60" i="2"/>
  <c r="B67" i="2"/>
  <c r="B58" i="2"/>
  <c r="F20" i="2"/>
  <c r="F19" i="2"/>
  <c r="F18" i="2"/>
  <c r="F17" i="2"/>
  <c r="F15" i="2"/>
  <c r="F11" i="2"/>
  <c r="F14" i="2"/>
  <c r="F24" i="2"/>
  <c r="F13" i="2"/>
  <c r="F12" i="2"/>
  <c r="B22" i="2"/>
  <c r="F72" i="2" l="1"/>
  <c r="F67" i="2"/>
  <c r="F51" i="2"/>
  <c r="F78" i="2"/>
  <c r="F97" i="2"/>
  <c r="F58" i="2"/>
  <c r="F22" i="2"/>
  <c r="F99" i="2" l="1"/>
  <c r="F10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2" authorId="0" shapeId="0" xr:uid="{C66C3796-E131-478F-A668-8C3AE8EE0222}">
      <text>
        <r>
          <rPr>
            <b/>
            <sz val="9"/>
            <color indexed="8"/>
            <rFont val="Tahoma"/>
            <family val="2"/>
            <charset val="186"/>
          </rPr>
          <t>Numeris nėra būtinas</t>
        </r>
      </text>
    </comment>
    <comment ref="D8" authorId="0" shapeId="0" xr:uid="{345B4198-2DD3-4A27-AB98-29DEFB0B45F4}">
      <text>
        <r>
          <rPr>
            <b/>
            <sz val="9"/>
            <color indexed="8"/>
            <rFont val="Tahoma"/>
            <family val="2"/>
            <charset val="186"/>
          </rPr>
          <t>Pildant pradinę sąmatą
kiekis turi būti &gt; 0</t>
        </r>
      </text>
    </comment>
    <comment ref="E8" authorId="0" shapeId="0" xr:uid="{536B8EAE-E9CF-4957-AE17-E020EC83E4CB}">
      <text>
        <r>
          <rPr>
            <b/>
            <sz val="9"/>
            <color indexed="8"/>
            <rFont val="Tahoma"/>
            <family val="2"/>
            <charset val="186"/>
          </rPr>
          <t>Pildant pradinę sąmatą
kainos pildyti nebūtina</t>
        </r>
      </text>
    </comment>
  </commentList>
</comments>
</file>

<file path=xl/sharedStrings.xml><?xml version="1.0" encoding="utf-8"?>
<sst xmlns="http://schemas.openxmlformats.org/spreadsheetml/2006/main" count="255" uniqueCount="184">
  <si>
    <t>Sutarties pavadinimas:</t>
  </si>
  <si>
    <t>Sutarties numeris:</t>
  </si>
  <si>
    <t>Užsakovas:</t>
  </si>
  <si>
    <t>Rangovas:</t>
  </si>
  <si>
    <t>Darbų žiniaraštis</t>
  </si>
  <si>
    <t>Eil. Nr.</t>
  </si>
  <si>
    <t>Pozicijos</t>
  </si>
  <si>
    <t>Mato        vnt.</t>
  </si>
  <si>
    <t>Pagal pirkimo dokumentus</t>
  </si>
  <si>
    <t>Kiekis</t>
  </si>
  <si>
    <t>Vnt. kaina be PVM, Eur</t>
  </si>
  <si>
    <t>Suma,                          Eur</t>
  </si>
  <si>
    <t>2.</t>
  </si>
  <si>
    <t>VISO DARBAMS</t>
  </si>
  <si>
    <t>PVM</t>
  </si>
  <si>
    <t>Viso su PVM</t>
  </si>
  <si>
    <t>UAB "Giraitės vandenys"</t>
  </si>
  <si>
    <t/>
  </si>
  <si>
    <t>1.1.</t>
  </si>
  <si>
    <t>1.2.</t>
  </si>
  <si>
    <t>BENDROJI DALIS</t>
  </si>
  <si>
    <t>Komplektas</t>
  </si>
  <si>
    <t>Kadastriniai matavimai</t>
  </si>
  <si>
    <t>Išpildomoji dokumentacija</t>
  </si>
  <si>
    <t>1.3.</t>
  </si>
  <si>
    <t>1.4.</t>
  </si>
  <si>
    <t>2.1.</t>
  </si>
  <si>
    <t>2.2.</t>
  </si>
  <si>
    <t>Registravimas VĮ Registrų centre</t>
  </si>
  <si>
    <t>Apsaugos zonų registravimas</t>
  </si>
  <si>
    <t>1.5.</t>
  </si>
  <si>
    <t>1.6.</t>
  </si>
  <si>
    <t>3.</t>
  </si>
  <si>
    <t>3.1.</t>
  </si>
  <si>
    <t>3.2.</t>
  </si>
  <si>
    <t>1.7.</t>
  </si>
  <si>
    <t>Buitinių nuotekų vamzdyno vidaus apžiūra, darant vaizdo įrašą</t>
  </si>
  <si>
    <t>Gruntinio vandens lygio pažeminimas</t>
  </si>
  <si>
    <t>Prisijungimas prie esamų nuotekų šalinimo tinklų</t>
  </si>
  <si>
    <t>1.8.</t>
  </si>
  <si>
    <t>1.9.</t>
  </si>
  <si>
    <t>1.10.</t>
  </si>
  <si>
    <t>1.11.</t>
  </si>
  <si>
    <t>Metras</t>
  </si>
  <si>
    <t>Vienetas</t>
  </si>
  <si>
    <t>2.3.</t>
  </si>
  <si>
    <t>2.4.</t>
  </si>
  <si>
    <t>2.5.</t>
  </si>
  <si>
    <t>2.6.</t>
  </si>
  <si>
    <t>2.7.</t>
  </si>
  <si>
    <t>2.8.</t>
  </si>
  <si>
    <t>2.9.</t>
  </si>
  <si>
    <t>2.10.</t>
  </si>
  <si>
    <t>2.11.</t>
  </si>
  <si>
    <t>2.12.</t>
  </si>
  <si>
    <t>2.13.</t>
  </si>
  <si>
    <t>3.3.</t>
  </si>
  <si>
    <t>3.4.</t>
  </si>
  <si>
    <t>3.5.</t>
  </si>
  <si>
    <t>4.</t>
  </si>
  <si>
    <t>SAVITAKINIAI BUITINIAI NUOTEKŲ TINKLAI</t>
  </si>
  <si>
    <t>Projektuojami gelžbetoniniai šuliniai Ø1500 mm, (pilna komplektacija, įskaitant hidroizoliaciją, žemės darbus ir pagrindą po šuliniu, lipynes, įlipimo landą 700 mm,  D400* kl. dangčius) (H=4,01-4,50 m)</t>
  </si>
  <si>
    <t>Projektuojami gelžbetoniniai šuliniai Ø1500 mm, (pilna komplektacija, įskaitant hidroizoliaciją, žemės darbus ir pagrindą po šuliniu, lipynes, įlipimo landą 700 mm,  D400* kl. dangčius) (H=3,51-4,00 m)</t>
  </si>
  <si>
    <t>Projektuojami gelžbetoniniai šuliniai Ø1500 mm, (pilna komplektacija, įskaitant hidroizoliaciją, žemės darbus ir pagrindą po šuliniu, lipynes, įlipimo landą 700 mm,  D400* kl. dangčius) (H=3,01-3,50 m)</t>
  </si>
  <si>
    <t>Projektuojami gelžbetoniniai šuliniai Ø1000 mm, (pilna komplektacija, įskaitant hidroizoliaciją, žemės darbus ir pagrindą po šuliniu, lipynes, įlipimo landą 700 mm,  D400* kl. dangčius) (H=2,51-3,00 m)</t>
  </si>
  <si>
    <t>Projektuojami gelžbetoniniai šuliniai Ø1000 mm, (pilna komplektacija, įskaitant hidroizoliaciją, žemės darbus ir pagrindą po šuliniu, lipynes, įlipimo landą 700 mm,  D400* kl. dangčius) (H=2,01-2,50 m)</t>
  </si>
  <si>
    <t>Projektuojami gelžbetoniniai šuliniai Ø1000 mm, (pilna komplektacija, įskaitant hidroizoliaciją, žemės darbus ir pagrindą po šuliniu, lipynes, įlipimo landą 700 mm,  D400* kl. dangčius) (H=1,51-2,00 m)</t>
  </si>
  <si>
    <t>Projektuojami gelžbetoniniai šuliniai Ø1000 mm, (pilna komplektacija, įskaitant hidroizoliaciją, žemės darbus ir pagrindą po šuliniu, lipynes, įlipimo landą 700 mm,  D400* kl. dangčius) (H=1,01-1,51 m)</t>
  </si>
  <si>
    <t>Plastikinis valymo ir inspektavimo kanalizacijos šulinys Ø425 mm, (pilna komplektacija, įskaitant žemės darbus ir smėlio pagrindą po šuliniu, šulinio dangčio skersmuo 425 mm, D400* kl. dangčius), H= 3,51 – 4,00 m</t>
  </si>
  <si>
    <t>Plastikinis valymo ir inspektavimo kanalizacijos šulinys 425 mm, (pilna komplektacija, įskaitant žemės darbus ir smėlio pagrindą po šuliniu, šulinio dangčio skersmuo 425 mm, D400* kl. dangčius), H= 3,01 – 3,50 m</t>
  </si>
  <si>
    <t>Plastikinis valymo ir inspektavimo kanalizacijos šulinys 425 mm, (pilna komplektacija, įskaitant žemės darbus ir smėlio pagrindą po šuliniu, šulinio dangčio skersmuo 425 mm, D400* kl. dangčius), H= 2,51 – 3,00 m</t>
  </si>
  <si>
    <t>Plastikinis valymo ir inspektavimo kanalizacijos šulinys 425 mm, (pilna komplektacija, įskaitant žemės darbus ir smėlio pagrindą po šuliniu, šulinio dangčio skersmuo 425 mm, D400* kl. dangčius), H= 2,01 – 2,50 m</t>
  </si>
  <si>
    <t>Plastikinis valymo ir inspektavimo kanalizacijos šulinys Ø425 mm, (pilna komplektacija, įskaitant žemės darbus ir smėlio pagrindą po šuliniu, šulinio dangčio skersmuo 425 mm, D400* kl. dangčius), H= 1,51 – 2,00 m</t>
  </si>
  <si>
    <t>Plastikinis valymo ir inspektavimo kanalizacijos šulinys Ø425 mm, (pilna komplektacija, įskaitant žemės darbus ir smėlio pagrindą po šuliniu, šulinio dangčio skersmuo 425 mm, D400* kl. dangčius), H= 1,01 – 1,50 m</t>
  </si>
  <si>
    <t>200 mm skersmens lygūs PVC vamzdžiai kritimo stovams</t>
  </si>
  <si>
    <t>PVC 45° alkūnė Ø200 kritimo stovų įrengimui</t>
  </si>
  <si>
    <t>PVC trišakis Ø200 kritimo stovų įrengimui</t>
  </si>
  <si>
    <t>Plastikinis valymo ir inspektavimo kanalizacijos šulinys Ø315 mm (išvadui), (pilna komplektacija, įskaitant žemės darbus ir pagrindą po šuliniu), H= 1,51 – 2,00 m</t>
  </si>
  <si>
    <t>Plastikinis valymo ir inspektavimo kanalizacijos šulinys Ø315 mm (išvadui), (pilna komplektacija, įskaitant žemės darbus ir pagrindą po šuliniu), H= 2,01 – 2,50 m</t>
  </si>
  <si>
    <t>Aklė Ø160 išvadui ir jos įrengimas</t>
  </si>
  <si>
    <t>Vamzdynų Ø200 hidraulinis bandymas, praplovimas</t>
  </si>
  <si>
    <t>Vamzdynų Ø160 hidraulinis bandymas, praplovimas</t>
  </si>
  <si>
    <t>Nuotekų šalinimas tinklų (rinktuvų) komunikacijų žymėjimui cinkuoto metalo stovai su plastikinėmis lentelėmis</t>
  </si>
  <si>
    <t>Nuotekų išvadų žymėjimas cinkuoto metalo stovai su plastikinėmis lentelėmis</t>
  </si>
  <si>
    <t>4.1.</t>
  </si>
  <si>
    <t>4.2.</t>
  </si>
  <si>
    <t>4.6.</t>
  </si>
  <si>
    <t>4.7.</t>
  </si>
  <si>
    <t>4.3.</t>
  </si>
  <si>
    <t>4.4.</t>
  </si>
  <si>
    <t>4.5.</t>
  </si>
  <si>
    <t>5.</t>
  </si>
  <si>
    <t>SLĖGINIAI BUITINIAI NUOTEKŲ TINKLAI</t>
  </si>
  <si>
    <t>Vamzdynų Ø90 hidraulinis bandymas, praplovimas</t>
  </si>
  <si>
    <t>Komunikacijų žymėjimui cinkuoto metalo stovai su plastikinėmis lentelėmis</t>
  </si>
  <si>
    <t>5.1.</t>
  </si>
  <si>
    <t>5.2.</t>
  </si>
  <si>
    <t>5.3.</t>
  </si>
  <si>
    <t>6.</t>
  </si>
  <si>
    <t>6.1.</t>
  </si>
  <si>
    <t>7.</t>
  </si>
  <si>
    <t>Išardomų asfalto dangų kiekis</t>
  </si>
  <si>
    <t>Išardomų plytelių/trinkelių dangų kiekis</t>
  </si>
  <si>
    <t>Išardomų vejos dangų kiekis</t>
  </si>
  <si>
    <t>7.1.</t>
  </si>
  <si>
    <r>
      <t>m</t>
    </r>
    <r>
      <rPr>
        <vertAlign val="superscript"/>
        <sz val="12"/>
        <color indexed="63"/>
        <rFont val="Arial"/>
        <family val="2"/>
        <charset val="186"/>
      </rPr>
      <t>2</t>
    </r>
  </si>
  <si>
    <t>SKLYPO SUTVARKYMO DARBAI</t>
  </si>
  <si>
    <t>Betono plytelių/trinkelių grindinio danga (šaligatviams atstatyti), h=8.0 cm; Atsijų 0/5 sluoksnis, h=3.0 cm; Skaldos pagrindo sl. iš nesurištojo mišinio EV2≥80 MPa, h=15.0 cm; Šalčiui nejautrių medžiagų sl., kf ≥ 1x10-5- m/s, h=19.0 cm; Sutankintas gruntas  (EV2≥45 MPa)</t>
  </si>
  <si>
    <t>Kelio bordiūrai 1000x200x300 atstatymas ant betono (C20/25) pagrindo</t>
  </si>
  <si>
    <t>ELEKTROS IR AUTOMATIKOS DALIS</t>
  </si>
  <si>
    <t>Padėties jungiklis liuko kontrolei</t>
  </si>
  <si>
    <t>Kabelis</t>
  </si>
  <si>
    <t>Įžeminimo g/ž laidas</t>
  </si>
  <si>
    <t>Kabelio apsauginis vamzdis D40…D75</t>
  </si>
  <si>
    <t>Kabelio signalinė juosta</t>
  </si>
  <si>
    <t>Tvirtinimo, sandarinimo, žymėjimo medžiagos</t>
  </si>
  <si>
    <t>Tranšėjos kabeliui kloti kasimas/užkasimas</t>
  </si>
  <si>
    <t>Kabelių paklojimas</t>
  </si>
  <si>
    <t>Įžemintuvo įrengimas</t>
  </si>
  <si>
    <t>Įrengimas, instaliavimas, kabelių prijungimas</t>
  </si>
  <si>
    <t>Valdiklio programavimas</t>
  </si>
  <si>
    <t>Vizualizacijos SCADA programavimas</t>
  </si>
  <si>
    <t>Paleidimas, suderinimas, išbandymas, pridavimas</t>
  </si>
  <si>
    <t>Varžų matavimai</t>
  </si>
  <si>
    <t>Eksploatuojančio personalo apmokymai</t>
  </si>
  <si>
    <t>12.2.</t>
  </si>
  <si>
    <t>12.3.</t>
  </si>
  <si>
    <t>12.4.</t>
  </si>
  <si>
    <t>12.5.</t>
  </si>
  <si>
    <t>12.6.</t>
  </si>
  <si>
    <t>12.7.</t>
  </si>
  <si>
    <t>12.8.</t>
  </si>
  <si>
    <t>12.9.</t>
  </si>
  <si>
    <t>12.10.</t>
  </si>
  <si>
    <t>12.11.</t>
  </si>
  <si>
    <t>12.12.</t>
  </si>
  <si>
    <t>12.13.</t>
  </si>
  <si>
    <t>12.14.</t>
  </si>
  <si>
    <t>12.15.</t>
  </si>
  <si>
    <t>12.16.</t>
  </si>
  <si>
    <t>12.17.</t>
  </si>
  <si>
    <t>Pastabos: aktuojant reikės darbus išskaidyti pagal gatves</t>
  </si>
  <si>
    <t>Servitutų nustatymas (jei taikoma)</t>
  </si>
  <si>
    <t>Nuotekų surinkimo tinklų statyba Juragių k.</t>
  </si>
  <si>
    <t>Gelžbetoninės plokštės vamzdžio apsaugojimui ties griovių, L=10 m</t>
  </si>
  <si>
    <r>
      <t xml:space="preserve">Esama drenažo rinktuvų ir sausintuvų atstatymo darbai naujomis medžiagomis, </t>
    </r>
    <r>
      <rPr>
        <b/>
        <sz val="12"/>
        <color rgb="FF000000"/>
        <rFont val="Times New Roman"/>
        <family val="1"/>
        <charset val="186"/>
      </rPr>
      <t>tik pažeidus</t>
    </r>
    <r>
      <rPr>
        <sz val="12"/>
        <color rgb="FF000000"/>
        <rFont val="Times New Roman"/>
        <family val="1"/>
        <charset val="186"/>
      </rPr>
      <t xml:space="preserve"> (skersmenys ir sprendinius žr. brėžiniuose)</t>
    </r>
  </si>
  <si>
    <r>
      <t xml:space="preserve">PE100 RC vamzdžiai Ø200 mm ir jų įrengimas su visomis reikalingomis jungtimis, dangų ardymu, žemės darbais, gerbūvio ir dangų atstatymu </t>
    </r>
    <r>
      <rPr>
        <b/>
        <i/>
        <sz val="12"/>
        <color indexed="8"/>
        <rFont val="Times New Roman"/>
        <family val="1"/>
        <charset val="186"/>
      </rPr>
      <t>(ties prieduobėmis)</t>
    </r>
  </si>
  <si>
    <r>
      <t xml:space="preserve">PE100 RC vamzdžiai Ø160 mm ir jų įrengimas su visomis reikalingomis jungtimis, dangų ardymu, žemės darbais, gerbūvio ir dangų atstatymu </t>
    </r>
    <r>
      <rPr>
        <b/>
        <i/>
        <sz val="12"/>
        <color indexed="8"/>
        <rFont val="Times New Roman"/>
        <family val="1"/>
        <charset val="186"/>
      </rPr>
      <t>(ties prieduobėmis)</t>
    </r>
    <r>
      <rPr>
        <sz val="10"/>
        <rFont val="Times New Roman"/>
        <family val="1"/>
        <charset val="186"/>
      </rPr>
      <t xml:space="preserve"> (Išvadų skaičius 171 Vnt.)</t>
    </r>
  </si>
  <si>
    <r>
      <t xml:space="preserve">Apsauginiai dėklai vamzdžiams Ø200, PE100 RC vamzdžiai Ø250 mm ir jų įrengimas su visomis reikalingomis jungtimis, dangų ardymu, žemės darbais, gerbūvio ir dangų atstatymu </t>
    </r>
    <r>
      <rPr>
        <b/>
        <i/>
        <sz val="12"/>
        <color indexed="8"/>
        <rFont val="Times New Roman"/>
        <family val="1"/>
        <charset val="186"/>
      </rPr>
      <t>(ties prieduobėmis)</t>
    </r>
    <r>
      <rPr>
        <sz val="10"/>
        <rFont val="Times New Roman"/>
        <family val="1"/>
        <charset val="186"/>
      </rPr>
      <t xml:space="preserve"> (Dėklų skaičius 3 Vnt.)  </t>
    </r>
  </si>
  <si>
    <t>Plastikinis valymo ir inspektavimo kanalizacijos šulinys Ø425 mm, (pilna komplektacija, įskaitant žemės darbus ir smėlio pagrindą po šuliniu, šulinio dangčio skersmuo 425 mm, D400* kl. dangčius), H= 4,01 – 4,50 m</t>
  </si>
  <si>
    <t>2.14.</t>
  </si>
  <si>
    <t>2.15.</t>
  </si>
  <si>
    <t>2.16.</t>
  </si>
  <si>
    <t>2.17.</t>
  </si>
  <si>
    <t>2.18.</t>
  </si>
  <si>
    <t>2.19.</t>
  </si>
  <si>
    <t>2.20.</t>
  </si>
  <si>
    <t>2.21.</t>
  </si>
  <si>
    <t>2.22.</t>
  </si>
  <si>
    <t>2.23.</t>
  </si>
  <si>
    <t>2.24.</t>
  </si>
  <si>
    <t>2.25.</t>
  </si>
  <si>
    <t>2.26.</t>
  </si>
  <si>
    <t>2.27.</t>
  </si>
  <si>
    <t>Buitinių nuotekų siurblinė NS1 d1600 (H=5,19 m) iš PEHD su nešmenų atskyrimo sistema ir dviem sausai pastatomais nuotekų siurbliais: Q=4,0 l/s, Hsl= 6,81 m.v.st, - 1 kompl., (detaliau žr. brėž. VN.B-27).  Siurblinės korpuso įrengimas, siurblinės ankeravimas, virš siurblinės apkrovos plokštė, gervės tvirtinimo elementas (žr. brėž. VN.B-28,  VN.B-29,  VN.B-31)</t>
  </si>
  <si>
    <t>Gelžbetoninis slėgio gesinimo šulinys Ø1000 mm (komplekte su visa reikiama izoliacija, protarpiniais, reikiamos paskirties dangčiu ir su žemės ir dangų atstatymo darbais ir montavimu) (žr. VN.B-23 brėžinį).</t>
  </si>
  <si>
    <t>PE100 RC vamzdžiai Ø90 mm ir jų įrengimas su visomis reikalingomis jungtimis, dangų ardymu, žemės darbais, gerbūvio ir dangų atstatymu (ties prieduobėmis)</t>
  </si>
  <si>
    <t>Išardomų žvyrkelio dangų kiekis</t>
  </si>
  <si>
    <t xml:space="preserve">Žvyro be rišiklių danga (pažeistoms dangoms atstatyti), h=5.0 cm; Skaldos pagrindo sl. iš nesurištojo mišinio 0/32, Ev2≥120MPa), h=15.0 cm; Šalčiui nejautrių medžiagų sl. kf ≥ 1x10-5- m/s  , h=25.0 cm;  Sutankintas gruntas  (EV2≥45 MPa)                                              </t>
  </si>
  <si>
    <t>Dangos konstrukcija DK 0,1 Pagrindo A/B sluoksnis markės AC 16 PD, h=8.0 cm; Skaldos pagrindo sl. 0/45, (EV2 ≥120 MPa), h=20.0 cm; Apsauginis šalčiui atsparus sl. (EV2  ≥80 MPa), , h=32.0 cm; Sutankintas grunto, (EV2  ≥45 MPa)</t>
  </si>
  <si>
    <t>Dangos konstrukcija DK 0,1 Pagrindo A/B sluoksnis markės AC 16 PD, h=8.0 cm; Skaldos pagrindo sl. 0/45, (EV2 ≥120 MPa), h=20.0 cm; Apsauginis šalčiui atsparus sl. (EV2  ≥80 MPa), , h=32.0 cm; Sutankintas grunto, (EV2  ≥45 MPa).</t>
  </si>
  <si>
    <t>Įvažiavimo bordiūrai 1000x220x150 atstatymas ant betono (C20/25) pagrindo</t>
  </si>
  <si>
    <t>SKLYPO SUTVARKYMO DARBAI (LAKD KELYJE 1932)</t>
  </si>
  <si>
    <t>Viršutinis A/B sluoksnis markės AC 11 VN, h=4.0 cm; Pagrindo A/B sluoksnis markės AC 32 PN, h=10.0 cm; Dolomitinės skaldos pagrindo sl. 0/56, EV2/150MPa, h=20 cm; Apsauginis šalčiui atsparus sl. kf ≥ 1x10-5/m/s, EV2/100MPa, h=56 cm; Sankasa iš sutankinto grunto, EV2/45MPa. (tik pažeidus dangas)</t>
  </si>
  <si>
    <t>Betono plytelių/trinkelių grindinio danga (šaligatviams atstatyti), h=8.0 cm; Atsijų 0/5 sluoksnis, h=3.0 cm; Dolomitinės skaldos sl. EV2≥80 MPa, h=15.0 cm; Šalčiui nejautrių medžiagų sl., kf ≥ 1x10-5- m/s, h=19.0 cm; Sutankintas gruntas  (EV2≥45 MPa) (tik pažeidus dangas)</t>
  </si>
  <si>
    <t>Žvyro be rišiklių danga (pažeistoms dangoms atstatyti), h=5.0 cm; Dolomitinės skaldos sl. 0/56, Ev2≥120MPa), h=15.0 cm; Apsauginis šalčiui atsparus sl.0/32, Ev2≥80MPa, Dpr≥98%,kf≥2,0 m/parą, h=25.0 cm; Sutankintas gruntas  (EV2≥45 MPa) (tik pažeidus dangas)</t>
  </si>
  <si>
    <t>Atstatoma veja (tik pažeidus dangas)</t>
  </si>
  <si>
    <r>
      <t>m</t>
    </r>
    <r>
      <rPr>
        <vertAlign val="superscript"/>
        <sz val="12"/>
        <color indexed="8"/>
        <rFont val="Times New Roman"/>
        <family val="1"/>
        <charset val="186"/>
      </rPr>
      <t>2</t>
    </r>
  </si>
  <si>
    <t>6.2.</t>
  </si>
  <si>
    <t>6.3.</t>
  </si>
  <si>
    <t>6.4.</t>
  </si>
  <si>
    <t>Elektros ir automatikos skydas: -išorinis skydas (1000x1000x300) – 1 vnt.; -vidinis skydas (800x800x250) – 1 vnt.; -skydo metalinis rėmas (1400x1000x300) – 1 vnt.; -įvado kirtiklis I-0-II, 3 polis 25A – 1 vnt.; -elektros energijos matuoklis su ModBus – 1 vnt.; -viršįtampio ribotuvas B+C, 4p – 1 vnt.; -automatinis jungiklis 3C10 – 2 vnt.; -automatinis jungiklis 1C06 – 7 vnt.; - automatinis jungiklis variklio apsaugai (2,5-4)A– 2 vnt.; -srovės nuotėkio relė 4-polis, 25A, 30mA – 1 vnt.; -paleidiklis 3x400V, 4kW, ritė 230VAC – 2 vnt.; -elektros kištukinis lizdas, 3-fazis 400V ir 1-fazis, 230V, 16A – 1 kompl.; -kištukas-lizdas 5 polių, 3-fazis 400V, 16A, el. generatoriaus prijungimui – 1 vnt.; -elektrinis skydo šildytuvas 230V, 100W – 1 vnt.; -termostatas šildytuvuai NC– 1 vnt.; -skydo šviestuvas 230V, 8W – 1 vnt.; -valdiklis su moduliais (4AI, 12DI, 4DO) – 1 vnt.; -valdiklio ryšio modulis RS485 – 1 vnt.; -operatoriaus pultas Profinet LCD 3’’ – 1 vnt.; -GSM/GPRS modemas su antena – 1 kompl.; -elektros įtampos blokas su UPS funkcija 230V/24VDC, 60VA – 1 vnt.; -fazių sekos ir įtampos relė – 1 vnt.; -relės, perjungikliai, LED indikacinės lemputės – kompl.; -durų padėties jungiklis – 1vnt. -gnybtai – kompl.; montažinės medžiagos - kompl.</t>
  </si>
  <si>
    <r>
      <t>Įžemintuvas: - įžemiklis, L=1,5 m - 12 vnt.* - sujungimo, tvirtinimo elementai - 1 kompl. - kontrolinis šulinėlis - 1 kompl. * tikslinti pagal konkreči</t>
    </r>
    <r>
      <rPr>
        <b/>
        <sz val="10"/>
        <rFont val="Times New Roman"/>
        <family val="1"/>
        <charset val="186"/>
      </rPr>
      <t>o</t>
    </r>
    <r>
      <rPr>
        <sz val="10"/>
        <rFont val="Times New Roman"/>
        <family val="1"/>
        <charset val="186"/>
      </rPr>
      <t>s vietos gruntą</t>
    </r>
  </si>
  <si>
    <t>DANGŲ SUTVARKYMO/ATSTATYMO DARBAI TIES SIURBLINE NS1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</si>
</sst>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Lt&quot;"/>
    <numFmt numFmtId="165" formatCode="_-* #,##0.00&quot; Lt&quot;_-;\-* #,##0.00&quot; Lt&quot;_-;_-* \-??&quot; Lt&quot;_-;_-@_-"/>
  </numFmts>
  <fonts count="16" x14ac:knownFonts="1">
    <font>
      <sz val="11"/>
      <color indexed="8"/>
      <name val="Calibri"/>
      <family val="2"/>
      <charset val="186"/>
    </font>
    <font>
      <b/>
      <sz val="9"/>
      <color indexed="8"/>
      <name val="Tahoma"/>
      <family val="2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1"/>
      <name val="Calibri"/>
      <family val="2"/>
      <charset val="186"/>
    </font>
    <font>
      <b/>
      <sz val="14"/>
      <name val="Times New Roman"/>
      <family val="1"/>
      <charset val="186"/>
    </font>
    <font>
      <b/>
      <sz val="11"/>
      <name val="Times New Roman"/>
      <family val="1"/>
    </font>
    <font>
      <vertAlign val="superscript"/>
      <sz val="12"/>
      <color indexed="63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i/>
      <sz val="12"/>
      <color indexed="8"/>
      <name val="Times New Roman"/>
      <family val="1"/>
      <charset val="186"/>
    </font>
    <font>
      <vertAlign val="superscript"/>
      <sz val="12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44"/>
        <bgColor indexed="3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7" fillId="0" borderId="0" applyFill="0" applyBorder="0" applyAlignment="0" applyProtection="0"/>
    <xf numFmtId="0" fontId="3" fillId="0" borderId="0"/>
  </cellStyleXfs>
  <cellXfs count="47">
    <xf numFmtId="0" fontId="0" fillId="0" borderId="0" xfId="0"/>
    <xf numFmtId="0" fontId="5" fillId="0" borderId="1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16" fontId="5" fillId="0" borderId="1" xfId="0" applyNumberFormat="1" applyFont="1" applyBorder="1" applyAlignment="1">
      <alignment horizontal="center" vertical="center"/>
    </xf>
    <xf numFmtId="49" fontId="6" fillId="2" borderId="1" xfId="2" applyNumberFormat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left" vertical="center" wrapText="1"/>
    </xf>
    <xf numFmtId="0" fontId="6" fillId="2" borderId="1" xfId="2" applyFont="1" applyFill="1" applyBorder="1" applyAlignment="1">
      <alignment horizontal="center" vertical="center" wrapText="1"/>
    </xf>
    <xf numFmtId="164" fontId="6" fillId="2" borderId="1" xfId="2" applyNumberFormat="1" applyFont="1" applyFill="1" applyBorder="1" applyAlignment="1">
      <alignment horizontal="right" vertical="center" wrapText="1"/>
    </xf>
    <xf numFmtId="4" fontId="6" fillId="2" borderId="1" xfId="2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2" fontId="6" fillId="2" borderId="1" xfId="2" applyNumberFormat="1" applyFont="1" applyFill="1" applyBorder="1" applyAlignment="1">
      <alignment horizontal="center" vertical="center" wrapText="1"/>
    </xf>
    <xf numFmtId="49" fontId="4" fillId="2" borderId="1" xfId="2" applyNumberFormat="1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left" vertical="center" wrapText="1"/>
    </xf>
    <xf numFmtId="0" fontId="4" fillId="2" borderId="1" xfId="2" applyFont="1" applyFill="1" applyBorder="1" applyAlignment="1">
      <alignment horizontal="left" vertical="center" wrapText="1"/>
    </xf>
    <xf numFmtId="2" fontId="4" fillId="2" borderId="1" xfId="2" applyNumberFormat="1" applyFont="1" applyFill="1" applyBorder="1" applyAlignment="1">
      <alignment horizontal="center" vertical="center" wrapText="1"/>
    </xf>
    <xf numFmtId="4" fontId="4" fillId="2" borderId="1" xfId="2" applyNumberFormat="1" applyFont="1" applyFill="1" applyBorder="1" applyAlignment="1">
      <alignment horizontal="left" vertical="center" wrapText="1"/>
    </xf>
    <xf numFmtId="2" fontId="4" fillId="2" borderId="1" xfId="2" applyNumberFormat="1" applyFont="1" applyFill="1" applyBorder="1" applyAlignment="1">
      <alignment horizontal="left" vertical="center" wrapText="1"/>
    </xf>
    <xf numFmtId="49" fontId="5" fillId="0" borderId="1" xfId="2" applyNumberFormat="1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4" fontId="5" fillId="0" borderId="1" xfId="2" applyNumberFormat="1" applyFont="1" applyBorder="1" applyAlignment="1">
      <alignment horizontal="right" vertical="center" wrapText="1"/>
    </xf>
    <xf numFmtId="49" fontId="2" fillId="0" borderId="1" xfId="2" applyNumberFormat="1" applyFont="1" applyBorder="1" applyAlignment="1">
      <alignment horizontal="center" vertical="center" wrapText="1"/>
    </xf>
    <xf numFmtId="0" fontId="2" fillId="0" borderId="1" xfId="2" applyFont="1" applyBorder="1" applyAlignment="1">
      <alignment horizontal="left" vertical="center" wrapText="1"/>
    </xf>
    <xf numFmtId="0" fontId="2" fillId="0" borderId="1" xfId="2" applyFont="1" applyBorder="1" applyAlignment="1">
      <alignment horizontal="center" vertical="center" wrapText="1"/>
    </xf>
    <xf numFmtId="2" fontId="2" fillId="0" borderId="1" xfId="2" applyNumberFormat="1" applyFont="1" applyBorder="1" applyAlignment="1">
      <alignment horizontal="center" vertical="center" wrapText="1"/>
    </xf>
    <xf numFmtId="164" fontId="2" fillId="0" borderId="1" xfId="2" applyNumberFormat="1" applyFont="1" applyBorder="1" applyAlignment="1">
      <alignment horizontal="right" vertical="center" wrapText="1"/>
    </xf>
    <xf numFmtId="4" fontId="6" fillId="0" borderId="1" xfId="2" applyNumberFormat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10" fillId="0" borderId="1" xfId="2" applyNumberFormat="1" applyFont="1" applyBorder="1" applyAlignment="1">
      <alignment horizontal="right" vertical="center" wrapText="1"/>
    </xf>
    <xf numFmtId="49" fontId="8" fillId="0" borderId="1" xfId="0" applyNumberFormat="1" applyFont="1" applyBorder="1"/>
    <xf numFmtId="0" fontId="6" fillId="0" borderId="1" xfId="2" applyFont="1" applyBorder="1" applyAlignment="1">
      <alignment horizontal="left"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4" fontId="6" fillId="0" borderId="1" xfId="1" applyNumberFormat="1" applyFont="1" applyBorder="1"/>
    <xf numFmtId="4" fontId="6" fillId="0" borderId="1" xfId="0" applyNumberFormat="1" applyFont="1" applyBorder="1"/>
    <xf numFmtId="0" fontId="5" fillId="0" borderId="0" xfId="0" applyFont="1"/>
    <xf numFmtId="49" fontId="6" fillId="3" borderId="1" xfId="2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 applyProtection="1">
      <alignment horizontal="left" vertical="center"/>
      <protection locked="0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3">
    <cellStyle name="Currency" xfId="1" builtinId="4"/>
    <cellStyle name="Excel Built-in Normal" xfId="2" xr:uid="{DA3CBD8D-A173-4C9B-9A70-20E00640F76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4C30A-1AE6-4DD9-BD53-A4896AE31FD7}">
  <dimension ref="A1:P109"/>
  <sheetViews>
    <sheetView tabSelected="1" topLeftCell="A92" zoomScaleNormal="100" workbookViewId="0">
      <selection activeCell="B68" sqref="B68"/>
    </sheetView>
  </sheetViews>
  <sheetFormatPr defaultColWidth="8.7109375" defaultRowHeight="15" x14ac:dyDescent="0.25"/>
  <cols>
    <col min="1" max="1" width="8.7109375" customWidth="1"/>
    <col min="2" max="2" width="47.42578125" customWidth="1"/>
    <col min="3" max="3" width="10.7109375" customWidth="1"/>
    <col min="4" max="4" width="11.42578125" style="27" customWidth="1"/>
    <col min="5" max="5" width="11.7109375" customWidth="1"/>
    <col min="6" max="6" width="10" customWidth="1"/>
  </cols>
  <sheetData>
    <row r="1" spans="1:6" ht="58.5" customHeight="1" x14ac:dyDescent="0.25">
      <c r="A1" s="39" t="s">
        <v>0</v>
      </c>
      <c r="B1" s="39"/>
      <c r="C1" s="40" t="s">
        <v>143</v>
      </c>
      <c r="D1" s="40"/>
      <c r="E1" s="40"/>
      <c r="F1" s="40"/>
    </row>
    <row r="2" spans="1:6" x14ac:dyDescent="0.25">
      <c r="A2" s="41" t="s">
        <v>1</v>
      </c>
      <c r="B2" s="41"/>
      <c r="C2" s="2" t="s">
        <v>17</v>
      </c>
      <c r="D2" s="10"/>
      <c r="E2" s="2"/>
      <c r="F2" s="2"/>
    </row>
    <row r="3" spans="1:6" ht="19.5" customHeight="1" x14ac:dyDescent="0.25">
      <c r="A3" s="39" t="s">
        <v>2</v>
      </c>
      <c r="B3" s="39"/>
      <c r="C3" s="2" t="s">
        <v>16</v>
      </c>
      <c r="D3" s="10"/>
      <c r="E3" s="2"/>
      <c r="F3" s="2"/>
    </row>
    <row r="4" spans="1:6" x14ac:dyDescent="0.25">
      <c r="A4" s="39" t="s">
        <v>3</v>
      </c>
      <c r="B4" s="39"/>
      <c r="C4" s="3"/>
      <c r="D4" s="10"/>
      <c r="E4" s="2"/>
      <c r="F4" s="2"/>
    </row>
    <row r="5" spans="1:6" ht="20.25" customHeight="1" x14ac:dyDescent="0.25">
      <c r="A5" s="2"/>
      <c r="B5" s="2"/>
      <c r="C5" s="3"/>
      <c r="D5" s="10"/>
      <c r="E5" s="2"/>
      <c r="F5" s="2"/>
    </row>
    <row r="6" spans="1:6" ht="18.75" x14ac:dyDescent="0.25">
      <c r="A6" s="42" t="s">
        <v>4</v>
      </c>
      <c r="B6" s="42"/>
      <c r="C6" s="43" t="s">
        <v>17</v>
      </c>
      <c r="D6" s="43"/>
      <c r="E6" s="43"/>
      <c r="F6" s="43"/>
    </row>
    <row r="7" spans="1:6" x14ac:dyDescent="0.25">
      <c r="A7" s="44" t="s">
        <v>5</v>
      </c>
      <c r="B7" s="45" t="s">
        <v>6</v>
      </c>
      <c r="C7" s="46" t="s">
        <v>7</v>
      </c>
      <c r="D7" s="45" t="s">
        <v>8</v>
      </c>
      <c r="E7" s="45"/>
      <c r="F7" s="45"/>
    </row>
    <row r="8" spans="1:6" ht="42.75" x14ac:dyDescent="0.25">
      <c r="A8" s="44"/>
      <c r="B8" s="45"/>
      <c r="C8" s="46"/>
      <c r="D8" s="28" t="s">
        <v>9</v>
      </c>
      <c r="E8" s="29" t="s">
        <v>10</v>
      </c>
      <c r="F8" s="29" t="s">
        <v>11</v>
      </c>
    </row>
    <row r="9" spans="1:6" ht="15.75" x14ac:dyDescent="0.25">
      <c r="A9" s="38"/>
      <c r="B9" s="38"/>
      <c r="C9" s="38"/>
      <c r="D9" s="38"/>
      <c r="E9" s="38"/>
      <c r="F9" s="38"/>
    </row>
    <row r="10" spans="1:6" ht="21" customHeight="1" x14ac:dyDescent="0.25">
      <c r="A10" s="12">
        <v>1</v>
      </c>
      <c r="B10" s="13" t="s">
        <v>20</v>
      </c>
      <c r="C10" s="14"/>
      <c r="D10" s="15"/>
      <c r="E10" s="16"/>
      <c r="F10" s="16"/>
    </row>
    <row r="11" spans="1:6" ht="16.149999999999999" customHeight="1" x14ac:dyDescent="0.25">
      <c r="A11" s="4" t="s">
        <v>18</v>
      </c>
      <c r="B11" s="1" t="s">
        <v>23</v>
      </c>
      <c r="C11" s="19" t="s">
        <v>21</v>
      </c>
      <c r="D11" s="19">
        <v>1</v>
      </c>
      <c r="E11" s="20"/>
      <c r="F11" s="20">
        <f>ROUND(D11*E11,2)</f>
        <v>0</v>
      </c>
    </row>
    <row r="12" spans="1:6" ht="16.149999999999999" customHeight="1" x14ac:dyDescent="0.25">
      <c r="A12" s="4" t="s">
        <v>19</v>
      </c>
      <c r="B12" s="1" t="s">
        <v>22</v>
      </c>
      <c r="C12" s="19" t="s">
        <v>21</v>
      </c>
      <c r="D12" s="19">
        <v>1</v>
      </c>
      <c r="E12" s="20"/>
      <c r="F12" s="20">
        <f>ROUND(D12*E12,2)</f>
        <v>0</v>
      </c>
    </row>
    <row r="13" spans="1:6" ht="16.149999999999999" customHeight="1" x14ac:dyDescent="0.25">
      <c r="A13" s="4" t="s">
        <v>24</v>
      </c>
      <c r="B13" s="1" t="s">
        <v>29</v>
      </c>
      <c r="C13" s="19" t="s">
        <v>21</v>
      </c>
      <c r="D13" s="19">
        <v>1</v>
      </c>
      <c r="E13" s="20"/>
      <c r="F13" s="20">
        <f>ROUND(D13*E13,2)</f>
        <v>0</v>
      </c>
    </row>
    <row r="14" spans="1:6" ht="16.149999999999999" customHeight="1" x14ac:dyDescent="0.25">
      <c r="A14" s="4" t="s">
        <v>25</v>
      </c>
      <c r="B14" s="1" t="s">
        <v>28</v>
      </c>
      <c r="C14" s="19" t="s">
        <v>21</v>
      </c>
      <c r="D14" s="19">
        <v>1</v>
      </c>
      <c r="E14" s="20"/>
      <c r="F14" s="20">
        <f>ROUND(D14*E14,2)</f>
        <v>0</v>
      </c>
    </row>
    <row r="15" spans="1:6" ht="16.149999999999999" customHeight="1" x14ac:dyDescent="0.25">
      <c r="A15" s="4" t="s">
        <v>30</v>
      </c>
      <c r="B15" s="1" t="s">
        <v>142</v>
      </c>
      <c r="C15" s="19" t="s">
        <v>21</v>
      </c>
      <c r="D15" s="19">
        <v>1</v>
      </c>
      <c r="E15" s="20"/>
      <c r="F15" s="20">
        <f t="shared" ref="F15:F21" si="0">ROUND(D15*E15,2)</f>
        <v>0</v>
      </c>
    </row>
    <row r="16" spans="1:6" ht="16.149999999999999" customHeight="1" x14ac:dyDescent="0.25">
      <c r="A16" s="4" t="s">
        <v>31</v>
      </c>
      <c r="B16" s="1" t="s">
        <v>124</v>
      </c>
      <c r="C16" s="19" t="s">
        <v>21</v>
      </c>
      <c r="D16" s="19">
        <v>1</v>
      </c>
      <c r="E16" s="20"/>
      <c r="F16" s="20">
        <f t="shared" ref="F16" si="1">ROUND(D16*E16,2)</f>
        <v>0</v>
      </c>
    </row>
    <row r="17" spans="1:6" ht="27" customHeight="1" x14ac:dyDescent="0.25">
      <c r="A17" s="4" t="s">
        <v>35</v>
      </c>
      <c r="B17" s="1" t="s">
        <v>36</v>
      </c>
      <c r="C17" s="19" t="s">
        <v>21</v>
      </c>
      <c r="D17" s="19">
        <v>1</v>
      </c>
      <c r="E17" s="20"/>
      <c r="F17" s="20">
        <f t="shared" si="0"/>
        <v>0</v>
      </c>
    </row>
    <row r="18" spans="1:6" ht="19.5" customHeight="1" x14ac:dyDescent="0.25">
      <c r="A18" s="4" t="s">
        <v>39</v>
      </c>
      <c r="B18" s="1" t="s">
        <v>37</v>
      </c>
      <c r="C18" s="19" t="s">
        <v>21</v>
      </c>
      <c r="D18" s="19">
        <v>1</v>
      </c>
      <c r="E18" s="20"/>
      <c r="F18" s="20">
        <f t="shared" si="0"/>
        <v>0</v>
      </c>
    </row>
    <row r="19" spans="1:6" ht="19.5" customHeight="1" x14ac:dyDescent="0.25">
      <c r="A19" s="4" t="s">
        <v>40</v>
      </c>
      <c r="B19" s="1" t="s">
        <v>38</v>
      </c>
      <c r="C19" s="19" t="s">
        <v>21</v>
      </c>
      <c r="D19" s="19">
        <v>1</v>
      </c>
      <c r="E19" s="20"/>
      <c r="F19" s="20">
        <f t="shared" si="0"/>
        <v>0</v>
      </c>
    </row>
    <row r="20" spans="1:6" ht="27" customHeight="1" x14ac:dyDescent="0.25">
      <c r="A20" s="4" t="s">
        <v>41</v>
      </c>
      <c r="B20" s="1" t="s">
        <v>144</v>
      </c>
      <c r="C20" s="19" t="s">
        <v>21</v>
      </c>
      <c r="D20" s="19">
        <v>2</v>
      </c>
      <c r="E20" s="20"/>
      <c r="F20" s="20">
        <f t="shared" si="0"/>
        <v>0</v>
      </c>
    </row>
    <row r="21" spans="1:6" ht="48.75" customHeight="1" x14ac:dyDescent="0.25">
      <c r="A21" s="4" t="s">
        <v>42</v>
      </c>
      <c r="B21" s="1" t="s">
        <v>145</v>
      </c>
      <c r="C21" s="19" t="s">
        <v>21</v>
      </c>
      <c r="D21" s="19">
        <v>1</v>
      </c>
      <c r="E21" s="20"/>
      <c r="F21" s="20">
        <f t="shared" si="0"/>
        <v>0</v>
      </c>
    </row>
    <row r="22" spans="1:6" ht="16.149999999999999" customHeight="1" x14ac:dyDescent="0.25">
      <c r="A22" s="21"/>
      <c r="B22" s="22" t="str">
        <f>CONCATENATE("Viso (",B10,")")</f>
        <v>Viso (BENDROJI DALIS)</v>
      </c>
      <c r="C22" s="23"/>
      <c r="D22" s="24"/>
      <c r="E22" s="25"/>
      <c r="F22" s="26">
        <f>SUM(F11:F21)</f>
        <v>0</v>
      </c>
    </row>
    <row r="23" spans="1:6" ht="42.75" customHeight="1" x14ac:dyDescent="0.25">
      <c r="A23" s="12" t="s">
        <v>12</v>
      </c>
      <c r="B23" s="13" t="s">
        <v>60</v>
      </c>
      <c r="C23" s="14"/>
      <c r="D23" s="15"/>
      <c r="E23" s="16"/>
      <c r="F23" s="17"/>
    </row>
    <row r="24" spans="1:6" ht="54.75" customHeight="1" x14ac:dyDescent="0.25">
      <c r="A24" s="18" t="s">
        <v>26</v>
      </c>
      <c r="B24" s="1" t="s">
        <v>146</v>
      </c>
      <c r="C24" s="19" t="s">
        <v>43</v>
      </c>
      <c r="D24" s="19">
        <v>5617.68</v>
      </c>
      <c r="E24" s="20"/>
      <c r="F24" s="20">
        <f>ROUND(D24*E24,2)</f>
        <v>0</v>
      </c>
    </row>
    <row r="25" spans="1:6" ht="57" customHeight="1" x14ac:dyDescent="0.25">
      <c r="A25" s="18" t="s">
        <v>27</v>
      </c>
      <c r="B25" s="1" t="s">
        <v>147</v>
      </c>
      <c r="C25" s="19" t="s">
        <v>43</v>
      </c>
      <c r="D25" s="19">
        <v>1704.23</v>
      </c>
      <c r="E25" s="20"/>
      <c r="F25" s="20">
        <f t="shared" ref="F25:F50" si="2">ROUND(D25*E25,2)</f>
        <v>0</v>
      </c>
    </row>
    <row r="26" spans="1:6" ht="58.5" customHeight="1" x14ac:dyDescent="0.25">
      <c r="A26" s="18" t="s">
        <v>45</v>
      </c>
      <c r="B26" s="1" t="s">
        <v>148</v>
      </c>
      <c r="C26" s="19" t="s">
        <v>43</v>
      </c>
      <c r="D26" s="19">
        <v>63.28</v>
      </c>
      <c r="E26" s="20"/>
      <c r="F26" s="20">
        <f t="shared" si="2"/>
        <v>0</v>
      </c>
    </row>
    <row r="27" spans="1:6" ht="61.5" customHeight="1" x14ac:dyDescent="0.25">
      <c r="A27" s="18" t="s">
        <v>46</v>
      </c>
      <c r="B27" s="1" t="s">
        <v>61</v>
      </c>
      <c r="C27" s="19" t="s">
        <v>21</v>
      </c>
      <c r="D27" s="19">
        <v>4</v>
      </c>
      <c r="E27" s="20"/>
      <c r="F27" s="20">
        <f t="shared" si="2"/>
        <v>0</v>
      </c>
    </row>
    <row r="28" spans="1:6" ht="48.75" customHeight="1" x14ac:dyDescent="0.25">
      <c r="A28" s="18" t="s">
        <v>47</v>
      </c>
      <c r="B28" s="1" t="s">
        <v>62</v>
      </c>
      <c r="C28" s="19" t="s">
        <v>21</v>
      </c>
      <c r="D28" s="19">
        <v>6</v>
      </c>
      <c r="E28" s="20"/>
      <c r="F28" s="20">
        <f t="shared" si="2"/>
        <v>0</v>
      </c>
    </row>
    <row r="29" spans="1:6" ht="48.75" customHeight="1" x14ac:dyDescent="0.25">
      <c r="A29" s="18" t="s">
        <v>48</v>
      </c>
      <c r="B29" s="1" t="s">
        <v>63</v>
      </c>
      <c r="C29" s="19" t="s">
        <v>21</v>
      </c>
      <c r="D29" s="19">
        <v>10</v>
      </c>
      <c r="E29" s="20"/>
      <c r="F29" s="20">
        <f t="shared" si="2"/>
        <v>0</v>
      </c>
    </row>
    <row r="30" spans="1:6" ht="48.75" customHeight="1" x14ac:dyDescent="0.25">
      <c r="A30" s="18" t="s">
        <v>49</v>
      </c>
      <c r="B30" s="1" t="s">
        <v>64</v>
      </c>
      <c r="C30" s="19" t="s">
        <v>21</v>
      </c>
      <c r="D30" s="19">
        <v>12</v>
      </c>
      <c r="E30" s="20"/>
      <c r="F30" s="20">
        <f t="shared" si="2"/>
        <v>0</v>
      </c>
    </row>
    <row r="31" spans="1:6" ht="48.75" customHeight="1" x14ac:dyDescent="0.25">
      <c r="A31" s="18" t="s">
        <v>50</v>
      </c>
      <c r="B31" s="1" t="s">
        <v>65</v>
      </c>
      <c r="C31" s="19" t="s">
        <v>21</v>
      </c>
      <c r="D31" s="19">
        <v>21</v>
      </c>
      <c r="E31" s="20"/>
      <c r="F31" s="20">
        <f t="shared" si="2"/>
        <v>0</v>
      </c>
    </row>
    <row r="32" spans="1:6" ht="48.75" customHeight="1" x14ac:dyDescent="0.25">
      <c r="A32" s="18" t="s">
        <v>51</v>
      </c>
      <c r="B32" s="1" t="s">
        <v>66</v>
      </c>
      <c r="C32" s="19" t="s">
        <v>21</v>
      </c>
      <c r="D32" s="19">
        <v>16</v>
      </c>
      <c r="E32" s="20"/>
      <c r="F32" s="20">
        <f t="shared" si="2"/>
        <v>0</v>
      </c>
    </row>
    <row r="33" spans="1:6" ht="48.75" customHeight="1" x14ac:dyDescent="0.25">
      <c r="A33" s="18" t="s">
        <v>52</v>
      </c>
      <c r="B33" s="1" t="s">
        <v>67</v>
      </c>
      <c r="C33" s="19" t="s">
        <v>21</v>
      </c>
      <c r="D33" s="19">
        <v>1</v>
      </c>
      <c r="E33" s="20"/>
      <c r="F33" s="20">
        <f t="shared" si="2"/>
        <v>0</v>
      </c>
    </row>
    <row r="34" spans="1:6" ht="48.75" customHeight="1" x14ac:dyDescent="0.25">
      <c r="A34" s="18" t="s">
        <v>53</v>
      </c>
      <c r="B34" s="1" t="s">
        <v>149</v>
      </c>
      <c r="C34" s="19" t="s">
        <v>21</v>
      </c>
      <c r="D34" s="19">
        <v>7</v>
      </c>
      <c r="E34" s="20"/>
      <c r="F34" s="20">
        <f t="shared" si="2"/>
        <v>0</v>
      </c>
    </row>
    <row r="35" spans="1:6" ht="48.75" customHeight="1" x14ac:dyDescent="0.25">
      <c r="A35" s="18" t="s">
        <v>54</v>
      </c>
      <c r="B35" s="1" t="s">
        <v>68</v>
      </c>
      <c r="C35" s="19" t="s">
        <v>21</v>
      </c>
      <c r="D35" s="19">
        <v>11</v>
      </c>
      <c r="E35" s="20"/>
      <c r="F35" s="20">
        <f t="shared" si="2"/>
        <v>0</v>
      </c>
    </row>
    <row r="36" spans="1:6" ht="48.75" customHeight="1" x14ac:dyDescent="0.25">
      <c r="A36" s="18" t="s">
        <v>55</v>
      </c>
      <c r="B36" s="1" t="s">
        <v>69</v>
      </c>
      <c r="C36" s="19" t="s">
        <v>21</v>
      </c>
      <c r="D36" s="19">
        <v>17</v>
      </c>
      <c r="E36" s="20"/>
      <c r="F36" s="20">
        <f t="shared" si="2"/>
        <v>0</v>
      </c>
    </row>
    <row r="37" spans="1:6" ht="48.75" customHeight="1" x14ac:dyDescent="0.25">
      <c r="A37" s="18" t="s">
        <v>150</v>
      </c>
      <c r="B37" s="1" t="s">
        <v>70</v>
      </c>
      <c r="C37" s="19" t="s">
        <v>21</v>
      </c>
      <c r="D37" s="19">
        <v>34</v>
      </c>
      <c r="E37" s="20"/>
      <c r="F37" s="20">
        <f t="shared" si="2"/>
        <v>0</v>
      </c>
    </row>
    <row r="38" spans="1:6" ht="48.75" customHeight="1" x14ac:dyDescent="0.25">
      <c r="A38" s="18" t="s">
        <v>151</v>
      </c>
      <c r="B38" s="1" t="s">
        <v>71</v>
      </c>
      <c r="C38" s="19" t="s">
        <v>21</v>
      </c>
      <c r="D38" s="19">
        <v>30</v>
      </c>
      <c r="E38" s="20"/>
      <c r="F38" s="20">
        <f t="shared" si="2"/>
        <v>0</v>
      </c>
    </row>
    <row r="39" spans="1:6" ht="48.75" customHeight="1" x14ac:dyDescent="0.25">
      <c r="A39" s="18" t="s">
        <v>152</v>
      </c>
      <c r="B39" s="1" t="s">
        <v>72</v>
      </c>
      <c r="C39" s="19" t="s">
        <v>21</v>
      </c>
      <c r="D39" s="19">
        <v>19</v>
      </c>
      <c r="E39" s="20"/>
      <c r="F39" s="20">
        <f t="shared" si="2"/>
        <v>0</v>
      </c>
    </row>
    <row r="40" spans="1:6" ht="48.75" customHeight="1" x14ac:dyDescent="0.25">
      <c r="A40" s="18" t="s">
        <v>153</v>
      </c>
      <c r="B40" s="1" t="s">
        <v>73</v>
      </c>
      <c r="C40" s="19" t="s">
        <v>21</v>
      </c>
      <c r="D40" s="19">
        <v>5</v>
      </c>
      <c r="E40" s="20"/>
      <c r="F40" s="20">
        <f t="shared" si="2"/>
        <v>0</v>
      </c>
    </row>
    <row r="41" spans="1:6" ht="48.75" customHeight="1" x14ac:dyDescent="0.25">
      <c r="A41" s="18" t="s">
        <v>154</v>
      </c>
      <c r="B41" s="1" t="s">
        <v>74</v>
      </c>
      <c r="C41" s="19" t="s">
        <v>43</v>
      </c>
      <c r="D41" s="19">
        <v>8</v>
      </c>
      <c r="E41" s="20"/>
      <c r="F41" s="20">
        <f t="shared" si="2"/>
        <v>0</v>
      </c>
    </row>
    <row r="42" spans="1:6" ht="48.75" customHeight="1" x14ac:dyDescent="0.25">
      <c r="A42" s="18" t="s">
        <v>155</v>
      </c>
      <c r="B42" s="1" t="s">
        <v>75</v>
      </c>
      <c r="C42" s="19" t="s">
        <v>44</v>
      </c>
      <c r="D42" s="19">
        <v>18</v>
      </c>
      <c r="E42" s="20"/>
      <c r="F42" s="20">
        <f t="shared" si="2"/>
        <v>0</v>
      </c>
    </row>
    <row r="43" spans="1:6" ht="48.75" customHeight="1" x14ac:dyDescent="0.25">
      <c r="A43" s="18" t="s">
        <v>156</v>
      </c>
      <c r="B43" s="1" t="s">
        <v>76</v>
      </c>
      <c r="C43" s="19" t="s">
        <v>44</v>
      </c>
      <c r="D43" s="19">
        <v>9</v>
      </c>
      <c r="E43" s="20"/>
      <c r="F43" s="20">
        <f t="shared" si="2"/>
        <v>0</v>
      </c>
    </row>
    <row r="44" spans="1:6" ht="48.75" customHeight="1" x14ac:dyDescent="0.25">
      <c r="A44" s="18" t="s">
        <v>157</v>
      </c>
      <c r="B44" s="1" t="s">
        <v>78</v>
      </c>
      <c r="C44" s="19" t="s">
        <v>44</v>
      </c>
      <c r="D44" s="19">
        <v>98</v>
      </c>
      <c r="E44" s="20"/>
      <c r="F44" s="20">
        <f t="shared" si="2"/>
        <v>0</v>
      </c>
    </row>
    <row r="45" spans="1:6" ht="48.75" customHeight="1" x14ac:dyDescent="0.25">
      <c r="A45" s="18" t="s">
        <v>158</v>
      </c>
      <c r="B45" s="1" t="s">
        <v>77</v>
      </c>
      <c r="C45" s="19" t="s">
        <v>44</v>
      </c>
      <c r="D45" s="19">
        <v>62</v>
      </c>
      <c r="E45" s="20"/>
      <c r="F45" s="20">
        <f t="shared" si="2"/>
        <v>0</v>
      </c>
    </row>
    <row r="46" spans="1:6" ht="48.75" customHeight="1" x14ac:dyDescent="0.25">
      <c r="A46" s="18" t="s">
        <v>159</v>
      </c>
      <c r="B46" s="1" t="s">
        <v>79</v>
      </c>
      <c r="C46" s="19" t="s">
        <v>44</v>
      </c>
      <c r="D46" s="19">
        <v>18</v>
      </c>
      <c r="E46" s="20"/>
      <c r="F46" s="20">
        <f t="shared" si="2"/>
        <v>0</v>
      </c>
    </row>
    <row r="47" spans="1:6" ht="45.75" customHeight="1" x14ac:dyDescent="0.25">
      <c r="A47" s="18" t="s">
        <v>160</v>
      </c>
      <c r="B47" s="1" t="s">
        <v>80</v>
      </c>
      <c r="C47" s="19" t="s">
        <v>43</v>
      </c>
      <c r="D47" s="19">
        <v>5617.68</v>
      </c>
      <c r="E47" s="20"/>
      <c r="F47" s="20">
        <f t="shared" si="2"/>
        <v>0</v>
      </c>
    </row>
    <row r="48" spans="1:6" ht="57.75" customHeight="1" x14ac:dyDescent="0.25">
      <c r="A48" s="18" t="s">
        <v>161</v>
      </c>
      <c r="B48" s="1" t="s">
        <v>81</v>
      </c>
      <c r="C48" s="19" t="s">
        <v>43</v>
      </c>
      <c r="D48" s="19">
        <v>1704.23</v>
      </c>
      <c r="E48" s="20"/>
      <c r="F48" s="20">
        <f t="shared" si="2"/>
        <v>0</v>
      </c>
    </row>
    <row r="49" spans="1:6" ht="60.75" customHeight="1" x14ac:dyDescent="0.25">
      <c r="A49" s="18" t="s">
        <v>162</v>
      </c>
      <c r="B49" s="1" t="s">
        <v>82</v>
      </c>
      <c r="C49" s="19" t="s">
        <v>21</v>
      </c>
      <c r="D49" s="19">
        <v>193</v>
      </c>
      <c r="E49" s="20"/>
      <c r="F49" s="20">
        <f t="shared" si="2"/>
        <v>0</v>
      </c>
    </row>
    <row r="50" spans="1:6" ht="60.75" customHeight="1" x14ac:dyDescent="0.25">
      <c r="A50" s="18" t="s">
        <v>163</v>
      </c>
      <c r="B50" s="1" t="s">
        <v>83</v>
      </c>
      <c r="C50" s="19" t="s">
        <v>21</v>
      </c>
      <c r="D50" s="19">
        <v>178</v>
      </c>
      <c r="E50" s="20"/>
      <c r="F50" s="20">
        <f t="shared" si="2"/>
        <v>0</v>
      </c>
    </row>
    <row r="51" spans="1:6" ht="40.5" customHeight="1" x14ac:dyDescent="0.25">
      <c r="A51" s="18"/>
      <c r="B51" s="22" t="str">
        <f>CONCATENATE("Viso (",B23,")")</f>
        <v>Viso (SAVITAKINIAI BUITINIAI NUOTEKŲ TINKLAI)</v>
      </c>
      <c r="C51" s="19"/>
      <c r="D51" s="19"/>
      <c r="E51" s="20"/>
      <c r="F51" s="30">
        <f>SUM(F24:F50)</f>
        <v>0</v>
      </c>
    </row>
    <row r="52" spans="1:6" ht="40.5" customHeight="1" x14ac:dyDescent="0.25">
      <c r="A52" s="12" t="s">
        <v>32</v>
      </c>
      <c r="B52" s="13" t="s">
        <v>92</v>
      </c>
      <c r="C52" s="14"/>
      <c r="D52" s="15"/>
      <c r="E52" s="16"/>
      <c r="F52" s="17"/>
    </row>
    <row r="53" spans="1:6" ht="93" customHeight="1" x14ac:dyDescent="0.25">
      <c r="A53" s="18" t="s">
        <v>33</v>
      </c>
      <c r="B53" s="1" t="s">
        <v>164</v>
      </c>
      <c r="C53" s="19" t="s">
        <v>44</v>
      </c>
      <c r="D53" s="19">
        <v>1</v>
      </c>
      <c r="E53" s="20"/>
      <c r="F53" s="20">
        <f t="shared" ref="F53:F57" si="3">ROUND(D53*E53,2)</f>
        <v>0</v>
      </c>
    </row>
    <row r="54" spans="1:6" ht="48.75" customHeight="1" x14ac:dyDescent="0.25">
      <c r="A54" s="18" t="s">
        <v>34</v>
      </c>
      <c r="B54" s="1" t="s">
        <v>166</v>
      </c>
      <c r="C54" s="19" t="s">
        <v>43</v>
      </c>
      <c r="D54" s="19">
        <v>224.86</v>
      </c>
      <c r="E54" s="20"/>
      <c r="F54" s="20">
        <f t="shared" si="3"/>
        <v>0</v>
      </c>
    </row>
    <row r="55" spans="1:6" ht="58.5" customHeight="1" x14ac:dyDescent="0.25">
      <c r="A55" s="18" t="s">
        <v>56</v>
      </c>
      <c r="B55" s="1" t="s">
        <v>165</v>
      </c>
      <c r="C55" s="19" t="s">
        <v>44</v>
      </c>
      <c r="D55" s="19">
        <v>1</v>
      </c>
      <c r="E55" s="20"/>
      <c r="F55" s="20">
        <f t="shared" si="3"/>
        <v>0</v>
      </c>
    </row>
    <row r="56" spans="1:6" ht="29.25" customHeight="1" x14ac:dyDescent="0.25">
      <c r="A56" s="18" t="s">
        <v>57</v>
      </c>
      <c r="B56" s="1" t="s">
        <v>93</v>
      </c>
      <c r="C56" s="19" t="s">
        <v>43</v>
      </c>
      <c r="D56" s="19">
        <v>224.86</v>
      </c>
      <c r="E56" s="20"/>
      <c r="F56" s="20">
        <f t="shared" si="3"/>
        <v>0</v>
      </c>
    </row>
    <row r="57" spans="1:6" ht="36" customHeight="1" x14ac:dyDescent="0.25">
      <c r="A57" s="18" t="s">
        <v>58</v>
      </c>
      <c r="B57" s="1" t="s">
        <v>94</v>
      </c>
      <c r="C57" s="19" t="s">
        <v>21</v>
      </c>
      <c r="D57" s="19">
        <v>2</v>
      </c>
      <c r="E57" s="20"/>
      <c r="F57" s="20">
        <f t="shared" si="3"/>
        <v>0</v>
      </c>
    </row>
    <row r="58" spans="1:6" ht="40.5" customHeight="1" x14ac:dyDescent="0.25">
      <c r="A58" s="18"/>
      <c r="B58" s="22" t="str">
        <f>CONCATENATE("Viso (",B52,")")</f>
        <v>Viso (SLĖGINIAI BUITINIAI NUOTEKŲ TINKLAI)</v>
      </c>
      <c r="C58" s="19"/>
      <c r="D58" s="19"/>
      <c r="E58" s="20"/>
      <c r="F58" s="30">
        <f>SUM(F53:F57)</f>
        <v>0</v>
      </c>
    </row>
    <row r="59" spans="1:6" ht="40.5" customHeight="1" x14ac:dyDescent="0.25">
      <c r="A59" s="12" t="s">
        <v>59</v>
      </c>
      <c r="B59" s="13" t="s">
        <v>106</v>
      </c>
      <c r="C59" s="14"/>
      <c r="D59" s="15"/>
      <c r="E59" s="16"/>
      <c r="F59" s="17"/>
    </row>
    <row r="60" spans="1:6" ht="29.25" customHeight="1" x14ac:dyDescent="0.25">
      <c r="A60" s="18" t="s">
        <v>84</v>
      </c>
      <c r="B60" s="1" t="s">
        <v>101</v>
      </c>
      <c r="C60" s="19" t="s">
        <v>105</v>
      </c>
      <c r="D60" s="19">
        <v>284</v>
      </c>
      <c r="E60" s="20"/>
      <c r="F60" s="20">
        <f t="shared" ref="F60:F66" si="4">ROUND(D60*E60,2)</f>
        <v>0</v>
      </c>
    </row>
    <row r="61" spans="1:6" ht="27" customHeight="1" x14ac:dyDescent="0.25">
      <c r="A61" s="18" t="s">
        <v>85</v>
      </c>
      <c r="B61" s="1" t="s">
        <v>102</v>
      </c>
      <c r="C61" s="19" t="s">
        <v>105</v>
      </c>
      <c r="D61" s="19">
        <v>62</v>
      </c>
      <c r="E61" s="20"/>
      <c r="F61" s="20">
        <f t="shared" si="4"/>
        <v>0</v>
      </c>
    </row>
    <row r="62" spans="1:6" ht="25.5" customHeight="1" x14ac:dyDescent="0.25">
      <c r="A62" s="18" t="s">
        <v>88</v>
      </c>
      <c r="B62" s="1" t="s">
        <v>167</v>
      </c>
      <c r="C62" s="19" t="s">
        <v>105</v>
      </c>
      <c r="D62" s="19">
        <v>223</v>
      </c>
      <c r="E62" s="20"/>
      <c r="F62" s="20">
        <f t="shared" si="4"/>
        <v>0</v>
      </c>
    </row>
    <row r="63" spans="1:6" ht="26.25" customHeight="1" x14ac:dyDescent="0.25">
      <c r="A63" s="18" t="s">
        <v>89</v>
      </c>
      <c r="B63" s="1" t="s">
        <v>103</v>
      </c>
      <c r="C63" s="19" t="s">
        <v>105</v>
      </c>
      <c r="D63" s="19">
        <v>886</v>
      </c>
      <c r="E63" s="20"/>
      <c r="F63" s="20">
        <f t="shared" si="4"/>
        <v>0</v>
      </c>
    </row>
    <row r="64" spans="1:6" ht="61.5" customHeight="1" x14ac:dyDescent="0.25">
      <c r="A64" s="18" t="s">
        <v>90</v>
      </c>
      <c r="B64" s="1" t="s">
        <v>169</v>
      </c>
      <c r="C64" s="19" t="s">
        <v>21</v>
      </c>
      <c r="D64" s="19">
        <v>1</v>
      </c>
      <c r="E64" s="20"/>
      <c r="F64" s="20">
        <f t="shared" si="4"/>
        <v>0</v>
      </c>
    </row>
    <row r="65" spans="1:6" ht="69.75" customHeight="1" x14ac:dyDescent="0.25">
      <c r="A65" s="18" t="s">
        <v>86</v>
      </c>
      <c r="B65" s="1" t="s">
        <v>107</v>
      </c>
      <c r="C65" s="19" t="s">
        <v>21</v>
      </c>
      <c r="D65" s="19">
        <v>1</v>
      </c>
      <c r="E65" s="20"/>
      <c r="F65" s="20">
        <f t="shared" si="4"/>
        <v>0</v>
      </c>
    </row>
    <row r="66" spans="1:6" ht="71.25" customHeight="1" x14ac:dyDescent="0.25">
      <c r="A66" s="18" t="s">
        <v>87</v>
      </c>
      <c r="B66" s="1" t="s">
        <v>168</v>
      </c>
      <c r="C66" s="19" t="s">
        <v>21</v>
      </c>
      <c r="D66" s="19">
        <v>1</v>
      </c>
      <c r="E66" s="20"/>
      <c r="F66" s="20">
        <f t="shared" si="4"/>
        <v>0</v>
      </c>
    </row>
    <row r="67" spans="1:6" ht="40.5" customHeight="1" x14ac:dyDescent="0.25">
      <c r="A67" s="18"/>
      <c r="B67" s="22" t="str">
        <f>CONCATENATE("Viso (",B59,")")</f>
        <v>Viso (SKLYPO SUTVARKYMO DARBAI)</v>
      </c>
      <c r="C67" s="19"/>
      <c r="D67" s="19"/>
      <c r="E67" s="20"/>
      <c r="F67" s="30">
        <f>SUM(F60:F66)</f>
        <v>0</v>
      </c>
    </row>
    <row r="68" spans="1:6" ht="40.5" customHeight="1" x14ac:dyDescent="0.25">
      <c r="A68" s="12" t="s">
        <v>91</v>
      </c>
      <c r="B68" s="13" t="s">
        <v>183</v>
      </c>
      <c r="C68" s="14"/>
      <c r="D68" s="15"/>
      <c r="E68" s="16"/>
      <c r="F68" s="17"/>
    </row>
    <row r="69" spans="1:6" ht="66" customHeight="1" x14ac:dyDescent="0.25">
      <c r="A69" s="18" t="s">
        <v>95</v>
      </c>
      <c r="B69" s="1" t="s">
        <v>170</v>
      </c>
      <c r="C69" s="19" t="s">
        <v>177</v>
      </c>
      <c r="D69" s="19">
        <v>22</v>
      </c>
      <c r="E69" s="20"/>
      <c r="F69" s="20">
        <f t="shared" ref="F69:F71" si="5">ROUND(D69*E69,2)</f>
        <v>0</v>
      </c>
    </row>
    <row r="70" spans="1:6" ht="40.5" customHeight="1" x14ac:dyDescent="0.25">
      <c r="A70" s="18" t="s">
        <v>96</v>
      </c>
      <c r="B70" s="1" t="s">
        <v>108</v>
      </c>
      <c r="C70" s="19" t="s">
        <v>43</v>
      </c>
      <c r="D70" s="19">
        <v>18</v>
      </c>
      <c r="E70" s="20"/>
      <c r="F70" s="20">
        <f t="shared" si="5"/>
        <v>0</v>
      </c>
    </row>
    <row r="71" spans="1:6" ht="40.5" customHeight="1" x14ac:dyDescent="0.25">
      <c r="A71" s="18" t="s">
        <v>97</v>
      </c>
      <c r="B71" s="1" t="s">
        <v>171</v>
      </c>
      <c r="C71" s="19" t="s">
        <v>43</v>
      </c>
      <c r="D71" s="19">
        <v>10</v>
      </c>
      <c r="E71" s="20"/>
      <c r="F71" s="20">
        <f t="shared" si="5"/>
        <v>0</v>
      </c>
    </row>
    <row r="72" spans="1:6" ht="40.5" customHeight="1" x14ac:dyDescent="0.25">
      <c r="A72" s="18"/>
      <c r="B72" s="22" t="str">
        <f>CONCATENATE("Viso (",B68,")")</f>
        <v>Viso (DANGŲ SUTVARKYMO/ATSTATYMO DARBAI TIES SIURBLINE NS1)</v>
      </c>
      <c r="C72" s="19"/>
      <c r="D72" s="19"/>
      <c r="E72" s="20"/>
      <c r="F72" s="30">
        <f>SUM(F69:F71)</f>
        <v>0</v>
      </c>
    </row>
    <row r="73" spans="1:6" ht="40.5" customHeight="1" x14ac:dyDescent="0.25">
      <c r="A73" s="12" t="s">
        <v>98</v>
      </c>
      <c r="B73" s="13" t="s">
        <v>172</v>
      </c>
      <c r="C73" s="14"/>
      <c r="D73" s="15"/>
      <c r="E73" s="16"/>
      <c r="F73" s="17"/>
    </row>
    <row r="74" spans="1:6" ht="79.5" customHeight="1" x14ac:dyDescent="0.25">
      <c r="A74" s="18" t="s">
        <v>99</v>
      </c>
      <c r="B74" s="1" t="s">
        <v>173</v>
      </c>
      <c r="C74" s="19" t="s">
        <v>21</v>
      </c>
      <c r="D74" s="19">
        <v>1</v>
      </c>
      <c r="E74" s="20"/>
      <c r="F74" s="20">
        <f t="shared" ref="F74:F77" si="6">ROUND(D74*E74,2)</f>
        <v>0</v>
      </c>
    </row>
    <row r="75" spans="1:6" ht="70.5" customHeight="1" x14ac:dyDescent="0.25">
      <c r="A75" s="18" t="s">
        <v>178</v>
      </c>
      <c r="B75" s="1" t="s">
        <v>174</v>
      </c>
      <c r="C75" s="19" t="s">
        <v>21</v>
      </c>
      <c r="D75" s="19">
        <v>1</v>
      </c>
      <c r="E75" s="20"/>
      <c r="F75" s="20">
        <f t="shared" si="6"/>
        <v>0</v>
      </c>
    </row>
    <row r="76" spans="1:6" ht="70.5" customHeight="1" x14ac:dyDescent="0.25">
      <c r="A76" s="18" t="s">
        <v>179</v>
      </c>
      <c r="B76" s="1" t="s">
        <v>175</v>
      </c>
      <c r="C76" s="19" t="s">
        <v>21</v>
      </c>
      <c r="D76" s="19">
        <v>1</v>
      </c>
      <c r="E76" s="20"/>
      <c r="F76" s="20">
        <f t="shared" si="6"/>
        <v>0</v>
      </c>
    </row>
    <row r="77" spans="1:6" ht="37.5" customHeight="1" x14ac:dyDescent="0.25">
      <c r="A77" s="18" t="s">
        <v>180</v>
      </c>
      <c r="B77" s="1" t="s">
        <v>176</v>
      </c>
      <c r="C77" s="19" t="s">
        <v>21</v>
      </c>
      <c r="D77" s="19">
        <v>1</v>
      </c>
      <c r="E77" s="20"/>
      <c r="F77" s="20">
        <f t="shared" si="6"/>
        <v>0</v>
      </c>
    </row>
    <row r="78" spans="1:6" ht="40.5" customHeight="1" x14ac:dyDescent="0.25">
      <c r="A78" s="18"/>
      <c r="B78" s="22" t="str">
        <f>CONCATENATE("Viso (",B73,")")</f>
        <v>Viso (SKLYPO SUTVARKYMO DARBAI (LAKD KELYJE 1932))</v>
      </c>
      <c r="C78" s="19"/>
      <c r="D78" s="19"/>
      <c r="E78" s="20"/>
      <c r="F78" s="30">
        <f>SUM(F74:F77)</f>
        <v>0</v>
      </c>
    </row>
    <row r="79" spans="1:6" ht="40.5" customHeight="1" x14ac:dyDescent="0.25">
      <c r="A79" s="12" t="s">
        <v>100</v>
      </c>
      <c r="B79" s="13" t="s">
        <v>109</v>
      </c>
      <c r="C79" s="14"/>
      <c r="D79" s="15"/>
      <c r="E79" s="16"/>
      <c r="F79" s="17"/>
    </row>
    <row r="80" spans="1:6" ht="284.25" customHeight="1" x14ac:dyDescent="0.25">
      <c r="A80" s="18" t="s">
        <v>104</v>
      </c>
      <c r="B80" s="1" t="s">
        <v>181</v>
      </c>
      <c r="C80" s="19" t="s">
        <v>21</v>
      </c>
      <c r="D80" s="19">
        <v>1</v>
      </c>
      <c r="E80" s="20"/>
      <c r="F80" s="20">
        <f t="shared" ref="F80:F96" si="7">ROUND(D80*E80,2)</f>
        <v>0</v>
      </c>
    </row>
    <row r="81" spans="1:6" ht="40.5" customHeight="1" x14ac:dyDescent="0.25">
      <c r="A81" s="18" t="s">
        <v>125</v>
      </c>
      <c r="B81" s="1" t="s">
        <v>110</v>
      </c>
      <c r="C81" s="19" t="s">
        <v>44</v>
      </c>
      <c r="D81" s="19">
        <v>1</v>
      </c>
      <c r="E81" s="20"/>
      <c r="F81" s="20">
        <f t="shared" si="7"/>
        <v>0</v>
      </c>
    </row>
    <row r="82" spans="1:6" ht="40.5" customHeight="1" x14ac:dyDescent="0.25">
      <c r="A82" s="18" t="s">
        <v>126</v>
      </c>
      <c r="B82" s="1" t="s">
        <v>111</v>
      </c>
      <c r="C82" s="19" t="s">
        <v>43</v>
      </c>
      <c r="D82" s="19">
        <v>10</v>
      </c>
      <c r="E82" s="20"/>
      <c r="F82" s="20">
        <f t="shared" si="7"/>
        <v>0</v>
      </c>
    </row>
    <row r="83" spans="1:6" ht="40.5" customHeight="1" x14ac:dyDescent="0.25">
      <c r="A83" s="18" t="s">
        <v>127</v>
      </c>
      <c r="B83" s="1" t="s">
        <v>111</v>
      </c>
      <c r="C83" s="19" t="s">
        <v>43</v>
      </c>
      <c r="D83" s="19">
        <v>20</v>
      </c>
      <c r="E83" s="20"/>
      <c r="F83" s="20">
        <f t="shared" si="7"/>
        <v>0</v>
      </c>
    </row>
    <row r="84" spans="1:6" ht="40.5" customHeight="1" x14ac:dyDescent="0.25">
      <c r="A84" s="18" t="s">
        <v>128</v>
      </c>
      <c r="B84" s="1" t="s">
        <v>112</v>
      </c>
      <c r="C84" s="19" t="s">
        <v>43</v>
      </c>
      <c r="D84" s="19">
        <v>15</v>
      </c>
      <c r="E84" s="20"/>
      <c r="F84" s="20">
        <f t="shared" si="7"/>
        <v>0</v>
      </c>
    </row>
    <row r="85" spans="1:6" ht="40.5" customHeight="1" x14ac:dyDescent="0.25">
      <c r="A85" s="18" t="s">
        <v>129</v>
      </c>
      <c r="B85" s="1" t="s">
        <v>113</v>
      </c>
      <c r="C85" s="19" t="s">
        <v>43</v>
      </c>
      <c r="D85" s="19">
        <v>15</v>
      </c>
      <c r="E85" s="20"/>
      <c r="F85" s="20">
        <f t="shared" si="7"/>
        <v>0</v>
      </c>
    </row>
    <row r="86" spans="1:6" ht="40.5" customHeight="1" x14ac:dyDescent="0.25">
      <c r="A86" s="18" t="s">
        <v>130</v>
      </c>
      <c r="B86" s="1" t="s">
        <v>114</v>
      </c>
      <c r="C86" s="19" t="s">
        <v>43</v>
      </c>
      <c r="D86" s="19">
        <v>15</v>
      </c>
      <c r="E86" s="20"/>
      <c r="F86" s="20">
        <f t="shared" si="7"/>
        <v>0</v>
      </c>
    </row>
    <row r="87" spans="1:6" ht="40.5" customHeight="1" x14ac:dyDescent="0.25">
      <c r="A87" s="18" t="s">
        <v>131</v>
      </c>
      <c r="B87" s="1" t="s">
        <v>115</v>
      </c>
      <c r="C87" s="19" t="s">
        <v>21</v>
      </c>
      <c r="D87" s="19">
        <v>1</v>
      </c>
      <c r="E87" s="20"/>
      <c r="F87" s="20">
        <f t="shared" si="7"/>
        <v>0</v>
      </c>
    </row>
    <row r="88" spans="1:6" ht="40.5" customHeight="1" x14ac:dyDescent="0.25">
      <c r="A88" s="18" t="s">
        <v>132</v>
      </c>
      <c r="B88" s="1" t="s">
        <v>182</v>
      </c>
      <c r="C88" s="19" t="s">
        <v>21</v>
      </c>
      <c r="D88" s="19">
        <v>1</v>
      </c>
      <c r="E88" s="20"/>
      <c r="F88" s="20">
        <f t="shared" si="7"/>
        <v>0</v>
      </c>
    </row>
    <row r="89" spans="1:6" ht="40.5" customHeight="1" x14ac:dyDescent="0.25">
      <c r="A89" s="18" t="s">
        <v>133</v>
      </c>
      <c r="B89" s="1" t="s">
        <v>116</v>
      </c>
      <c r="C89" s="19" t="s">
        <v>43</v>
      </c>
      <c r="D89" s="19">
        <v>15</v>
      </c>
      <c r="E89" s="20"/>
      <c r="F89" s="20">
        <f t="shared" si="7"/>
        <v>0</v>
      </c>
    </row>
    <row r="90" spans="1:6" ht="40.5" customHeight="1" x14ac:dyDescent="0.25">
      <c r="A90" s="18" t="s">
        <v>134</v>
      </c>
      <c r="B90" s="1" t="s">
        <v>117</v>
      </c>
      <c r="C90" s="19" t="s">
        <v>21</v>
      </c>
      <c r="D90" s="19">
        <v>1</v>
      </c>
      <c r="E90" s="20"/>
      <c r="F90" s="20">
        <f t="shared" si="7"/>
        <v>0</v>
      </c>
    </row>
    <row r="91" spans="1:6" ht="48.75" customHeight="1" x14ac:dyDescent="0.25">
      <c r="A91" s="18" t="s">
        <v>135</v>
      </c>
      <c r="B91" s="1" t="s">
        <v>118</v>
      </c>
      <c r="C91" s="19" t="s">
        <v>21</v>
      </c>
      <c r="D91" s="19">
        <v>1</v>
      </c>
      <c r="E91" s="20"/>
      <c r="F91" s="20">
        <f t="shared" si="7"/>
        <v>0</v>
      </c>
    </row>
    <row r="92" spans="1:6" ht="40.5" customHeight="1" x14ac:dyDescent="0.25">
      <c r="A92" s="18" t="s">
        <v>136</v>
      </c>
      <c r="B92" s="1" t="s">
        <v>119</v>
      </c>
      <c r="C92" s="19" t="s">
        <v>21</v>
      </c>
      <c r="D92" s="19">
        <v>1</v>
      </c>
      <c r="E92" s="20"/>
      <c r="F92" s="20">
        <f t="shared" si="7"/>
        <v>0</v>
      </c>
    </row>
    <row r="93" spans="1:6" ht="40.5" customHeight="1" x14ac:dyDescent="0.25">
      <c r="A93" s="18" t="s">
        <v>137</v>
      </c>
      <c r="B93" s="1" t="s">
        <v>120</v>
      </c>
      <c r="C93" s="19" t="s">
        <v>21</v>
      </c>
      <c r="D93" s="19">
        <v>1</v>
      </c>
      <c r="E93" s="20"/>
      <c r="F93" s="20">
        <f t="shared" si="7"/>
        <v>0</v>
      </c>
    </row>
    <row r="94" spans="1:6" ht="40.5" customHeight="1" x14ac:dyDescent="0.25">
      <c r="A94" s="18" t="s">
        <v>138</v>
      </c>
      <c r="B94" s="1" t="s">
        <v>121</v>
      </c>
      <c r="C94" s="19" t="s">
        <v>21</v>
      </c>
      <c r="D94" s="19">
        <v>1</v>
      </c>
      <c r="E94" s="20"/>
      <c r="F94" s="20">
        <f t="shared" si="7"/>
        <v>0</v>
      </c>
    </row>
    <row r="95" spans="1:6" ht="40.5" customHeight="1" x14ac:dyDescent="0.25">
      <c r="A95" s="18" t="s">
        <v>139</v>
      </c>
      <c r="B95" s="1" t="s">
        <v>122</v>
      </c>
      <c r="C95" s="19" t="s">
        <v>21</v>
      </c>
      <c r="D95" s="19">
        <v>1</v>
      </c>
      <c r="E95" s="20"/>
      <c r="F95" s="20">
        <f t="shared" si="7"/>
        <v>0</v>
      </c>
    </row>
    <row r="96" spans="1:6" ht="40.5" customHeight="1" x14ac:dyDescent="0.25">
      <c r="A96" s="18" t="s">
        <v>140</v>
      </c>
      <c r="B96" s="1" t="s">
        <v>123</v>
      </c>
      <c r="C96" s="19" t="s">
        <v>21</v>
      </c>
      <c r="D96" s="19">
        <v>1</v>
      </c>
      <c r="E96" s="20"/>
      <c r="F96" s="20">
        <f t="shared" si="7"/>
        <v>0</v>
      </c>
    </row>
    <row r="97" spans="1:16" ht="40.5" customHeight="1" x14ac:dyDescent="0.25">
      <c r="A97" s="18"/>
      <c r="B97" s="22" t="str">
        <f>CONCATENATE("Viso (",B79,")")</f>
        <v>Viso (ELEKTROS IR AUTOMATIKOS DALIS)</v>
      </c>
      <c r="C97" s="19"/>
      <c r="D97" s="19"/>
      <c r="E97" s="20"/>
      <c r="F97" s="30">
        <f>SUM(F80:F96)</f>
        <v>0</v>
      </c>
    </row>
    <row r="98" spans="1:16" ht="16.149999999999999" customHeight="1" x14ac:dyDescent="0.25">
      <c r="A98" s="5"/>
      <c r="B98" s="6" t="s">
        <v>13</v>
      </c>
      <c r="C98" s="7"/>
      <c r="D98" s="11"/>
      <c r="E98" s="8"/>
      <c r="F98" s="9">
        <f>+F22+F51+F58+F67+F72+F78+F97</f>
        <v>0</v>
      </c>
    </row>
    <row r="99" spans="1:16" ht="16.149999999999999" customHeight="1" x14ac:dyDescent="0.25">
      <c r="A99" s="31"/>
      <c r="B99" s="32" t="s">
        <v>14</v>
      </c>
      <c r="C99" s="33"/>
      <c r="D99" s="34"/>
      <c r="E99" s="33"/>
      <c r="F99" s="35">
        <f>SUM(F98*21%)</f>
        <v>0</v>
      </c>
    </row>
    <row r="100" spans="1:16" ht="16.149999999999999" customHeight="1" x14ac:dyDescent="0.25">
      <c r="A100" s="31"/>
      <c r="B100" s="32" t="s">
        <v>15</v>
      </c>
      <c r="C100" s="33"/>
      <c r="D100" s="34"/>
      <c r="E100" s="33"/>
      <c r="F100" s="36">
        <f>F98+F99</f>
        <v>0</v>
      </c>
    </row>
    <row r="103" spans="1:16" x14ac:dyDescent="0.25">
      <c r="B103" t="s">
        <v>141</v>
      </c>
    </row>
    <row r="109" spans="1:16" x14ac:dyDescent="0.25">
      <c r="P109" s="37"/>
    </row>
  </sheetData>
  <mergeCells count="12">
    <mergeCell ref="A9:F9"/>
    <mergeCell ref="A1:B1"/>
    <mergeCell ref="C1:F1"/>
    <mergeCell ref="A2:B2"/>
    <mergeCell ref="A3:B3"/>
    <mergeCell ref="A4:B4"/>
    <mergeCell ref="A6:B6"/>
    <mergeCell ref="C6:F6"/>
    <mergeCell ref="A7:A8"/>
    <mergeCell ref="B7:B8"/>
    <mergeCell ref="C7:C8"/>
    <mergeCell ref="D7:F7"/>
  </mergeCells>
  <pageMargins left="0.7" right="0.7" top="0.75" bottom="0.75" header="0.3" footer="0.3"/>
  <pageSetup scale="83" orientation="portrait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Žiniaraštis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Giraitės vandenys</dc:creator>
  <cp:lastModifiedBy>Eglė Jasiukaitienė</cp:lastModifiedBy>
  <cp:lastPrinted>2022-03-09T11:44:50Z</cp:lastPrinted>
  <dcterms:created xsi:type="dcterms:W3CDTF">2018-03-20T13:08:30Z</dcterms:created>
  <dcterms:modified xsi:type="dcterms:W3CDTF">2025-09-04T05:23:43Z</dcterms:modified>
</cp:coreProperties>
</file>