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10 - Medicinos reikmenys\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419" i="1" l="1"/>
  <c r="F417" i="1"/>
  <c r="G418" i="1" s="1"/>
  <c r="G407" i="1"/>
  <c r="G406" i="1"/>
  <c r="F406" i="1"/>
  <c r="F407" i="1" s="1"/>
  <c r="F408" i="1" s="1"/>
  <c r="F405" i="1"/>
  <c r="F404" i="1"/>
  <c r="G394" i="1"/>
  <c r="F392" i="1"/>
  <c r="F391" i="1"/>
  <c r="F390" i="1"/>
  <c r="F389" i="1"/>
  <c r="F388" i="1"/>
  <c r="F387" i="1"/>
  <c r="F386" i="1"/>
  <c r="F385" i="1"/>
  <c r="F384" i="1"/>
  <c r="F393" i="1" s="1"/>
  <c r="F394" i="1" s="1"/>
  <c r="F395" i="1" s="1"/>
  <c r="F383" i="1"/>
  <c r="G393" i="1" s="1"/>
  <c r="G373" i="1"/>
  <c r="F371" i="1"/>
  <c r="F372" i="1" s="1"/>
  <c r="F373" i="1" s="1"/>
  <c r="F374" i="1" s="1"/>
  <c r="G361" i="1"/>
  <c r="G360" i="1"/>
  <c r="F360" i="1"/>
  <c r="F361" i="1" s="1"/>
  <c r="F362" i="1" s="1"/>
  <c r="F359" i="1"/>
  <c r="F358" i="1"/>
  <c r="G348" i="1"/>
  <c r="F346" i="1"/>
  <c r="G347" i="1" s="1"/>
  <c r="G336" i="1"/>
  <c r="G335" i="1"/>
  <c r="F335" i="1"/>
  <c r="F336" i="1" s="1"/>
  <c r="F337" i="1" s="1"/>
  <c r="F334" i="1"/>
  <c r="F333" i="1"/>
  <c r="G323" i="1"/>
  <c r="F322" i="1"/>
  <c r="F323" i="1" s="1"/>
  <c r="F324" i="1" s="1"/>
  <c r="F321" i="1"/>
  <c r="G322" i="1" s="1"/>
  <c r="G311" i="1"/>
  <c r="F309" i="1"/>
  <c r="F310" i="1" s="1"/>
  <c r="F311" i="1" s="1"/>
  <c r="F312" i="1" s="1"/>
  <c r="G299" i="1"/>
  <c r="G298" i="1"/>
  <c r="F298" i="1"/>
  <c r="F299" i="1" s="1"/>
  <c r="F300" i="1" s="1"/>
  <c r="F297" i="1"/>
  <c r="F296" i="1"/>
  <c r="G286" i="1"/>
  <c r="F284" i="1"/>
  <c r="G285" i="1" s="1"/>
  <c r="G274" i="1"/>
  <c r="G273" i="1"/>
  <c r="F273" i="1"/>
  <c r="F274" i="1" s="1"/>
  <c r="F275" i="1" s="1"/>
  <c r="F272" i="1"/>
  <c r="G262" i="1"/>
  <c r="F260" i="1"/>
  <c r="G261" i="1" s="1"/>
  <c r="G250" i="1"/>
  <c r="G249" i="1"/>
  <c r="F248" i="1"/>
  <c r="F247" i="1"/>
  <c r="F249" i="1" s="1"/>
  <c r="F250" i="1" s="1"/>
  <c r="F251" i="1" s="1"/>
  <c r="G237" i="1"/>
  <c r="F235" i="1"/>
  <c r="G236" i="1" s="1"/>
  <c r="F234" i="1"/>
  <c r="G224" i="1"/>
  <c r="F222" i="1"/>
  <c r="G223" i="1" s="1"/>
  <c r="G212" i="1"/>
  <c r="G211" i="1"/>
  <c r="F211" i="1"/>
  <c r="F212" i="1" s="1"/>
  <c r="F213" i="1" s="1"/>
  <c r="F210" i="1"/>
  <c r="G200" i="1"/>
  <c r="F198" i="1"/>
  <c r="G199" i="1" s="1"/>
  <c r="G188" i="1"/>
  <c r="G187" i="1"/>
  <c r="F187" i="1"/>
  <c r="F188" i="1" s="1"/>
  <c r="F189" i="1" s="1"/>
  <c r="F186" i="1"/>
  <c r="F185" i="1"/>
  <c r="G175" i="1"/>
  <c r="F173" i="1"/>
  <c r="G174" i="1" s="1"/>
  <c r="F172" i="1"/>
  <c r="G162" i="1"/>
  <c r="F160" i="1"/>
  <c r="G161" i="1" s="1"/>
  <c r="G150" i="1"/>
  <c r="G149" i="1"/>
  <c r="F149" i="1"/>
  <c r="F150" i="1" s="1"/>
  <c r="F151" i="1" s="1"/>
  <c r="F148" i="1"/>
  <c r="G138" i="1"/>
  <c r="F136" i="1"/>
  <c r="G137" i="1" s="1"/>
  <c r="G126" i="1"/>
  <c r="G125" i="1"/>
  <c r="F125" i="1"/>
  <c r="F126" i="1" s="1"/>
  <c r="F127" i="1" s="1"/>
  <c r="F124" i="1"/>
  <c r="G114" i="1"/>
  <c r="F112" i="1"/>
  <c r="F111" i="1"/>
  <c r="G113" i="1" s="1"/>
  <c r="G101" i="1"/>
  <c r="G100" i="1"/>
  <c r="F99" i="1"/>
  <c r="F100" i="1" s="1"/>
  <c r="F101" i="1" s="1"/>
  <c r="F102" i="1" s="1"/>
  <c r="G89" i="1"/>
  <c r="F88" i="1"/>
  <c r="F89" i="1" s="1"/>
  <c r="F90" i="1" s="1"/>
  <c r="F87" i="1"/>
  <c r="F86" i="1"/>
  <c r="F85" i="1"/>
  <c r="G88" i="1" s="1"/>
  <c r="G75" i="1"/>
  <c r="F74" i="1"/>
  <c r="F75" i="1" s="1"/>
  <c r="F76" i="1" s="1"/>
  <c r="F73" i="1"/>
  <c r="G74" i="1" s="1"/>
  <c r="G63" i="1"/>
  <c r="G62" i="1"/>
  <c r="F61" i="1"/>
  <c r="F62" i="1" s="1"/>
  <c r="F63" i="1" s="1"/>
  <c r="F64" i="1" s="1"/>
  <c r="G51" i="1"/>
  <c r="F49" i="1"/>
  <c r="F50" i="1" s="1"/>
  <c r="F51" i="1" s="1"/>
  <c r="F52" i="1" s="1"/>
  <c r="G39" i="1"/>
  <c r="G38" i="1"/>
  <c r="F37" i="1"/>
  <c r="F38" i="1" s="1"/>
  <c r="F39" i="1" s="1"/>
  <c r="F40" i="1" s="1"/>
  <c r="G21" i="1"/>
  <c r="G310" i="1" l="1"/>
  <c r="G372" i="1"/>
  <c r="F236" i="1"/>
  <c r="F237" i="1" s="1"/>
  <c r="F238" i="1" s="1"/>
  <c r="G50" i="1"/>
  <c r="F113" i="1"/>
  <c r="F114" i="1" s="1"/>
  <c r="F115" i="1" s="1"/>
  <c r="F161" i="1"/>
  <c r="F162" i="1" s="1"/>
  <c r="F163" i="1" s="1"/>
  <c r="F285" i="1"/>
  <c r="F286" i="1" s="1"/>
  <c r="F287" i="1" s="1"/>
  <c r="F174" i="1"/>
  <c r="F175" i="1" s="1"/>
  <c r="F176" i="1" s="1"/>
  <c r="F223" i="1"/>
  <c r="F224" i="1" s="1"/>
  <c r="F225" i="1" s="1"/>
  <c r="F347" i="1"/>
  <c r="F348" i="1" s="1"/>
  <c r="F349" i="1" s="1"/>
  <c r="F418" i="1"/>
  <c r="F419" i="1" s="1"/>
  <c r="F420" i="1" s="1"/>
  <c r="F137" i="1"/>
  <c r="F138" i="1" s="1"/>
  <c r="F139" i="1" s="1"/>
  <c r="F199" i="1"/>
  <c r="F200" i="1" s="1"/>
  <c r="F201" i="1" s="1"/>
  <c r="F261" i="1"/>
  <c r="F262" i="1" s="1"/>
  <c r="F263" i="1" s="1"/>
</calcChain>
</file>

<file path=xl/sharedStrings.xml><?xml version="1.0" encoding="utf-8"?>
<sst xmlns="http://schemas.openxmlformats.org/spreadsheetml/2006/main" count="769" uniqueCount="277">
  <si>
    <t>PIRKIMO SĄLYGŲ PRIEDAS "PASIŪLYMO FORMA"</t>
  </si>
  <si>
    <t>MEDICINOS REIKMENYS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</si>
  <si>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</si>
  <si>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</si>
  <si>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</si>
  <si>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</si>
  <si>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</si>
  <si>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</si>
  <si>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</si>
  <si>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</si>
  <si>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</si>
  <si>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</si>
  <si>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</si>
  <si>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</si>
  <si>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</si>
  <si>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</si>
  <si>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</si>
  <si>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</si>
  <si>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</si>
  <si>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</si>
  <si>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</si>
  <si>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</si>
  <si>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</si>
  <si>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</si>
  <si>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</si>
  <si>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</si>
  <si>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</si>
  <si>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KONTEINERIS AŠTRIOMS ATLIEKOMS</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</si>
  <si>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</si>
  <si>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</si>
  <si>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</si>
  <si>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</si>
  <si>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</si>
  <si>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</si>
  <si>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</si>
  <si>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</si>
  <si>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</si>
  <si>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</si>
  <si>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Konteineris aštrioms atliekoms</t>
  </si>
  <si>
    <t>1.1.</t>
  </si>
  <si>
    <t>vnt.</t>
  </si>
  <si>
    <t>Suma be PVM</t>
  </si>
  <si>
    <t>Taikomas PVM dydis (%)</t>
  </si>
  <si>
    <t>PVM suma</t>
  </si>
  <si>
    <t>Suma su PVM</t>
  </si>
  <si>
    <t>2. DALIS</t>
  </si>
  <si>
    <t>MĖGINTUVĖLIS VAKUUMINIS SU 3,8% NATRIO CITRATU ENG NUSTATYMUI</t>
  </si>
  <si>
    <t>2.</t>
  </si>
  <si>
    <t>Mėgintuvėlis vakuuminis su 3,8% natrio citratu ENG nustatymui</t>
  </si>
  <si>
    <t>2.1.</t>
  </si>
  <si>
    <t>3. DALIS</t>
  </si>
  <si>
    <t>LUBRIKANTAS</t>
  </si>
  <si>
    <t>3.</t>
  </si>
  <si>
    <t>Lubrikantas</t>
  </si>
  <si>
    <t>3.1.</t>
  </si>
  <si>
    <t>4. DALIS</t>
  </si>
  <si>
    <t>VAMZDELIS, VIRŠGERKLINIS, I-GEL TIPO</t>
  </si>
  <si>
    <t>4.</t>
  </si>
  <si>
    <t>Vamzdelis, viršgerklinis, I-gel tipo</t>
  </si>
  <si>
    <t>4.1.</t>
  </si>
  <si>
    <t>5. DALIS</t>
  </si>
  <si>
    <t>KVĖPAVIMO SISTEMOS PRIEDAI ULTRAGARSINIAM INHALIATORIUI:</t>
  </si>
  <si>
    <t>5.</t>
  </si>
  <si>
    <t>Kvėpavimo sistemos priedai ultragarsiniam inhaliatoriui:</t>
  </si>
  <si>
    <t>5.1.</t>
  </si>
  <si>
    <t>Vamzdelis, kvėpavimo</t>
  </si>
  <si>
    <t>5.2.</t>
  </si>
  <si>
    <t>Kaukė, aerozolinė, suaugusiems</t>
  </si>
  <si>
    <t>5.3.</t>
  </si>
  <si>
    <t>Kandiklis, kvėpavimo, suaugusiems</t>
  </si>
  <si>
    <t>6. DALIS</t>
  </si>
  <si>
    <t>KAUKĖ, GAIVINIMO, VIENKARTINĖ</t>
  </si>
  <si>
    <t>6.</t>
  </si>
  <si>
    <t>Kaukė, gaivinimo, vienkartinė</t>
  </si>
  <si>
    <t>6.1.</t>
  </si>
  <si>
    <t>7. DALIS</t>
  </si>
  <si>
    <t>KAUKĖ DEGUONIES:</t>
  </si>
  <si>
    <t>7.</t>
  </si>
  <si>
    <t>Kaukė deguonies:</t>
  </si>
  <si>
    <t>7.1.</t>
  </si>
  <si>
    <t>Kaukė deguonies su rezervuaru ir vamzdeliu, vienkartinė</t>
  </si>
  <si>
    <t>7.2.</t>
  </si>
  <si>
    <t>Kaukė deguonies su vamzdeliu, vienkartinė</t>
  </si>
  <si>
    <t>8. DALIS</t>
  </si>
  <si>
    <t>KANIULĖ NOSIES, DEGUONIUI, SUAUGUSIEMS</t>
  </si>
  <si>
    <t>8.</t>
  </si>
  <si>
    <t>Kaniulė nosies, deguoniui, suaugusiems</t>
  </si>
  <si>
    <t>8.1.</t>
  </si>
  <si>
    <t>9. DALIS</t>
  </si>
  <si>
    <t>KATETERIS TROMBO PAŠALINIMUI</t>
  </si>
  <si>
    <t>9.</t>
  </si>
  <si>
    <t>Kateteris trombo pašalinimui</t>
  </si>
  <si>
    <t>9.1.</t>
  </si>
  <si>
    <t>10. DALIS</t>
  </si>
  <si>
    <t>KATETERIS "DRUGELIO" TIPO</t>
  </si>
  <si>
    <t>10.</t>
  </si>
  <si>
    <t>Kateteris "drugelio" tipo</t>
  </si>
  <si>
    <t>10.1.</t>
  </si>
  <si>
    <t>11. DALIS</t>
  </si>
  <si>
    <t>ELEKTRODAI EKG, VIENKARTINIAI</t>
  </si>
  <si>
    <t>11.</t>
  </si>
  <si>
    <t>Elektrodai EKG, vienkartiniai</t>
  </si>
  <si>
    <t>11.1.</t>
  </si>
  <si>
    <t>12. DALIS</t>
  </si>
  <si>
    <t>ELEKTRODAI ELEKTROSTIMULIACIJAI:</t>
  </si>
  <si>
    <t>12.</t>
  </si>
  <si>
    <t>Elektrodai elektrostimuliacijai:</t>
  </si>
  <si>
    <t>12.1.</t>
  </si>
  <si>
    <t>Elektrodas 5 cm x 5 cm elektrostimuliatoriui</t>
  </si>
  <si>
    <t>12.2.</t>
  </si>
  <si>
    <t>Elektrodas 5 cm x 10 cm elektrostimuliatoriui</t>
  </si>
  <si>
    <t>13. DALIS</t>
  </si>
  <si>
    <t>ELEKTRODAI ELEKTROKOAGULIATORIUI:</t>
  </si>
  <si>
    <t>13.</t>
  </si>
  <si>
    <t>Elektrodai elektrokoaguliatoriui:</t>
  </si>
  <si>
    <t>13.1.</t>
  </si>
  <si>
    <t>aštrūs</t>
  </si>
  <si>
    <t>13.2.</t>
  </si>
  <si>
    <t>buki</t>
  </si>
  <si>
    <t>14. DALIS</t>
  </si>
  <si>
    <t>ELEKTRODAI DEFIBRILIACIJAI</t>
  </si>
  <si>
    <t>14.</t>
  </si>
  <si>
    <t>Elektrodai defibriliacijai</t>
  </si>
  <si>
    <t>14.1.</t>
  </si>
  <si>
    <t>pakuot.</t>
  </si>
  <si>
    <t>15. DALIS</t>
  </si>
  <si>
    <t>ELEKTRODAI DEFIBRILIACIJAI AED ZOLL PLUS APARATUI</t>
  </si>
  <si>
    <t>15.</t>
  </si>
  <si>
    <t>Elektrodai defibriliacijai AED ZOLL PLUS aparatui</t>
  </si>
  <si>
    <t>15.1.</t>
  </si>
  <si>
    <t>16. DALIS</t>
  </si>
  <si>
    <t>ELEKTRODAI DEFIBRILIACIJAI ZOLL R SERIES BLS APARATUI</t>
  </si>
  <si>
    <t>16.</t>
  </si>
  <si>
    <t>Elektrodai defibriliacijai ZOLL R SERIES BLS aparatui</t>
  </si>
  <si>
    <t>16.1.</t>
  </si>
  <si>
    <t>17. DALIS</t>
  </si>
  <si>
    <t>ELEKTRODŲ KEMPINĖLĖ:</t>
  </si>
  <si>
    <t>17.</t>
  </si>
  <si>
    <t>Elektrodų kempinėlė:</t>
  </si>
  <si>
    <t>17.1.</t>
  </si>
  <si>
    <t>Elektrodų kempinėlė 60 mm x 80 mm elektrodui</t>
  </si>
  <si>
    <t>17.2.</t>
  </si>
  <si>
    <t>Elektrodų kempinėlė 50 mm x 50 mm elektrodui</t>
  </si>
  <si>
    <t>18. DALIS</t>
  </si>
  <si>
    <t>EKG ELEKTRODAI, DAUGKARTINIO NAUDOJIMO, SUAUGUSIEMS:</t>
  </si>
  <si>
    <t>18.</t>
  </si>
  <si>
    <t>EKG elektrodai, daugkartinio naudojimo, suaugusiems:</t>
  </si>
  <si>
    <t>18.1.</t>
  </si>
  <si>
    <t xml:space="preserve">Galūnių elektrodas Ag-AgCl </t>
  </si>
  <si>
    <t>kompl.</t>
  </si>
  <si>
    <t>18.2.</t>
  </si>
  <si>
    <t xml:space="preserve">Krūtininis vakuuminis Ag-AgCl </t>
  </si>
  <si>
    <t>19. DALIS</t>
  </si>
  <si>
    <t>ELEKTRODAI VAKUUMINEI EKG SISTEMAI</t>
  </si>
  <si>
    <t>19.</t>
  </si>
  <si>
    <t>Elektrodai vakuuminei EKG sistemai</t>
  </si>
  <si>
    <t>19.1.</t>
  </si>
  <si>
    <t>20. DALIS</t>
  </si>
  <si>
    <t xml:space="preserve">ELEKTRODAI ELEKTROSTIMULIACIJOS APARATAMS </t>
  </si>
  <si>
    <t>20.</t>
  </si>
  <si>
    <t xml:space="preserve">Elektrodai elektrostimuliacijos aparatams </t>
  </si>
  <si>
    <t>20.1.</t>
  </si>
  <si>
    <t>21. DALIS</t>
  </si>
  <si>
    <t>KRIKOTIROIDOTOMIJOS RINKINYS</t>
  </si>
  <si>
    <t>21.</t>
  </si>
  <si>
    <t>Krikotiroidotomijos rinkinys</t>
  </si>
  <si>
    <t>21.1.</t>
  </si>
  <si>
    <t>22. DALIS</t>
  </si>
  <si>
    <t>PRIEMONĖS KRŪTINĖS DRENAŽUI, KATETERIZACIJAI</t>
  </si>
  <si>
    <t>22.</t>
  </si>
  <si>
    <t>Priemonės krūtinės drenažui, kateterizacijai</t>
  </si>
  <si>
    <t>22.1.</t>
  </si>
  <si>
    <t>Kateteris torakalinis su atraumatiniu antgaliu</t>
  </si>
  <si>
    <t>22.2.</t>
  </si>
  <si>
    <t>Pasyvaus drenažo sistema</t>
  </si>
  <si>
    <t>23. DALIS</t>
  </si>
  <si>
    <t>RINKINYS CENTRINĖS VENOS KATETERIZACIJAI</t>
  </si>
  <si>
    <t>23.</t>
  </si>
  <si>
    <t>Rinkinys centrinės venos kateterizacijai</t>
  </si>
  <si>
    <t>23.1.</t>
  </si>
  <si>
    <t>24. DALIS</t>
  </si>
  <si>
    <t>MENTELĖ PAP TESTUI</t>
  </si>
  <si>
    <t>24.</t>
  </si>
  <si>
    <t>Mentelė PAP testui</t>
  </si>
  <si>
    <t>24.1.</t>
  </si>
  <si>
    <t>25. DALIS</t>
  </si>
  <si>
    <t>GINEKOLOGINIS MAKŠTIES SKĖTIKLIS:</t>
  </si>
  <si>
    <t>25.</t>
  </si>
  <si>
    <t>Ginekologinis makšties skėtiklis:</t>
  </si>
  <si>
    <t>25.1.</t>
  </si>
  <si>
    <t>S dydis</t>
  </si>
  <si>
    <t>25.2.</t>
  </si>
  <si>
    <t>M dydis</t>
  </si>
  <si>
    <t>26. DALIS</t>
  </si>
  <si>
    <t>ŽIRKLĖS TVARSLIAVAI</t>
  </si>
  <si>
    <t>26.</t>
  </si>
  <si>
    <t>Žirklės tvarsliavai</t>
  </si>
  <si>
    <t>26.1.</t>
  </si>
  <si>
    <t>27. DALIS</t>
  </si>
  <si>
    <t>ŽAIZDŲ SIUVIMO PRIEMONĖS:</t>
  </si>
  <si>
    <t>27.</t>
  </si>
  <si>
    <t>Žaizdų siuvimo priemonės:</t>
  </si>
  <si>
    <t>27.1.</t>
  </si>
  <si>
    <t>Aparatas žaizdoms siūti su kabėmis</t>
  </si>
  <si>
    <t>27.2.</t>
  </si>
  <si>
    <t>Išėmiklis kabių</t>
  </si>
  <si>
    <t>28. DALIS</t>
  </si>
  <si>
    <t>RANKOVĖ CHIRURGINĖ STERILI</t>
  </si>
  <si>
    <t>28.</t>
  </si>
  <si>
    <t>Rankovė chirurginė sterili</t>
  </si>
  <si>
    <t>28.1.</t>
  </si>
  <si>
    <t>29. DALIS</t>
  </si>
  <si>
    <t>SIŪLAI CHIRURGINIAI:</t>
  </si>
  <si>
    <t>29.</t>
  </si>
  <si>
    <t>Siūlai chirurginiai:</t>
  </si>
  <si>
    <t>29.1.</t>
  </si>
  <si>
    <t>2/0 nailonas, trikampė adata</t>
  </si>
  <si>
    <t>29.2.</t>
  </si>
  <si>
    <t>3/0 nailonas, trikampė adata</t>
  </si>
  <si>
    <t>29.3.</t>
  </si>
  <si>
    <t>4/0 nailonas, trikampė adata</t>
  </si>
  <si>
    <t>29.4.</t>
  </si>
  <si>
    <t>3/0 nailonas, apvali adata</t>
  </si>
  <si>
    <t>29.5.</t>
  </si>
  <si>
    <t>4/0 nailonas, apvali adata</t>
  </si>
  <si>
    <t>29.6.</t>
  </si>
  <si>
    <t>2/0 poliglaktinas/poliglikolio r., trikampė adata</t>
  </si>
  <si>
    <t>29.7.</t>
  </si>
  <si>
    <t>3/0 poliglaktinas/poliglikolio r., trikampė adata</t>
  </si>
  <si>
    <t>29.8.</t>
  </si>
  <si>
    <t>4/0 poliglaktinas/poliglikolio r., trikampė adata</t>
  </si>
  <si>
    <t>29.9.</t>
  </si>
  <si>
    <t>3/0 poliglaktinas/poliglikolio r., apvali adata</t>
  </si>
  <si>
    <t>29.10.</t>
  </si>
  <si>
    <t>4/0 poliglaktinas/poliglikolio r., apvali adata</t>
  </si>
  <si>
    <t>30. DALIS</t>
  </si>
  <si>
    <t>SIŪLAI, CHIRURGINIAI, LIGATŪRINIAI</t>
  </si>
  <si>
    <t>30.</t>
  </si>
  <si>
    <t>Siūlai, chirurginiai, ligatūriniai</t>
  </si>
  <si>
    <t>30.1.</t>
  </si>
  <si>
    <t>Siūlai, chirurginiai, ligatūriniai 3-0</t>
  </si>
  <si>
    <t>30.2.</t>
  </si>
  <si>
    <t>Siūlai, chirurginiai, ligatūriniai 2-0</t>
  </si>
  <si>
    <t>31. DALIS</t>
  </si>
  <si>
    <t>TESTAS KRAUJO GRUPIŲ IR RH FAKTORIAUS NUSTATYMUI, RINKINYS</t>
  </si>
  <si>
    <t>31.</t>
  </si>
  <si>
    <t>Testas kraujo grupių ir Rh faktoriaus nustatymui, rinkinys</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</si>
  <si>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</si>
  <si>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</si>
  <si>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</si>
  <si>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</si>
  <si>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</si>
  <si>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</si>
  <si>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</si>
  <si>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</si>
  <si>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</si>
  <si>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</si>
  <si>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</si>
  <si>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</si>
  <si>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</si>
  <si>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</si>
  <si>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</si>
  <si>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</si>
  <si>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</si>
  <si>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</si>
  <si>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</si>
  <si>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</si>
  <si>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</si>
  <si>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</si>
  <si>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</si>
  <si>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</si>
  <si>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</si>
  <si>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4368 2025-09-05 08:42:42</t>
  </si>
  <si>
    <t>Pirkimo dokumentų</t>
  </si>
  <si>
    <t>2 priedas</t>
  </si>
  <si>
    <t>Maksimalus kiekis *</t>
  </si>
  <si>
    <t>* Pirkėjas įsipareigoja išpirkti ne mažiau 70 % nurodyto maksimalaus perkamo kiekio.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</si>
</sst>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4" borderId="0" xfId="0" applyFont="1" applyFill="1" applyAlignment="1">
      <alignment wrapText="1"/>
    </xf>
    <xf numFmtId="0" fontId="5" fillId="2" borderId="0" xfId="0" applyFont="1" applyFill="1" applyAlignment="1">
      <alignment wrapText="1"/>
    </xf>
    <xf numFmtId="0" fontId="4" fillId="2" borderId="0" xfId="0" applyFont="1" applyFill="1" applyAlignment="1">
      <alignment wrapText="1"/>
    </xf>
    <xf numFmtId="0" fontId="5" fillId="2" borderId="0" xfId="0" applyFont="1" applyFill="1" applyAlignment="1">
      <alignment horizontal="center" wrapText="1"/>
    </xf>
    <xf numFmtId="0" fontId="4" fillId="2" borderId="1" xfId="0" applyFont="1" applyFill="1" applyBorder="1" applyAlignment="1">
      <alignment horizontal="left" wrapText="1"/>
    </xf>
    <xf numFmtId="0" fontId="4" fillId="5" borderId="1" xfId="0" applyFont="1" applyFill="1" applyBorder="1" applyAlignment="1" applyProtection="1">
      <alignment wrapText="1"/>
      <protection locked="0"/>
    </xf>
    <xf numFmtId="0" fontId="4" fillId="4" borderId="0" xfId="0" applyFont="1" applyFill="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6"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0" fontId="5" fillId="4" borderId="24" xfId="0" applyFont="1" applyFill="1" applyBorder="1" applyAlignment="1">
      <alignment horizontal="left" wrapText="1"/>
    </xf>
    <xf numFmtId="0" fontId="4" fillId="4" borderId="0" xfId="0" applyFont="1" applyFill="1" applyAlignment="1">
      <alignment horizontal="left" wrapText="1"/>
    </xf>
    <xf numFmtId="0" fontId="5" fillId="4" borderId="0" xfId="0" applyFont="1" applyFill="1" applyAlignment="1">
      <alignment horizontal="center" wrapText="1"/>
    </xf>
    <xf numFmtId="0" fontId="4" fillId="2" borderId="0" xfId="0" applyFont="1" applyFill="1" applyAlignment="1">
      <alignment wrapText="1"/>
    </xf>
    <xf numFmtId="0" fontId="4" fillId="5" borderId="1" xfId="0" applyFont="1" applyFill="1" applyBorder="1" applyAlignment="1" applyProtection="1">
      <alignment horizontal="center" vertical="center" wrapText="1"/>
      <protection locked="0"/>
    </xf>
    <xf numFmtId="0" fontId="4" fillId="0" borderId="16" xfId="0" applyFont="1" applyBorder="1" applyAlignment="1" applyProtection="1">
      <alignment wrapText="1"/>
      <protection locked="0"/>
    </xf>
    <xf numFmtId="0" fontId="4" fillId="0" borderId="15" xfId="0" applyFont="1" applyBorder="1" applyAlignment="1" applyProtection="1">
      <alignment wrapText="1"/>
      <protection locked="0"/>
    </xf>
    <xf numFmtId="0" fontId="4" fillId="2" borderId="1" xfId="0" applyFont="1" applyFill="1" applyBorder="1" applyAlignment="1">
      <alignment vertical="center" wrapText="1"/>
    </xf>
    <xf numFmtId="0" fontId="4" fillId="0" borderId="15" xfId="0" applyFont="1" applyBorder="1" applyAlignment="1">
      <alignment wrapText="1"/>
    </xf>
    <xf numFmtId="0" fontId="4" fillId="4" borderId="23" xfId="0" applyFont="1" applyFill="1" applyBorder="1" applyAlignment="1">
      <alignment vertical="center" wrapText="1"/>
    </xf>
    <xf numFmtId="0" fontId="4" fillId="0" borderId="23" xfId="0" applyFont="1" applyBorder="1" applyAlignment="1">
      <alignment wrapText="1"/>
    </xf>
    <xf numFmtId="0" fontId="4" fillId="2" borderId="0" xfId="0" applyFont="1" applyFill="1" applyAlignment="1">
      <alignment vertical="center" wrapText="1"/>
    </xf>
    <xf numFmtId="49" fontId="6" fillId="2" borderId="2" xfId="0" applyNumberFormat="1" applyFont="1" applyFill="1" applyBorder="1" applyAlignment="1">
      <alignment horizontal="left" vertical="center" wrapText="1"/>
    </xf>
    <xf numFmtId="0" fontId="4" fillId="0" borderId="22" xfId="0" applyFont="1" applyBorder="1" applyAlignment="1">
      <alignment wrapText="1"/>
    </xf>
    <xf numFmtId="0" fontId="4" fillId="5" borderId="23" xfId="0" applyFont="1" applyFill="1" applyBorder="1" applyAlignment="1" applyProtection="1">
      <alignment horizontal="center" vertical="center" wrapText="1"/>
      <protection locked="0"/>
    </xf>
    <xf numFmtId="0" fontId="4" fillId="0" borderId="23" xfId="0" applyFont="1" applyBorder="1" applyAlignment="1" applyProtection="1">
      <alignment wrapText="1"/>
      <protection locked="0"/>
    </xf>
    <xf numFmtId="0" fontId="5" fillId="2" borderId="0" xfId="0" applyFont="1" applyFill="1" applyAlignment="1">
      <alignment wrapText="1"/>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4"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2"/>
  <sheetViews>
    <sheetView tabSelected="1" topLeftCell="A412" workbookViewId="0">
      <selection activeCell="A422" sqref="A422:D422"/>
    </sheetView>
  </sheetViews>
  <sheetFormatPr defaultColWidth="10.875" defaultRowHeight="15.75" x14ac:dyDescent="0.25"/>
  <cols>
    <col min="1" max="1" width="9.125" style="16" customWidth="1"/>
    <col min="2" max="2" width="43.625" style="16" customWidth="1"/>
    <col min="3" max="3" width="10.75" style="16" customWidth="1"/>
    <col min="4" max="4" width="10.125" style="16" customWidth="1"/>
    <col min="5" max="6" width="13.625" style="16" customWidth="1"/>
    <col min="7" max="7" width="24.125" style="16" customWidth="1"/>
    <col min="8" max="8" width="19.5" style="16" customWidth="1"/>
    <col min="9" max="9" width="20.125" style="16" customWidth="1"/>
    <col min="10" max="15" width="25" style="16" customWidth="1"/>
    <col min="16" max="16" width="10.875" style="16" customWidth="1"/>
    <col min="17" max="16384" width="10.875" style="16"/>
  </cols>
  <sheetData>
    <row r="1" spans="1:8" x14ac:dyDescent="0.25">
      <c r="H1" s="16" t="s">
        <v>273</v>
      </c>
    </row>
    <row r="2" spans="1:8" x14ac:dyDescent="0.25">
      <c r="A2" s="27" t="s">
        <v>0</v>
      </c>
      <c r="B2" s="27"/>
      <c r="H2" s="16" t="s">
        <v>274</v>
      </c>
    </row>
    <row r="3" spans="1:8" x14ac:dyDescent="0.25">
      <c r="B3" s="17"/>
    </row>
    <row r="4" spans="1:8" x14ac:dyDescent="0.25">
      <c r="A4" s="27" t="s">
        <v>1</v>
      </c>
      <c r="B4" s="27"/>
    </row>
    <row r="5" spans="1:8" x14ac:dyDescent="0.25">
      <c r="A5" s="15"/>
      <c r="B5" s="15"/>
    </row>
    <row r="6" spans="1:8" x14ac:dyDescent="0.25">
      <c r="A6" s="16" t="s">
        <v>2</v>
      </c>
      <c r="B6" s="14" t="s">
        <v>3</v>
      </c>
    </row>
    <row r="7" spans="1:8" x14ac:dyDescent="0.25">
      <c r="B7" s="15"/>
    </row>
    <row r="8" spans="1:8" x14ac:dyDescent="0.25">
      <c r="A8" s="18" t="s">
        <v>4</v>
      </c>
      <c r="B8" s="19"/>
    </row>
    <row r="9" spans="1:8" x14ac:dyDescent="0.25">
      <c r="A9" s="18" t="s">
        <v>5</v>
      </c>
      <c r="B9" s="19"/>
    </row>
    <row r="10" spans="1:8" x14ac:dyDescent="0.25">
      <c r="A10" s="18" t="s">
        <v>6</v>
      </c>
      <c r="B10" s="19"/>
    </row>
    <row r="12" spans="1:8" x14ac:dyDescent="0.25">
      <c r="A12" s="32" t="s">
        <v>7</v>
      </c>
      <c r="B12" s="33"/>
      <c r="C12" s="29"/>
      <c r="D12" s="30"/>
      <c r="E12" s="30"/>
      <c r="F12" s="31"/>
    </row>
    <row r="13" spans="1:8" ht="15.95" customHeight="1" x14ac:dyDescent="0.25">
      <c r="A13" s="37" t="s">
        <v>8</v>
      </c>
      <c r="B13" s="38"/>
      <c r="C13" s="29"/>
      <c r="D13" s="30"/>
      <c r="E13" s="30"/>
      <c r="F13" s="31"/>
    </row>
    <row r="14" spans="1:8" ht="15.95" customHeight="1" x14ac:dyDescent="0.25">
      <c r="A14" s="37" t="s">
        <v>9</v>
      </c>
      <c r="B14" s="38"/>
      <c r="C14" s="29"/>
      <c r="D14" s="30"/>
      <c r="E14" s="30"/>
      <c r="F14" s="31"/>
    </row>
    <row r="15" spans="1:8" ht="15.95" customHeight="1" x14ac:dyDescent="0.25">
      <c r="A15" s="32" t="s">
        <v>10</v>
      </c>
      <c r="B15" s="33"/>
      <c r="C15" s="29"/>
      <c r="D15" s="30"/>
      <c r="E15" s="30"/>
      <c r="F15" s="31"/>
    </row>
    <row r="16" spans="1:8" ht="42.75" customHeight="1" x14ac:dyDescent="0.25">
      <c r="A16" s="37"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96.75" customHeight="1" x14ac:dyDescent="0.25">
      <c r="A21" s="34" t="s">
        <v>16</v>
      </c>
      <c r="B21" s="35"/>
      <c r="C21" s="39"/>
      <c r="D21" s="40"/>
      <c r="E21" s="40"/>
      <c r="F21" s="40"/>
      <c r="G21" s="20" t="str">
        <f>IF((SUMPRODUCT(--(C21=""))&gt;0), "Privaloma užpildyti, kai taikomi pašalinimo pagrindai", "")</f>
        <v>Privaloma užpildyti, kai taikomi pašalinimo pagrindai</v>
      </c>
    </row>
    <row r="22" spans="1:7" ht="18" customHeight="1" x14ac:dyDescent="0.25">
      <c r="A22" s="12"/>
      <c r="B22" s="12"/>
      <c r="C22" s="13"/>
      <c r="D22" s="13"/>
      <c r="E22" s="13"/>
      <c r="F22" s="13"/>
    </row>
    <row r="23" spans="1:7" x14ac:dyDescent="0.25">
      <c r="A23" s="4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26" t="s">
        <v>24</v>
      </c>
      <c r="B30" s="26"/>
      <c r="C30" s="26"/>
      <c r="D30" s="26"/>
      <c r="E30" s="26"/>
      <c r="F30" s="26"/>
    </row>
    <row r="31" spans="1:7" x14ac:dyDescent="0.25">
      <c r="A31" s="26" t="s">
        <v>25</v>
      </c>
      <c r="B31" s="26"/>
      <c r="C31" s="26"/>
      <c r="D31" s="26"/>
      <c r="E31" s="26"/>
      <c r="F31" s="26"/>
    </row>
    <row r="32" spans="1:7" x14ac:dyDescent="0.25">
      <c r="A32" s="14" t="s">
        <v>26</v>
      </c>
      <c r="B32" s="14" t="s">
        <v>27</v>
      </c>
    </row>
    <row r="34" spans="1:9" x14ac:dyDescent="0.25">
      <c r="A34" s="25" t="s">
        <v>28</v>
      </c>
      <c r="B34" s="25"/>
    </row>
    <row r="35" spans="1:9" ht="47.25" x14ac:dyDescent="0.25">
      <c r="A35" s="21" t="s">
        <v>29</v>
      </c>
      <c r="B35" s="21" t="s">
        <v>30</v>
      </c>
      <c r="C35" s="21" t="s">
        <v>275</v>
      </c>
      <c r="D35" s="21" t="s">
        <v>31</v>
      </c>
      <c r="E35" s="21" t="s">
        <v>32</v>
      </c>
      <c r="F35" s="21" t="s">
        <v>33</v>
      </c>
      <c r="G35" s="21" t="s">
        <v>34</v>
      </c>
      <c r="H35" s="21" t="s">
        <v>35</v>
      </c>
      <c r="I35" s="21" t="s">
        <v>36</v>
      </c>
    </row>
    <row r="36" spans="1:9" x14ac:dyDescent="0.25">
      <c r="A36" s="21" t="s">
        <v>37</v>
      </c>
      <c r="B36" s="21" t="s">
        <v>38</v>
      </c>
      <c r="C36" s="22"/>
      <c r="D36" s="22"/>
      <c r="E36" s="22"/>
      <c r="F36" s="22"/>
      <c r="G36" s="22"/>
      <c r="H36" s="22"/>
      <c r="I36" s="22"/>
    </row>
    <row r="37" spans="1:9" x14ac:dyDescent="0.25">
      <c r="A37" s="22" t="s">
        <v>39</v>
      </c>
      <c r="B37" s="22" t="s">
        <v>38</v>
      </c>
      <c r="C37" s="22">
        <v>7000</v>
      </c>
      <c r="D37" s="22" t="s">
        <v>40</v>
      </c>
      <c r="E37" s="23"/>
      <c r="F37" s="22" t="str">
        <f>IF(ISBLANK(E37),"", PRODUCT(C37,E37))</f>
        <v/>
      </c>
      <c r="G37" s="24"/>
      <c r="H37" s="24"/>
      <c r="I37" s="24"/>
    </row>
    <row r="38" spans="1:9" ht="31.5" x14ac:dyDescent="0.25">
      <c r="E38" s="21" t="s">
        <v>41</v>
      </c>
      <c r="F38" s="21" t="str">
        <f>IF(F37="","",ROUND(SUM(F37:F37),2))</f>
        <v/>
      </c>
      <c r="G38" s="20" t="str">
        <f>IF(F37="","Neužpildytos visos objektų kainos","")</f>
        <v>Neužpildytos visos objektų kainos</v>
      </c>
    </row>
    <row r="39" spans="1:9" ht="47.25" x14ac:dyDescent="0.25">
      <c r="C39" s="21" t="s">
        <v>42</v>
      </c>
      <c r="D39" s="24"/>
      <c r="E39" s="21" t="s">
        <v>43</v>
      </c>
      <c r="F39" s="21" t="str">
        <f>IF(OR(F38="",D39=""),"", ROUND(PRODUCT(D39,F38)/100,2))</f>
        <v/>
      </c>
      <c r="G39" s="20" t="str">
        <f>IF(D39="", "Nurodykite taikomą PVM dydį", "")</f>
        <v>Nurodykite taikomą PVM dydį</v>
      </c>
    </row>
    <row r="40" spans="1:9" x14ac:dyDescent="0.25">
      <c r="E40" s="21" t="s">
        <v>44</v>
      </c>
      <c r="F40" s="21">
        <f>IF(ISBLANK(F39), "", ROUND(SUM(F38:F39),2))</f>
        <v>0</v>
      </c>
    </row>
    <row r="44" spans="1:9" ht="31.5" x14ac:dyDescent="0.25">
      <c r="A44" s="14" t="s">
        <v>45</v>
      </c>
      <c r="B44" s="14" t="s">
        <v>46</v>
      </c>
    </row>
    <row r="46" spans="1:9" x14ac:dyDescent="0.25">
      <c r="A46" s="25" t="s">
        <v>28</v>
      </c>
      <c r="B46" s="25"/>
    </row>
    <row r="47" spans="1:9" ht="47.25" x14ac:dyDescent="0.25">
      <c r="A47" s="21" t="s">
        <v>29</v>
      </c>
      <c r="B47" s="21" t="s">
        <v>30</v>
      </c>
      <c r="C47" s="21" t="s">
        <v>275</v>
      </c>
      <c r="D47" s="21" t="s">
        <v>31</v>
      </c>
      <c r="E47" s="21" t="s">
        <v>32</v>
      </c>
      <c r="F47" s="21" t="s">
        <v>33</v>
      </c>
      <c r="G47" s="21" t="s">
        <v>34</v>
      </c>
      <c r="H47" s="21" t="s">
        <v>35</v>
      </c>
      <c r="I47" s="21" t="s">
        <v>36</v>
      </c>
    </row>
    <row r="48" spans="1:9" ht="31.5" x14ac:dyDescent="0.25">
      <c r="A48" s="21" t="s">
        <v>47</v>
      </c>
      <c r="B48" s="21" t="s">
        <v>48</v>
      </c>
      <c r="C48" s="22"/>
      <c r="D48" s="22"/>
      <c r="E48" s="22"/>
      <c r="F48" s="22"/>
      <c r="G48" s="22"/>
      <c r="H48" s="22"/>
      <c r="I48" s="22"/>
    </row>
    <row r="49" spans="1:9" ht="31.5" x14ac:dyDescent="0.25">
      <c r="A49" s="22" t="s">
        <v>49</v>
      </c>
      <c r="B49" s="22" t="s">
        <v>48</v>
      </c>
      <c r="C49" s="22">
        <v>75000</v>
      </c>
      <c r="D49" s="22" t="s">
        <v>40</v>
      </c>
      <c r="E49" s="23"/>
      <c r="F49" s="22" t="str">
        <f>IF(ISBLANK(E49),"", PRODUCT(C49,E49))</f>
        <v/>
      </c>
      <c r="G49" s="24"/>
      <c r="H49" s="24"/>
      <c r="I49" s="24"/>
    </row>
    <row r="50" spans="1:9" ht="31.5" x14ac:dyDescent="0.25">
      <c r="E50" s="21" t="s">
        <v>41</v>
      </c>
      <c r="F50" s="21" t="str">
        <f>IF(F49="","",ROUND(SUM(F49:F49),2))</f>
        <v/>
      </c>
      <c r="G50" s="20" t="str">
        <f>IF(F49="","Neužpildytos visos objektų kainos","")</f>
        <v>Neužpildytos visos objektų kainos</v>
      </c>
    </row>
    <row r="51" spans="1:9" ht="47.25" x14ac:dyDescent="0.25">
      <c r="C51" s="21" t="s">
        <v>42</v>
      </c>
      <c r="D51" s="24"/>
      <c r="E51" s="21" t="s">
        <v>43</v>
      </c>
      <c r="F51" s="21" t="str">
        <f>IF(OR(F50="",D51=""),"", ROUND(PRODUCT(D51,F50)/100,2))</f>
        <v/>
      </c>
      <c r="G51" s="20" t="str">
        <f>IF(D51="", "Nurodykite taikomą PVM dydį", "")</f>
        <v>Nurodykite taikomą PVM dydį</v>
      </c>
    </row>
    <row r="52" spans="1:9" x14ac:dyDescent="0.25">
      <c r="E52" s="21" t="s">
        <v>44</v>
      </c>
      <c r="F52" s="21">
        <f>IF(ISBLANK(F51), "", ROUND(SUM(F50:F51),2))</f>
        <v>0</v>
      </c>
    </row>
    <row r="56" spans="1:9" x14ac:dyDescent="0.25">
      <c r="A56" s="14" t="s">
        <v>50</v>
      </c>
      <c r="B56" s="14" t="s">
        <v>51</v>
      </c>
    </row>
    <row r="58" spans="1:9" x14ac:dyDescent="0.25">
      <c r="A58" s="25" t="s">
        <v>28</v>
      </c>
      <c r="B58" s="25"/>
    </row>
    <row r="59" spans="1:9" ht="47.25" x14ac:dyDescent="0.25">
      <c r="A59" s="21" t="s">
        <v>29</v>
      </c>
      <c r="B59" s="21" t="s">
        <v>30</v>
      </c>
      <c r="C59" s="21" t="s">
        <v>275</v>
      </c>
      <c r="D59" s="21" t="s">
        <v>31</v>
      </c>
      <c r="E59" s="21" t="s">
        <v>32</v>
      </c>
      <c r="F59" s="21" t="s">
        <v>33</v>
      </c>
      <c r="G59" s="21" t="s">
        <v>34</v>
      </c>
      <c r="H59" s="21" t="s">
        <v>35</v>
      </c>
      <c r="I59" s="21" t="s">
        <v>36</v>
      </c>
    </row>
    <row r="60" spans="1:9" x14ac:dyDescent="0.25">
      <c r="A60" s="21" t="s">
        <v>52</v>
      </c>
      <c r="B60" s="21" t="s">
        <v>53</v>
      </c>
      <c r="C60" s="22"/>
      <c r="D60" s="22"/>
      <c r="E60" s="22"/>
      <c r="F60" s="22"/>
      <c r="G60" s="22"/>
      <c r="H60" s="22"/>
      <c r="I60" s="22"/>
    </row>
    <row r="61" spans="1:9" x14ac:dyDescent="0.25">
      <c r="A61" s="22" t="s">
        <v>54</v>
      </c>
      <c r="B61" s="22" t="s">
        <v>53</v>
      </c>
      <c r="C61" s="22">
        <v>45000</v>
      </c>
      <c r="D61" s="22" t="s">
        <v>40</v>
      </c>
      <c r="E61" s="23"/>
      <c r="F61" s="22" t="str">
        <f>IF(ISBLANK(E61),"", PRODUCT(C61,E61))</f>
        <v/>
      </c>
      <c r="G61" s="24"/>
      <c r="H61" s="24"/>
      <c r="I61" s="24"/>
    </row>
    <row r="62" spans="1:9" ht="31.5" x14ac:dyDescent="0.25">
      <c r="E62" s="21" t="s">
        <v>41</v>
      </c>
      <c r="F62" s="21" t="str">
        <f>IF(F61="","",ROUND(SUM(F61:F61),2))</f>
        <v/>
      </c>
      <c r="G62" s="20" t="str">
        <f>IF(F61="","Neužpildytos visos objektų kainos","")</f>
        <v>Neužpildytos visos objektų kainos</v>
      </c>
    </row>
    <row r="63" spans="1:9" ht="47.25" x14ac:dyDescent="0.25">
      <c r="C63" s="21" t="s">
        <v>42</v>
      </c>
      <c r="D63" s="24"/>
      <c r="E63" s="21" t="s">
        <v>43</v>
      </c>
      <c r="F63" s="21" t="str">
        <f>IF(OR(F62="",D63=""),"", ROUND(PRODUCT(D63,F62)/100,2))</f>
        <v/>
      </c>
      <c r="G63" s="20" t="str">
        <f>IF(D63="", "Nurodykite taikomą PVM dydį", "")</f>
        <v>Nurodykite taikomą PVM dydį</v>
      </c>
    </row>
    <row r="64" spans="1:9" x14ac:dyDescent="0.25">
      <c r="E64" s="21" t="s">
        <v>44</v>
      </c>
      <c r="F64" s="21">
        <f>IF(ISBLANK(F63), "", ROUND(SUM(F62:F63),2))</f>
        <v>0</v>
      </c>
    </row>
    <row r="68" spans="1:9" x14ac:dyDescent="0.25">
      <c r="A68" s="14" t="s">
        <v>55</v>
      </c>
      <c r="B68" s="14" t="s">
        <v>56</v>
      </c>
    </row>
    <row r="70" spans="1:9" x14ac:dyDescent="0.25">
      <c r="A70" s="25" t="s">
        <v>28</v>
      </c>
      <c r="B70" s="25"/>
    </row>
    <row r="71" spans="1:9" ht="47.25" x14ac:dyDescent="0.25">
      <c r="A71" s="21" t="s">
        <v>29</v>
      </c>
      <c r="B71" s="21" t="s">
        <v>30</v>
      </c>
      <c r="C71" s="21" t="s">
        <v>275</v>
      </c>
      <c r="D71" s="21" t="s">
        <v>31</v>
      </c>
      <c r="E71" s="21" t="s">
        <v>32</v>
      </c>
      <c r="F71" s="21" t="s">
        <v>33</v>
      </c>
      <c r="G71" s="21" t="s">
        <v>34</v>
      </c>
      <c r="H71" s="21" t="s">
        <v>35</v>
      </c>
      <c r="I71" s="21" t="s">
        <v>36</v>
      </c>
    </row>
    <row r="72" spans="1:9" x14ac:dyDescent="0.25">
      <c r="A72" s="21" t="s">
        <v>57</v>
      </c>
      <c r="B72" s="21" t="s">
        <v>58</v>
      </c>
      <c r="C72" s="22"/>
      <c r="D72" s="22"/>
      <c r="E72" s="22"/>
      <c r="F72" s="22"/>
      <c r="G72" s="22"/>
      <c r="H72" s="22"/>
      <c r="I72" s="22"/>
    </row>
    <row r="73" spans="1:9" x14ac:dyDescent="0.25">
      <c r="A73" s="22" t="s">
        <v>59</v>
      </c>
      <c r="B73" s="22" t="s">
        <v>58</v>
      </c>
      <c r="C73" s="22">
        <v>3600</v>
      </c>
      <c r="D73" s="22" t="s">
        <v>40</v>
      </c>
      <c r="E73" s="23"/>
      <c r="F73" s="22" t="str">
        <f>IF(ISBLANK(E73),"", PRODUCT(C73,E73))</f>
        <v/>
      </c>
      <c r="G73" s="24"/>
      <c r="H73" s="24"/>
      <c r="I73" s="24"/>
    </row>
    <row r="74" spans="1:9" ht="31.5" x14ac:dyDescent="0.25">
      <c r="E74" s="21" t="s">
        <v>41</v>
      </c>
      <c r="F74" s="21" t="str">
        <f>IF(F73="","",ROUND(SUM(F73:F73),2))</f>
        <v/>
      </c>
      <c r="G74" s="20" t="str">
        <f>IF(F73="","Neužpildytos visos objektų kainos","")</f>
        <v>Neužpildytos visos objektų kainos</v>
      </c>
    </row>
    <row r="75" spans="1:9" ht="47.25" x14ac:dyDescent="0.25">
      <c r="C75" s="21" t="s">
        <v>42</v>
      </c>
      <c r="D75" s="24"/>
      <c r="E75" s="21" t="s">
        <v>43</v>
      </c>
      <c r="F75" s="21" t="str">
        <f>IF(OR(F74="",D75=""),"", ROUND(PRODUCT(D75,F74)/100,2))</f>
        <v/>
      </c>
      <c r="G75" s="20" t="str">
        <f>IF(D75="", "Nurodykite taikomą PVM dydį", "")</f>
        <v>Nurodykite taikomą PVM dydį</v>
      </c>
    </row>
    <row r="76" spans="1:9" x14ac:dyDescent="0.25">
      <c r="E76" s="21" t="s">
        <v>44</v>
      </c>
      <c r="F76" s="21">
        <f>IF(ISBLANK(F75), "", ROUND(SUM(F74:F75),2))</f>
        <v>0</v>
      </c>
    </row>
    <row r="80" spans="1:9" ht="31.5" x14ac:dyDescent="0.25">
      <c r="A80" s="14" t="s">
        <v>60</v>
      </c>
      <c r="B80" s="14" t="s">
        <v>61</v>
      </c>
    </row>
    <row r="82" spans="1:9" x14ac:dyDescent="0.25">
      <c r="A82" s="25" t="s">
        <v>28</v>
      </c>
      <c r="B82" s="25"/>
    </row>
    <row r="83" spans="1:9" ht="47.25" x14ac:dyDescent="0.25">
      <c r="A83" s="21" t="s">
        <v>29</v>
      </c>
      <c r="B83" s="21" t="s">
        <v>30</v>
      </c>
      <c r="C83" s="21" t="s">
        <v>275</v>
      </c>
      <c r="D83" s="21" t="s">
        <v>31</v>
      </c>
      <c r="E83" s="21" t="s">
        <v>32</v>
      </c>
      <c r="F83" s="21" t="s">
        <v>33</v>
      </c>
      <c r="G83" s="21" t="s">
        <v>34</v>
      </c>
      <c r="H83" s="21" t="s">
        <v>35</v>
      </c>
      <c r="I83" s="21" t="s">
        <v>36</v>
      </c>
    </row>
    <row r="84" spans="1:9" ht="31.5" x14ac:dyDescent="0.25">
      <c r="A84" s="21" t="s">
        <v>62</v>
      </c>
      <c r="B84" s="21" t="s">
        <v>63</v>
      </c>
      <c r="C84" s="22"/>
      <c r="D84" s="22"/>
      <c r="E84" s="22"/>
      <c r="F84" s="22"/>
      <c r="G84" s="22"/>
      <c r="H84" s="22"/>
      <c r="I84" s="22"/>
    </row>
    <row r="85" spans="1:9" x14ac:dyDescent="0.25">
      <c r="A85" s="22" t="s">
        <v>64</v>
      </c>
      <c r="B85" s="22" t="s">
        <v>65</v>
      </c>
      <c r="C85" s="22">
        <v>600</v>
      </c>
      <c r="D85" s="22" t="s">
        <v>40</v>
      </c>
      <c r="E85" s="23"/>
      <c r="F85" s="22" t="str">
        <f>IF(ISBLANK(E85),"", PRODUCT(C85,E85))</f>
        <v/>
      </c>
      <c r="G85" s="24"/>
      <c r="H85" s="24"/>
      <c r="I85" s="24"/>
    </row>
    <row r="86" spans="1:9" x14ac:dyDescent="0.25">
      <c r="A86" s="22" t="s">
        <v>66</v>
      </c>
      <c r="B86" s="22" t="s">
        <v>67</v>
      </c>
      <c r="C86" s="22">
        <v>600</v>
      </c>
      <c r="D86" s="22" t="s">
        <v>40</v>
      </c>
      <c r="E86" s="23"/>
      <c r="F86" s="22" t="str">
        <f>IF(ISBLANK(E86),"", PRODUCT(C86,E86))</f>
        <v/>
      </c>
      <c r="G86" s="24"/>
      <c r="H86" s="24"/>
      <c r="I86" s="24"/>
    </row>
    <row r="87" spans="1:9" x14ac:dyDescent="0.25">
      <c r="A87" s="22" t="s">
        <v>68</v>
      </c>
      <c r="B87" s="22" t="s">
        <v>69</v>
      </c>
      <c r="C87" s="22">
        <v>100</v>
      </c>
      <c r="D87" s="22" t="s">
        <v>40</v>
      </c>
      <c r="E87" s="23"/>
      <c r="F87" s="22" t="str">
        <f>IF(ISBLANK(E87),"", PRODUCT(C87,E87))</f>
        <v/>
      </c>
      <c r="G87" s="24"/>
      <c r="H87" s="24"/>
      <c r="I87" s="24"/>
    </row>
    <row r="88" spans="1:9" ht="31.5" x14ac:dyDescent="0.25">
      <c r="E88" s="21" t="s">
        <v>41</v>
      </c>
      <c r="F88" s="21" t="str">
        <f>IF((SUMPRODUCT(--(F85:F87=""))&gt;0), "", ROUND(SUM(F85:F87),2))</f>
        <v/>
      </c>
      <c r="G88" s="20" t="str">
        <f>IF((SUMPRODUCT(--(F85:F87=""))&gt;0), "Neužpildytos visų objektų kainos", "")</f>
        <v>Neužpildytos visų objektų kainos</v>
      </c>
    </row>
    <row r="89" spans="1:9" ht="47.25" x14ac:dyDescent="0.25">
      <c r="C89" s="21" t="s">
        <v>42</v>
      </c>
      <c r="D89" s="24"/>
      <c r="E89" s="21" t="s">
        <v>43</v>
      </c>
      <c r="F89" s="21" t="str">
        <f>IF(OR(F88="",D89=""),"", ROUND(PRODUCT(D89,F88)/100,2))</f>
        <v/>
      </c>
      <c r="G89" s="20" t="str">
        <f>IF(D89="", "Nurodykite taikomą PVM dydį", "")</f>
        <v>Nurodykite taikomą PVM dydį</v>
      </c>
    </row>
    <row r="90" spans="1:9" x14ac:dyDescent="0.25">
      <c r="E90" s="21" t="s">
        <v>44</v>
      </c>
      <c r="F90" s="21">
        <f>IF(ISBLANK(F89), "", ROUND(SUM(F88:F89),2))</f>
        <v>0</v>
      </c>
    </row>
    <row r="94" spans="1:9" x14ac:dyDescent="0.25">
      <c r="A94" s="14" t="s">
        <v>70</v>
      </c>
      <c r="B94" s="14" t="s">
        <v>71</v>
      </c>
    </row>
    <row r="96" spans="1:9" x14ac:dyDescent="0.25">
      <c r="A96" s="25" t="s">
        <v>28</v>
      </c>
      <c r="B96" s="25"/>
    </row>
    <row r="97" spans="1:9" ht="47.25" x14ac:dyDescent="0.25">
      <c r="A97" s="21" t="s">
        <v>29</v>
      </c>
      <c r="B97" s="21" t="s">
        <v>30</v>
      </c>
      <c r="C97" s="21" t="s">
        <v>275</v>
      </c>
      <c r="D97" s="21" t="s">
        <v>31</v>
      </c>
      <c r="E97" s="21" t="s">
        <v>32</v>
      </c>
      <c r="F97" s="21" t="s">
        <v>33</v>
      </c>
      <c r="G97" s="21" t="s">
        <v>34</v>
      </c>
      <c r="H97" s="21" t="s">
        <v>35</v>
      </c>
      <c r="I97" s="21" t="s">
        <v>36</v>
      </c>
    </row>
    <row r="98" spans="1:9" x14ac:dyDescent="0.25">
      <c r="A98" s="21" t="s">
        <v>72</v>
      </c>
      <c r="B98" s="21" t="s">
        <v>73</v>
      </c>
      <c r="C98" s="22"/>
      <c r="D98" s="22"/>
      <c r="E98" s="22"/>
      <c r="F98" s="22"/>
      <c r="G98" s="22"/>
      <c r="H98" s="22"/>
      <c r="I98" s="22"/>
    </row>
    <row r="99" spans="1:9" x14ac:dyDescent="0.25">
      <c r="A99" s="22" t="s">
        <v>74</v>
      </c>
      <c r="B99" s="22" t="s">
        <v>73</v>
      </c>
      <c r="C99" s="22">
        <v>15000</v>
      </c>
      <c r="D99" s="22" t="s">
        <v>40</v>
      </c>
      <c r="E99" s="23"/>
      <c r="F99" s="22" t="str">
        <f>IF(ISBLANK(E99),"", PRODUCT(C99,E99))</f>
        <v/>
      </c>
      <c r="G99" s="24"/>
      <c r="H99" s="24"/>
      <c r="I99" s="24"/>
    </row>
    <row r="100" spans="1:9" ht="31.5" x14ac:dyDescent="0.25">
      <c r="E100" s="21" t="s">
        <v>41</v>
      </c>
      <c r="F100" s="21" t="str">
        <f>IF(F99="","",ROUND(SUM(F99:F99),2))</f>
        <v/>
      </c>
      <c r="G100" s="20" t="str">
        <f>IF(F99="","Neužpildytos visos objektų kainos","")</f>
        <v>Neužpildytos visos objektų kainos</v>
      </c>
    </row>
    <row r="101" spans="1:9" ht="47.25" x14ac:dyDescent="0.25">
      <c r="C101" s="21" t="s">
        <v>42</v>
      </c>
      <c r="D101" s="24"/>
      <c r="E101" s="21" t="s">
        <v>43</v>
      </c>
      <c r="F101" s="21" t="str">
        <f>IF(OR(F100="",D101=""),"", ROUND(PRODUCT(D101,F100)/100,2))</f>
        <v/>
      </c>
      <c r="G101" s="20" t="str">
        <f>IF(D101="", "Nurodykite taikomą PVM dydį", "")</f>
        <v>Nurodykite taikomą PVM dydį</v>
      </c>
    </row>
    <row r="102" spans="1:9" x14ac:dyDescent="0.25">
      <c r="E102" s="21" t="s">
        <v>44</v>
      </c>
      <c r="F102" s="21">
        <f>IF(ISBLANK(F101), "", ROUND(SUM(F100:F101),2))</f>
        <v>0</v>
      </c>
    </row>
    <row r="106" spans="1:9" x14ac:dyDescent="0.25">
      <c r="A106" s="14" t="s">
        <v>75</v>
      </c>
      <c r="B106" s="14" t="s">
        <v>76</v>
      </c>
    </row>
    <row r="108" spans="1:9" x14ac:dyDescent="0.25">
      <c r="A108" s="25" t="s">
        <v>28</v>
      </c>
      <c r="B108" s="25"/>
    </row>
    <row r="109" spans="1:9" ht="47.25" x14ac:dyDescent="0.25">
      <c r="A109" s="21" t="s">
        <v>29</v>
      </c>
      <c r="B109" s="21" t="s">
        <v>30</v>
      </c>
      <c r="C109" s="21" t="s">
        <v>275</v>
      </c>
      <c r="D109" s="21" t="s">
        <v>31</v>
      </c>
      <c r="E109" s="21" t="s">
        <v>32</v>
      </c>
      <c r="F109" s="21" t="s">
        <v>33</v>
      </c>
      <c r="G109" s="21" t="s">
        <v>34</v>
      </c>
      <c r="H109" s="21" t="s">
        <v>35</v>
      </c>
      <c r="I109" s="21" t="s">
        <v>36</v>
      </c>
    </row>
    <row r="110" spans="1:9" x14ac:dyDescent="0.25">
      <c r="A110" s="21" t="s">
        <v>77</v>
      </c>
      <c r="B110" s="21" t="s">
        <v>78</v>
      </c>
      <c r="C110" s="22"/>
      <c r="D110" s="22"/>
      <c r="E110" s="22"/>
      <c r="F110" s="22"/>
      <c r="G110" s="22"/>
      <c r="H110" s="22"/>
      <c r="I110" s="22"/>
    </row>
    <row r="111" spans="1:9" ht="31.5" x14ac:dyDescent="0.25">
      <c r="A111" s="22" t="s">
        <v>79</v>
      </c>
      <c r="B111" s="22" t="s">
        <v>80</v>
      </c>
      <c r="C111" s="22">
        <v>5400</v>
      </c>
      <c r="D111" s="22" t="s">
        <v>40</v>
      </c>
      <c r="E111" s="23"/>
      <c r="F111" s="22" t="str">
        <f>IF(ISBLANK(E111),"", PRODUCT(C111,E111))</f>
        <v/>
      </c>
      <c r="G111" s="24"/>
      <c r="H111" s="24"/>
      <c r="I111" s="24"/>
    </row>
    <row r="112" spans="1:9" x14ac:dyDescent="0.25">
      <c r="A112" s="22" t="s">
        <v>81</v>
      </c>
      <c r="B112" s="22" t="s">
        <v>82</v>
      </c>
      <c r="C112" s="22">
        <v>5400</v>
      </c>
      <c r="D112" s="22" t="s">
        <v>40</v>
      </c>
      <c r="E112" s="23"/>
      <c r="F112" s="22" t="str">
        <f>IF(ISBLANK(E112),"", PRODUCT(C112,E112))</f>
        <v/>
      </c>
      <c r="G112" s="24"/>
      <c r="H112" s="24"/>
      <c r="I112" s="24"/>
    </row>
    <row r="113" spans="1:9" ht="31.5" x14ac:dyDescent="0.25">
      <c r="E113" s="21" t="s">
        <v>41</v>
      </c>
      <c r="F113" s="21" t="str">
        <f>IF((SUMPRODUCT(--(F111:F112=""))&gt;0), "", ROUND(SUM(F111:F112),2))</f>
        <v/>
      </c>
      <c r="G113" s="20" t="str">
        <f>IF((SUMPRODUCT(--(F111:F112=""))&gt;0), "Neužpildytos visų objektų kainos", "")</f>
        <v>Neužpildytos visų objektų kainos</v>
      </c>
    </row>
    <row r="114" spans="1:9" ht="47.25" x14ac:dyDescent="0.25">
      <c r="C114" s="21" t="s">
        <v>42</v>
      </c>
      <c r="D114" s="24"/>
      <c r="E114" s="21" t="s">
        <v>43</v>
      </c>
      <c r="F114" s="21" t="str">
        <f>IF(OR(F113="",D114=""),"", ROUND(PRODUCT(D114,F113)/100,2))</f>
        <v/>
      </c>
      <c r="G114" s="20" t="str">
        <f>IF(D114="", "Nurodykite taikomą PVM dydį", "")</f>
        <v>Nurodykite taikomą PVM dydį</v>
      </c>
    </row>
    <row r="115" spans="1:9" x14ac:dyDescent="0.25">
      <c r="E115" s="21" t="s">
        <v>44</v>
      </c>
      <c r="F115" s="21">
        <f>IF(ISBLANK(F114), "", ROUND(SUM(F113:F114),2))</f>
        <v>0</v>
      </c>
    </row>
    <row r="119" spans="1:9" ht="31.5" x14ac:dyDescent="0.25">
      <c r="A119" s="14" t="s">
        <v>83</v>
      </c>
      <c r="B119" s="14" t="s">
        <v>84</v>
      </c>
    </row>
    <row r="121" spans="1:9" x14ac:dyDescent="0.25">
      <c r="A121" s="25" t="s">
        <v>28</v>
      </c>
      <c r="B121" s="25"/>
    </row>
    <row r="122" spans="1:9" ht="47.25" x14ac:dyDescent="0.25">
      <c r="A122" s="21" t="s">
        <v>29</v>
      </c>
      <c r="B122" s="21" t="s">
        <v>30</v>
      </c>
      <c r="C122" s="21" t="s">
        <v>275</v>
      </c>
      <c r="D122" s="21" t="s">
        <v>31</v>
      </c>
      <c r="E122" s="21" t="s">
        <v>32</v>
      </c>
      <c r="F122" s="21" t="s">
        <v>33</v>
      </c>
      <c r="G122" s="21" t="s">
        <v>34</v>
      </c>
      <c r="H122" s="21" t="s">
        <v>35</v>
      </c>
      <c r="I122" s="21" t="s">
        <v>36</v>
      </c>
    </row>
    <row r="123" spans="1:9" x14ac:dyDescent="0.25">
      <c r="A123" s="21" t="s">
        <v>85</v>
      </c>
      <c r="B123" s="21" t="s">
        <v>86</v>
      </c>
      <c r="C123" s="22"/>
      <c r="D123" s="22"/>
      <c r="E123" s="22"/>
      <c r="F123" s="22"/>
      <c r="G123" s="22"/>
      <c r="H123" s="22"/>
      <c r="I123" s="22"/>
    </row>
    <row r="124" spans="1:9" x14ac:dyDescent="0.25">
      <c r="A124" s="22" t="s">
        <v>87</v>
      </c>
      <c r="B124" s="22" t="s">
        <v>86</v>
      </c>
      <c r="C124" s="22">
        <v>3750</v>
      </c>
      <c r="D124" s="22" t="s">
        <v>40</v>
      </c>
      <c r="E124" s="23"/>
      <c r="F124" s="22" t="str">
        <f>IF(ISBLANK(E124),"", PRODUCT(C124,E124))</f>
        <v/>
      </c>
      <c r="G124" s="24"/>
      <c r="H124" s="24"/>
      <c r="I124" s="24"/>
    </row>
    <row r="125" spans="1:9" ht="31.5" x14ac:dyDescent="0.25">
      <c r="E125" s="21" t="s">
        <v>41</v>
      </c>
      <c r="F125" s="21" t="str">
        <f>IF(F124="","",ROUND(SUM(F124:F124),2))</f>
        <v/>
      </c>
      <c r="G125" s="20" t="str">
        <f>IF(F124="","Neužpildytos visos objektų kainos","")</f>
        <v>Neužpildytos visos objektų kainos</v>
      </c>
    </row>
    <row r="126" spans="1:9" ht="47.25" x14ac:dyDescent="0.25">
      <c r="C126" s="21" t="s">
        <v>42</v>
      </c>
      <c r="D126" s="24"/>
      <c r="E126" s="21" t="s">
        <v>43</v>
      </c>
      <c r="F126" s="21" t="str">
        <f>IF(OR(F125="",D126=""),"", ROUND(PRODUCT(D126,F125)/100,2))</f>
        <v/>
      </c>
      <c r="G126" s="20" t="str">
        <f>IF(D126="", "Nurodykite taikomą PVM dydį", "")</f>
        <v>Nurodykite taikomą PVM dydį</v>
      </c>
    </row>
    <row r="127" spans="1:9" x14ac:dyDescent="0.25">
      <c r="E127" s="21" t="s">
        <v>44</v>
      </c>
      <c r="F127" s="21">
        <f>IF(ISBLANK(F126), "", ROUND(SUM(F125:F126),2))</f>
        <v>0</v>
      </c>
    </row>
    <row r="131" spans="1:9" x14ac:dyDescent="0.25">
      <c r="A131" s="14" t="s">
        <v>88</v>
      </c>
      <c r="B131" s="14" t="s">
        <v>89</v>
      </c>
    </row>
    <row r="133" spans="1:9" x14ac:dyDescent="0.25">
      <c r="A133" s="25" t="s">
        <v>28</v>
      </c>
      <c r="B133" s="25"/>
    </row>
    <row r="134" spans="1:9" ht="47.25" x14ac:dyDescent="0.25">
      <c r="A134" s="21" t="s">
        <v>29</v>
      </c>
      <c r="B134" s="21" t="s">
        <v>30</v>
      </c>
      <c r="C134" s="21" t="s">
        <v>275</v>
      </c>
      <c r="D134" s="21" t="s">
        <v>31</v>
      </c>
      <c r="E134" s="21" t="s">
        <v>32</v>
      </c>
      <c r="F134" s="21" t="s">
        <v>33</v>
      </c>
      <c r="G134" s="21" t="s">
        <v>34</v>
      </c>
      <c r="H134" s="21" t="s">
        <v>35</v>
      </c>
      <c r="I134" s="21" t="s">
        <v>36</v>
      </c>
    </row>
    <row r="135" spans="1:9" x14ac:dyDescent="0.25">
      <c r="A135" s="21" t="s">
        <v>90</v>
      </c>
      <c r="B135" s="21" t="s">
        <v>91</v>
      </c>
      <c r="C135" s="22"/>
      <c r="D135" s="22"/>
      <c r="E135" s="22"/>
      <c r="F135" s="22"/>
      <c r="G135" s="22"/>
      <c r="H135" s="22"/>
      <c r="I135" s="22"/>
    </row>
    <row r="136" spans="1:9" x14ac:dyDescent="0.25">
      <c r="A136" s="22" t="s">
        <v>92</v>
      </c>
      <c r="B136" s="22" t="s">
        <v>91</v>
      </c>
      <c r="C136" s="22">
        <v>180</v>
      </c>
      <c r="D136" s="22" t="s">
        <v>40</v>
      </c>
      <c r="E136" s="23"/>
      <c r="F136" s="22" t="str">
        <f>IF(ISBLANK(E136),"", PRODUCT(C136,E136))</f>
        <v/>
      </c>
      <c r="G136" s="24"/>
      <c r="H136" s="24"/>
      <c r="I136" s="24"/>
    </row>
    <row r="137" spans="1:9" ht="31.5" x14ac:dyDescent="0.25">
      <c r="E137" s="21" t="s">
        <v>41</v>
      </c>
      <c r="F137" s="21" t="str">
        <f>IF(F136="","",ROUND(SUM(F136:F136),2))</f>
        <v/>
      </c>
      <c r="G137" s="20" t="str">
        <f>IF(F136="","Neužpildytos visos objektų kainos","")</f>
        <v>Neužpildytos visos objektų kainos</v>
      </c>
    </row>
    <row r="138" spans="1:9" ht="47.25" x14ac:dyDescent="0.25">
      <c r="C138" s="21" t="s">
        <v>42</v>
      </c>
      <c r="D138" s="24"/>
      <c r="E138" s="21" t="s">
        <v>43</v>
      </c>
      <c r="F138" s="21" t="str">
        <f>IF(OR(F137="",D138=""),"", ROUND(PRODUCT(D138,F137)/100,2))</f>
        <v/>
      </c>
      <c r="G138" s="20" t="str">
        <f>IF(D138="", "Nurodykite taikomą PVM dydį", "")</f>
        <v>Nurodykite taikomą PVM dydį</v>
      </c>
    </row>
    <row r="139" spans="1:9" x14ac:dyDescent="0.25">
      <c r="E139" s="21" t="s">
        <v>44</v>
      </c>
      <c r="F139" s="21">
        <f>IF(ISBLANK(F138), "", ROUND(SUM(F137:F138),2))</f>
        <v>0</v>
      </c>
    </row>
    <row r="143" spans="1:9" ht="31.5" x14ac:dyDescent="0.25">
      <c r="A143" s="14" t="s">
        <v>93</v>
      </c>
      <c r="B143" s="14" t="s">
        <v>94</v>
      </c>
    </row>
    <row r="145" spans="1:9" x14ac:dyDescent="0.25">
      <c r="A145" s="25" t="s">
        <v>28</v>
      </c>
      <c r="B145" s="25"/>
    </row>
    <row r="146" spans="1:9" ht="47.25" x14ac:dyDescent="0.25">
      <c r="A146" s="21" t="s">
        <v>29</v>
      </c>
      <c r="B146" s="21" t="s">
        <v>30</v>
      </c>
      <c r="C146" s="21" t="s">
        <v>275</v>
      </c>
      <c r="D146" s="21" t="s">
        <v>31</v>
      </c>
      <c r="E146" s="21" t="s">
        <v>32</v>
      </c>
      <c r="F146" s="21" t="s">
        <v>33</v>
      </c>
      <c r="G146" s="21" t="s">
        <v>34</v>
      </c>
      <c r="H146" s="21" t="s">
        <v>35</v>
      </c>
      <c r="I146" s="21" t="s">
        <v>36</v>
      </c>
    </row>
    <row r="147" spans="1:9" x14ac:dyDescent="0.25">
      <c r="A147" s="21" t="s">
        <v>95</v>
      </c>
      <c r="B147" s="21" t="s">
        <v>96</v>
      </c>
      <c r="C147" s="22"/>
      <c r="D147" s="22"/>
      <c r="E147" s="22"/>
      <c r="F147" s="22"/>
      <c r="G147" s="22"/>
      <c r="H147" s="22"/>
      <c r="I147" s="22"/>
    </row>
    <row r="148" spans="1:9" x14ac:dyDescent="0.25">
      <c r="A148" s="22" t="s">
        <v>97</v>
      </c>
      <c r="B148" s="22" t="s">
        <v>96</v>
      </c>
      <c r="C148" s="22">
        <v>9000</v>
      </c>
      <c r="D148" s="22" t="s">
        <v>40</v>
      </c>
      <c r="E148" s="23"/>
      <c r="F148" s="22" t="str">
        <f>IF(ISBLANK(E148),"", PRODUCT(C148,E148))</f>
        <v/>
      </c>
      <c r="G148" s="24"/>
      <c r="H148" s="24"/>
      <c r="I148" s="24"/>
    </row>
    <row r="149" spans="1:9" ht="31.5" x14ac:dyDescent="0.25">
      <c r="E149" s="21" t="s">
        <v>41</v>
      </c>
      <c r="F149" s="21" t="str">
        <f>IF(F148="","",ROUND(SUM(F148:F148),2))</f>
        <v/>
      </c>
      <c r="G149" s="20" t="str">
        <f>IF(F148="","Neužpildytos visos objektų kainos","")</f>
        <v>Neužpildytos visos objektų kainos</v>
      </c>
    </row>
    <row r="150" spans="1:9" ht="47.25" x14ac:dyDescent="0.25">
      <c r="C150" s="21" t="s">
        <v>42</v>
      </c>
      <c r="D150" s="24"/>
      <c r="E150" s="21" t="s">
        <v>43</v>
      </c>
      <c r="F150" s="21" t="str">
        <f>IF(OR(F149="",D150=""),"", ROUND(PRODUCT(D150,F149)/100,2))</f>
        <v/>
      </c>
      <c r="G150" s="20" t="str">
        <f>IF(D150="", "Nurodykite taikomą PVM dydį", "")</f>
        <v>Nurodykite taikomą PVM dydį</v>
      </c>
    </row>
    <row r="151" spans="1:9" x14ac:dyDescent="0.25">
      <c r="E151" s="21" t="s">
        <v>44</v>
      </c>
      <c r="F151" s="21">
        <f>IF(ISBLANK(F150), "", ROUND(SUM(F149:F150),2))</f>
        <v>0</v>
      </c>
    </row>
    <row r="155" spans="1:9" ht="31.5" x14ac:dyDescent="0.25">
      <c r="A155" s="14" t="s">
        <v>98</v>
      </c>
      <c r="B155" s="14" t="s">
        <v>99</v>
      </c>
    </row>
    <row r="157" spans="1:9" x14ac:dyDescent="0.25">
      <c r="A157" s="25" t="s">
        <v>28</v>
      </c>
      <c r="B157" s="25"/>
    </row>
    <row r="158" spans="1:9" ht="47.25" x14ac:dyDescent="0.25">
      <c r="A158" s="21" t="s">
        <v>29</v>
      </c>
      <c r="B158" s="21" t="s">
        <v>30</v>
      </c>
      <c r="C158" s="21" t="s">
        <v>275</v>
      </c>
      <c r="D158" s="21" t="s">
        <v>31</v>
      </c>
      <c r="E158" s="21" t="s">
        <v>32</v>
      </c>
      <c r="F158" s="21" t="s">
        <v>33</v>
      </c>
      <c r="G158" s="21" t="s">
        <v>34</v>
      </c>
      <c r="H158" s="21" t="s">
        <v>35</v>
      </c>
      <c r="I158" s="21" t="s">
        <v>36</v>
      </c>
    </row>
    <row r="159" spans="1:9" x14ac:dyDescent="0.25">
      <c r="A159" s="21" t="s">
        <v>100</v>
      </c>
      <c r="B159" s="21" t="s">
        <v>101</v>
      </c>
      <c r="C159" s="22"/>
      <c r="D159" s="22"/>
      <c r="E159" s="22"/>
      <c r="F159" s="22"/>
      <c r="G159" s="22"/>
      <c r="H159" s="22"/>
      <c r="I159" s="22"/>
    </row>
    <row r="160" spans="1:9" x14ac:dyDescent="0.25">
      <c r="A160" s="22" t="s">
        <v>102</v>
      </c>
      <c r="B160" s="22" t="s">
        <v>101</v>
      </c>
      <c r="C160" s="22">
        <v>7100</v>
      </c>
      <c r="D160" s="22" t="s">
        <v>40</v>
      </c>
      <c r="E160" s="23"/>
      <c r="F160" s="22" t="str">
        <f>IF(ISBLANK(E160),"", PRODUCT(C160,E160))</f>
        <v/>
      </c>
      <c r="G160" s="24"/>
      <c r="H160" s="24"/>
      <c r="I160" s="24"/>
    </row>
    <row r="161" spans="1:9" ht="31.5" x14ac:dyDescent="0.25">
      <c r="E161" s="21" t="s">
        <v>41</v>
      </c>
      <c r="F161" s="21" t="str">
        <f>IF(F160="","",ROUND(SUM(F160:F160),2))</f>
        <v/>
      </c>
      <c r="G161" s="20" t="str">
        <f>IF(F160="","Neužpildytos visos objektų kainos","")</f>
        <v>Neužpildytos visos objektų kainos</v>
      </c>
    </row>
    <row r="162" spans="1:9" ht="47.25" x14ac:dyDescent="0.25">
      <c r="C162" s="21" t="s">
        <v>42</v>
      </c>
      <c r="D162" s="24"/>
      <c r="E162" s="21" t="s">
        <v>43</v>
      </c>
      <c r="F162" s="21" t="str">
        <f>IF(OR(F161="",D162=""),"", ROUND(PRODUCT(D162,F161)/100,2))</f>
        <v/>
      </c>
      <c r="G162" s="20" t="str">
        <f>IF(D162="", "Nurodykite taikomą PVM dydį", "")</f>
        <v>Nurodykite taikomą PVM dydį</v>
      </c>
    </row>
    <row r="163" spans="1:9" x14ac:dyDescent="0.25">
      <c r="E163" s="21" t="s">
        <v>44</v>
      </c>
      <c r="F163" s="21">
        <f>IF(ISBLANK(F162), "", ROUND(SUM(F161:F162),2))</f>
        <v>0</v>
      </c>
    </row>
    <row r="167" spans="1:9" ht="31.5" x14ac:dyDescent="0.25">
      <c r="A167" s="14" t="s">
        <v>103</v>
      </c>
      <c r="B167" s="14" t="s">
        <v>104</v>
      </c>
    </row>
    <row r="169" spans="1:9" x14ac:dyDescent="0.25">
      <c r="A169" s="25" t="s">
        <v>28</v>
      </c>
      <c r="B169" s="25"/>
    </row>
    <row r="170" spans="1:9" ht="47.25" x14ac:dyDescent="0.25">
      <c r="A170" s="21" t="s">
        <v>29</v>
      </c>
      <c r="B170" s="21" t="s">
        <v>30</v>
      </c>
      <c r="C170" s="21" t="s">
        <v>275</v>
      </c>
      <c r="D170" s="21" t="s">
        <v>31</v>
      </c>
      <c r="E170" s="21" t="s">
        <v>32</v>
      </c>
      <c r="F170" s="21" t="s">
        <v>33</v>
      </c>
      <c r="G170" s="21" t="s">
        <v>34</v>
      </c>
      <c r="H170" s="21" t="s">
        <v>35</v>
      </c>
      <c r="I170" s="21" t="s">
        <v>36</v>
      </c>
    </row>
    <row r="171" spans="1:9" x14ac:dyDescent="0.25">
      <c r="A171" s="21" t="s">
        <v>105</v>
      </c>
      <c r="B171" s="21" t="s">
        <v>106</v>
      </c>
      <c r="C171" s="22"/>
      <c r="D171" s="22"/>
      <c r="E171" s="22"/>
      <c r="F171" s="22"/>
      <c r="G171" s="22"/>
      <c r="H171" s="22"/>
      <c r="I171" s="22"/>
    </row>
    <row r="172" spans="1:9" x14ac:dyDescent="0.25">
      <c r="A172" s="22" t="s">
        <v>107</v>
      </c>
      <c r="B172" s="22" t="s">
        <v>108</v>
      </c>
      <c r="C172" s="22">
        <v>3000</v>
      </c>
      <c r="D172" s="22" t="s">
        <v>40</v>
      </c>
      <c r="E172" s="23"/>
      <c r="F172" s="22" t="str">
        <f>IF(ISBLANK(E172),"", PRODUCT(C172,E172))</f>
        <v/>
      </c>
      <c r="G172" s="24"/>
      <c r="H172" s="24"/>
      <c r="I172" s="24"/>
    </row>
    <row r="173" spans="1:9" x14ac:dyDescent="0.25">
      <c r="A173" s="22" t="s">
        <v>109</v>
      </c>
      <c r="B173" s="22" t="s">
        <v>110</v>
      </c>
      <c r="C173" s="22">
        <v>3600</v>
      </c>
      <c r="D173" s="22" t="s">
        <v>40</v>
      </c>
      <c r="E173" s="23"/>
      <c r="F173" s="22" t="str">
        <f>IF(ISBLANK(E173),"", PRODUCT(C173,E173))</f>
        <v/>
      </c>
      <c r="G173" s="24"/>
      <c r="H173" s="24"/>
      <c r="I173" s="24"/>
    </row>
    <row r="174" spans="1:9" ht="31.5" x14ac:dyDescent="0.25">
      <c r="E174" s="21" t="s">
        <v>41</v>
      </c>
      <c r="F174" s="21" t="str">
        <f>IF((SUMPRODUCT(--(F172:F173=""))&gt;0), "", ROUND(SUM(F172:F173),2))</f>
        <v/>
      </c>
      <c r="G174" s="20" t="str">
        <f>IF((SUMPRODUCT(--(F172:F173=""))&gt;0), "Neužpildytos visų objektų kainos", "")</f>
        <v>Neužpildytos visų objektų kainos</v>
      </c>
    </row>
    <row r="175" spans="1:9" ht="47.25" x14ac:dyDescent="0.25">
      <c r="C175" s="21" t="s">
        <v>42</v>
      </c>
      <c r="D175" s="24"/>
      <c r="E175" s="21" t="s">
        <v>43</v>
      </c>
      <c r="F175" s="21" t="str">
        <f>IF(OR(F174="",D175=""),"", ROUND(PRODUCT(D175,F174)/100,2))</f>
        <v/>
      </c>
      <c r="G175" s="20" t="str">
        <f>IF(D175="", "Nurodykite taikomą PVM dydį", "")</f>
        <v>Nurodykite taikomą PVM dydį</v>
      </c>
    </row>
    <row r="176" spans="1:9" x14ac:dyDescent="0.25">
      <c r="E176" s="21" t="s">
        <v>44</v>
      </c>
      <c r="F176" s="21">
        <f>IF(ISBLANK(F175), "", ROUND(SUM(F174:F175),2))</f>
        <v>0</v>
      </c>
    </row>
    <row r="180" spans="1:9" ht="31.5" x14ac:dyDescent="0.25">
      <c r="A180" s="14" t="s">
        <v>111</v>
      </c>
      <c r="B180" s="14" t="s">
        <v>112</v>
      </c>
    </row>
    <row r="182" spans="1:9" x14ac:dyDescent="0.25">
      <c r="A182" s="25" t="s">
        <v>28</v>
      </c>
      <c r="B182" s="25"/>
    </row>
    <row r="183" spans="1:9" ht="47.25" x14ac:dyDescent="0.25">
      <c r="A183" s="21" t="s">
        <v>29</v>
      </c>
      <c r="B183" s="21" t="s">
        <v>30</v>
      </c>
      <c r="C183" s="21" t="s">
        <v>275</v>
      </c>
      <c r="D183" s="21" t="s">
        <v>31</v>
      </c>
      <c r="E183" s="21" t="s">
        <v>32</v>
      </c>
      <c r="F183" s="21" t="s">
        <v>33</v>
      </c>
      <c r="G183" s="21" t="s">
        <v>34</v>
      </c>
      <c r="H183" s="21" t="s">
        <v>35</v>
      </c>
      <c r="I183" s="21" t="s">
        <v>36</v>
      </c>
    </row>
    <row r="184" spans="1:9" x14ac:dyDescent="0.25">
      <c r="A184" s="21" t="s">
        <v>113</v>
      </c>
      <c r="B184" s="21" t="s">
        <v>114</v>
      </c>
      <c r="C184" s="22"/>
      <c r="D184" s="22"/>
      <c r="E184" s="22"/>
      <c r="F184" s="22"/>
      <c r="G184" s="22"/>
      <c r="H184" s="22"/>
      <c r="I184" s="22"/>
    </row>
    <row r="185" spans="1:9" x14ac:dyDescent="0.25">
      <c r="A185" s="22" t="s">
        <v>115</v>
      </c>
      <c r="B185" s="22" t="s">
        <v>116</v>
      </c>
      <c r="C185" s="22">
        <v>4500</v>
      </c>
      <c r="D185" s="22" t="s">
        <v>40</v>
      </c>
      <c r="E185" s="23"/>
      <c r="F185" s="22" t="str">
        <f>IF(ISBLANK(E185),"", PRODUCT(C185,E185))</f>
        <v/>
      </c>
      <c r="G185" s="24"/>
      <c r="H185" s="24"/>
      <c r="I185" s="24"/>
    </row>
    <row r="186" spans="1:9" x14ac:dyDescent="0.25">
      <c r="A186" s="22" t="s">
        <v>117</v>
      </c>
      <c r="B186" s="22" t="s">
        <v>118</v>
      </c>
      <c r="C186" s="22">
        <v>1500</v>
      </c>
      <c r="D186" s="22" t="s">
        <v>40</v>
      </c>
      <c r="E186" s="23"/>
      <c r="F186" s="22" t="str">
        <f>IF(ISBLANK(E186),"", PRODUCT(C186,E186))</f>
        <v/>
      </c>
      <c r="G186" s="24"/>
      <c r="H186" s="24"/>
      <c r="I186" s="24"/>
    </row>
    <row r="187" spans="1:9" ht="31.5" x14ac:dyDescent="0.25">
      <c r="E187" s="21" t="s">
        <v>41</v>
      </c>
      <c r="F187" s="21" t="str">
        <f>IF((SUMPRODUCT(--(F185:F186=""))&gt;0), "", ROUND(SUM(F185:F186),2))</f>
        <v/>
      </c>
      <c r="G187" s="20" t="str">
        <f>IF((SUMPRODUCT(--(F185:F186=""))&gt;0), "Neužpildytos visų objektų kainos", "")</f>
        <v>Neužpildytos visų objektų kainos</v>
      </c>
    </row>
    <row r="188" spans="1:9" ht="47.25" x14ac:dyDescent="0.25">
      <c r="C188" s="21" t="s">
        <v>42</v>
      </c>
      <c r="D188" s="24"/>
      <c r="E188" s="21" t="s">
        <v>43</v>
      </c>
      <c r="F188" s="21" t="str">
        <f>IF(OR(F187="",D188=""),"", ROUND(PRODUCT(D188,F187)/100,2))</f>
        <v/>
      </c>
      <c r="G188" s="20" t="str">
        <f>IF(D188="", "Nurodykite taikomą PVM dydį", "")</f>
        <v>Nurodykite taikomą PVM dydį</v>
      </c>
    </row>
    <row r="189" spans="1:9" x14ac:dyDescent="0.25">
      <c r="E189" s="21" t="s">
        <v>44</v>
      </c>
      <c r="F189" s="21">
        <f>IF(ISBLANK(F188), "", ROUND(SUM(F187:F188),2))</f>
        <v>0</v>
      </c>
    </row>
    <row r="193" spans="1:9" ht="31.5" x14ac:dyDescent="0.25">
      <c r="A193" s="14" t="s">
        <v>119</v>
      </c>
      <c r="B193" s="14" t="s">
        <v>120</v>
      </c>
    </row>
    <row r="195" spans="1:9" x14ac:dyDescent="0.25">
      <c r="A195" s="25" t="s">
        <v>28</v>
      </c>
      <c r="B195" s="25"/>
    </row>
    <row r="196" spans="1:9" ht="47.25" x14ac:dyDescent="0.25">
      <c r="A196" s="21" t="s">
        <v>29</v>
      </c>
      <c r="B196" s="21" t="s">
        <v>30</v>
      </c>
      <c r="C196" s="21" t="s">
        <v>275</v>
      </c>
      <c r="D196" s="21" t="s">
        <v>31</v>
      </c>
      <c r="E196" s="21" t="s">
        <v>32</v>
      </c>
      <c r="F196" s="21" t="s">
        <v>33</v>
      </c>
      <c r="G196" s="21" t="s">
        <v>34</v>
      </c>
      <c r="H196" s="21" t="s">
        <v>35</v>
      </c>
      <c r="I196" s="21" t="s">
        <v>36</v>
      </c>
    </row>
    <row r="197" spans="1:9" x14ac:dyDescent="0.25">
      <c r="A197" s="21" t="s">
        <v>121</v>
      </c>
      <c r="B197" s="21" t="s">
        <v>122</v>
      </c>
      <c r="C197" s="22"/>
      <c r="D197" s="22"/>
      <c r="E197" s="22"/>
      <c r="F197" s="22"/>
      <c r="G197" s="22"/>
      <c r="H197" s="22"/>
      <c r="I197" s="22"/>
    </row>
    <row r="198" spans="1:9" x14ac:dyDescent="0.25">
      <c r="A198" s="22" t="s">
        <v>123</v>
      </c>
      <c r="B198" s="22" t="s">
        <v>122</v>
      </c>
      <c r="C198" s="22">
        <v>1200</v>
      </c>
      <c r="D198" s="22" t="s">
        <v>124</v>
      </c>
      <c r="E198" s="23"/>
      <c r="F198" s="22" t="str">
        <f>IF(ISBLANK(E198),"", PRODUCT(C198,E198))</f>
        <v/>
      </c>
      <c r="G198" s="24"/>
      <c r="H198" s="24"/>
      <c r="I198" s="24"/>
    </row>
    <row r="199" spans="1:9" ht="31.5" x14ac:dyDescent="0.25">
      <c r="E199" s="21" t="s">
        <v>41</v>
      </c>
      <c r="F199" s="21" t="str">
        <f>IF(F198="","",ROUND(SUM(F198:F198),2))</f>
        <v/>
      </c>
      <c r="G199" s="20" t="str">
        <f>IF(F198="","Neužpildytos visos objektų kainos","")</f>
        <v>Neužpildytos visos objektų kainos</v>
      </c>
    </row>
    <row r="200" spans="1:9" ht="47.25" x14ac:dyDescent="0.25">
      <c r="C200" s="21" t="s">
        <v>42</v>
      </c>
      <c r="D200" s="24"/>
      <c r="E200" s="21" t="s">
        <v>43</v>
      </c>
      <c r="F200" s="21" t="str">
        <f>IF(OR(F199="",D200=""),"", ROUND(PRODUCT(D200,F199)/100,2))</f>
        <v/>
      </c>
      <c r="G200" s="20" t="str">
        <f>IF(D200="", "Nurodykite taikomą PVM dydį", "")</f>
        <v>Nurodykite taikomą PVM dydį</v>
      </c>
    </row>
    <row r="201" spans="1:9" x14ac:dyDescent="0.25">
      <c r="E201" s="21" t="s">
        <v>44</v>
      </c>
      <c r="F201" s="21">
        <f>IF(ISBLANK(F200), "", ROUND(SUM(F199:F200),2))</f>
        <v>0</v>
      </c>
    </row>
    <row r="205" spans="1:9" ht="31.5" x14ac:dyDescent="0.25">
      <c r="A205" s="14" t="s">
        <v>125</v>
      </c>
      <c r="B205" s="14" t="s">
        <v>126</v>
      </c>
    </row>
    <row r="207" spans="1:9" x14ac:dyDescent="0.25">
      <c r="A207" s="25" t="s">
        <v>28</v>
      </c>
      <c r="B207" s="25"/>
    </row>
    <row r="208" spans="1:9" ht="47.25" x14ac:dyDescent="0.25">
      <c r="A208" s="21" t="s">
        <v>29</v>
      </c>
      <c r="B208" s="21" t="s">
        <v>30</v>
      </c>
      <c r="C208" s="21" t="s">
        <v>275</v>
      </c>
      <c r="D208" s="21" t="s">
        <v>31</v>
      </c>
      <c r="E208" s="21" t="s">
        <v>32</v>
      </c>
      <c r="F208" s="21" t="s">
        <v>33</v>
      </c>
      <c r="G208" s="21" t="s">
        <v>34</v>
      </c>
      <c r="H208" s="21" t="s">
        <v>35</v>
      </c>
      <c r="I208" s="21" t="s">
        <v>36</v>
      </c>
    </row>
    <row r="209" spans="1:9" ht="31.5" x14ac:dyDescent="0.25">
      <c r="A209" s="21" t="s">
        <v>127</v>
      </c>
      <c r="B209" s="21" t="s">
        <v>128</v>
      </c>
      <c r="C209" s="22"/>
      <c r="D209" s="22"/>
      <c r="E209" s="22"/>
      <c r="F209" s="22"/>
      <c r="G209" s="22"/>
      <c r="H209" s="22"/>
      <c r="I209" s="22"/>
    </row>
    <row r="210" spans="1:9" x14ac:dyDescent="0.25">
      <c r="A210" s="22" t="s">
        <v>129</v>
      </c>
      <c r="B210" s="22" t="s">
        <v>128</v>
      </c>
      <c r="C210" s="22">
        <v>32</v>
      </c>
      <c r="D210" s="22" t="s">
        <v>124</v>
      </c>
      <c r="E210" s="23"/>
      <c r="F210" s="22" t="str">
        <f>IF(ISBLANK(E210),"", PRODUCT(C210,E210))</f>
        <v/>
      </c>
      <c r="G210" s="24"/>
      <c r="H210" s="24"/>
      <c r="I210" s="24"/>
    </row>
    <row r="211" spans="1:9" ht="31.5" x14ac:dyDescent="0.25">
      <c r="E211" s="21" t="s">
        <v>41</v>
      </c>
      <c r="F211" s="21" t="str">
        <f>IF(F210="","",ROUND(SUM(F210:F210),2))</f>
        <v/>
      </c>
      <c r="G211" s="20" t="str">
        <f>IF(F210="","Neužpildytos visos objektų kainos","")</f>
        <v>Neužpildytos visos objektų kainos</v>
      </c>
    </row>
    <row r="212" spans="1:9" ht="47.25" x14ac:dyDescent="0.25">
      <c r="C212" s="21" t="s">
        <v>42</v>
      </c>
      <c r="D212" s="24"/>
      <c r="E212" s="21" t="s">
        <v>43</v>
      </c>
      <c r="F212" s="21" t="str">
        <f>IF(OR(F211="",D212=""),"", ROUND(PRODUCT(D212,F211)/100,2))</f>
        <v/>
      </c>
      <c r="G212" s="20" t="str">
        <f>IF(D212="", "Nurodykite taikomą PVM dydį", "")</f>
        <v>Nurodykite taikomą PVM dydį</v>
      </c>
    </row>
    <row r="213" spans="1:9" x14ac:dyDescent="0.25">
      <c r="E213" s="21" t="s">
        <v>44</v>
      </c>
      <c r="F213" s="21">
        <f>IF(ISBLANK(F212), "", ROUND(SUM(F211:F212),2))</f>
        <v>0</v>
      </c>
    </row>
    <row r="217" spans="1:9" ht="31.5" x14ac:dyDescent="0.25">
      <c r="A217" s="14" t="s">
        <v>130</v>
      </c>
      <c r="B217" s="14" t="s">
        <v>131</v>
      </c>
    </row>
    <row r="219" spans="1:9" x14ac:dyDescent="0.25">
      <c r="A219" s="25" t="s">
        <v>28</v>
      </c>
      <c r="B219" s="25"/>
    </row>
    <row r="220" spans="1:9" ht="47.25" x14ac:dyDescent="0.25">
      <c r="A220" s="21" t="s">
        <v>29</v>
      </c>
      <c r="B220" s="21" t="s">
        <v>30</v>
      </c>
      <c r="C220" s="21" t="s">
        <v>275</v>
      </c>
      <c r="D220" s="21" t="s">
        <v>31</v>
      </c>
      <c r="E220" s="21" t="s">
        <v>32</v>
      </c>
      <c r="F220" s="21" t="s">
        <v>33</v>
      </c>
      <c r="G220" s="21" t="s">
        <v>34</v>
      </c>
      <c r="H220" s="21" t="s">
        <v>35</v>
      </c>
      <c r="I220" s="21" t="s">
        <v>36</v>
      </c>
    </row>
    <row r="221" spans="1:9" ht="31.5" x14ac:dyDescent="0.25">
      <c r="A221" s="21" t="s">
        <v>132</v>
      </c>
      <c r="B221" s="21" t="s">
        <v>133</v>
      </c>
      <c r="C221" s="22"/>
      <c r="D221" s="22"/>
      <c r="E221" s="22"/>
      <c r="F221" s="22"/>
      <c r="G221" s="22"/>
      <c r="H221" s="22"/>
      <c r="I221" s="22"/>
    </row>
    <row r="222" spans="1:9" ht="31.5" x14ac:dyDescent="0.25">
      <c r="A222" s="22" t="s">
        <v>134</v>
      </c>
      <c r="B222" s="22" t="s">
        <v>133</v>
      </c>
      <c r="C222" s="22">
        <v>32</v>
      </c>
      <c r="D222" s="22" t="s">
        <v>40</v>
      </c>
      <c r="E222" s="23"/>
      <c r="F222" s="22" t="str">
        <f>IF(ISBLANK(E222),"", PRODUCT(C222,E222))</f>
        <v/>
      </c>
      <c r="G222" s="24"/>
      <c r="H222" s="24"/>
      <c r="I222" s="24"/>
    </row>
    <row r="223" spans="1:9" ht="31.5" x14ac:dyDescent="0.25">
      <c r="E223" s="21" t="s">
        <v>41</v>
      </c>
      <c r="F223" s="21" t="str">
        <f>IF(F222="","",ROUND(SUM(F222:F222),2))</f>
        <v/>
      </c>
      <c r="G223" s="20" t="str">
        <f>IF(F222="","Neužpildytos visos objektų kainos","")</f>
        <v>Neužpildytos visos objektų kainos</v>
      </c>
    </row>
    <row r="224" spans="1:9" ht="47.25" x14ac:dyDescent="0.25">
      <c r="C224" s="21" t="s">
        <v>42</v>
      </c>
      <c r="D224" s="24"/>
      <c r="E224" s="21" t="s">
        <v>43</v>
      </c>
      <c r="F224" s="21" t="str">
        <f>IF(OR(F223="",D224=""),"", ROUND(PRODUCT(D224,F223)/100,2))</f>
        <v/>
      </c>
      <c r="G224" s="20" t="str">
        <f>IF(D224="", "Nurodykite taikomą PVM dydį", "")</f>
        <v>Nurodykite taikomą PVM dydį</v>
      </c>
    </row>
    <row r="225" spans="1:9" x14ac:dyDescent="0.25">
      <c r="E225" s="21" t="s">
        <v>44</v>
      </c>
      <c r="F225" s="21">
        <f>IF(ISBLANK(F224), "", ROUND(SUM(F223:F224),2))</f>
        <v>0</v>
      </c>
    </row>
    <row r="229" spans="1:9" ht="31.5" x14ac:dyDescent="0.25">
      <c r="A229" s="14" t="s">
        <v>135</v>
      </c>
      <c r="B229" s="14" t="s">
        <v>136</v>
      </c>
    </row>
    <row r="231" spans="1:9" x14ac:dyDescent="0.25">
      <c r="A231" s="25" t="s">
        <v>28</v>
      </c>
      <c r="B231" s="25"/>
    </row>
    <row r="232" spans="1:9" ht="47.25" x14ac:dyDescent="0.25">
      <c r="A232" s="21" t="s">
        <v>29</v>
      </c>
      <c r="B232" s="21" t="s">
        <v>30</v>
      </c>
      <c r="C232" s="21" t="s">
        <v>275</v>
      </c>
      <c r="D232" s="21" t="s">
        <v>31</v>
      </c>
      <c r="E232" s="21" t="s">
        <v>32</v>
      </c>
      <c r="F232" s="21" t="s">
        <v>33</v>
      </c>
      <c r="G232" s="21" t="s">
        <v>34</v>
      </c>
      <c r="H232" s="21" t="s">
        <v>35</v>
      </c>
      <c r="I232" s="21" t="s">
        <v>36</v>
      </c>
    </row>
    <row r="233" spans="1:9" x14ac:dyDescent="0.25">
      <c r="A233" s="21" t="s">
        <v>137</v>
      </c>
      <c r="B233" s="21" t="s">
        <v>138</v>
      </c>
      <c r="C233" s="22"/>
      <c r="D233" s="22"/>
      <c r="E233" s="22"/>
      <c r="F233" s="22"/>
      <c r="G233" s="22"/>
      <c r="H233" s="22"/>
      <c r="I233" s="22"/>
    </row>
    <row r="234" spans="1:9" x14ac:dyDescent="0.25">
      <c r="A234" s="22" t="s">
        <v>139</v>
      </c>
      <c r="B234" s="22" t="s">
        <v>140</v>
      </c>
      <c r="C234" s="22">
        <v>300</v>
      </c>
      <c r="D234" s="22" t="s">
        <v>40</v>
      </c>
      <c r="E234" s="23"/>
      <c r="F234" s="22" t="str">
        <f>IF(ISBLANK(E234),"", PRODUCT(C234,E234))</f>
        <v/>
      </c>
      <c r="G234" s="24"/>
      <c r="H234" s="24"/>
      <c r="I234" s="24"/>
    </row>
    <row r="235" spans="1:9" x14ac:dyDescent="0.25">
      <c r="A235" s="22" t="s">
        <v>141</v>
      </c>
      <c r="B235" s="22" t="s">
        <v>142</v>
      </c>
      <c r="C235" s="22">
        <v>360</v>
      </c>
      <c r="D235" s="22" t="s">
        <v>40</v>
      </c>
      <c r="E235" s="23"/>
      <c r="F235" s="22" t="str">
        <f>IF(ISBLANK(E235),"", PRODUCT(C235,E235))</f>
        <v/>
      </c>
      <c r="G235" s="24"/>
      <c r="H235" s="24"/>
      <c r="I235" s="24"/>
    </row>
    <row r="236" spans="1:9" ht="31.5" x14ac:dyDescent="0.25">
      <c r="E236" s="21" t="s">
        <v>41</v>
      </c>
      <c r="F236" s="21" t="str">
        <f>IF((SUMPRODUCT(--(F234:F235=""))&gt;0), "", ROUND(SUM(F234:F235),2))</f>
        <v/>
      </c>
      <c r="G236" s="20" t="str">
        <f>IF((SUMPRODUCT(--(F234:F235=""))&gt;0), "Neužpildytos visų objektų kainos", "")</f>
        <v>Neužpildytos visų objektų kainos</v>
      </c>
    </row>
    <row r="237" spans="1:9" ht="47.25" x14ac:dyDescent="0.25">
      <c r="C237" s="21" t="s">
        <v>42</v>
      </c>
      <c r="D237" s="24"/>
      <c r="E237" s="21" t="s">
        <v>43</v>
      </c>
      <c r="F237" s="21" t="str">
        <f>IF(OR(F236="",D237=""),"", ROUND(PRODUCT(D237,F236)/100,2))</f>
        <v/>
      </c>
      <c r="G237" s="20" t="str">
        <f>IF(D237="", "Nurodykite taikomą PVM dydį", "")</f>
        <v>Nurodykite taikomą PVM dydį</v>
      </c>
    </row>
    <row r="238" spans="1:9" x14ac:dyDescent="0.25">
      <c r="E238" s="21" t="s">
        <v>44</v>
      </c>
      <c r="F238" s="21">
        <f>IF(ISBLANK(F237), "", ROUND(SUM(F236:F237),2))</f>
        <v>0</v>
      </c>
    </row>
    <row r="242" spans="1:9" ht="31.5" x14ac:dyDescent="0.25">
      <c r="A242" s="14" t="s">
        <v>143</v>
      </c>
      <c r="B242" s="14" t="s">
        <v>144</v>
      </c>
    </row>
    <row r="244" spans="1:9" x14ac:dyDescent="0.25">
      <c r="A244" s="25" t="s">
        <v>28</v>
      </c>
      <c r="B244" s="25"/>
    </row>
    <row r="245" spans="1:9" ht="47.25" x14ac:dyDescent="0.25">
      <c r="A245" s="21" t="s">
        <v>29</v>
      </c>
      <c r="B245" s="21" t="s">
        <v>30</v>
      </c>
      <c r="C245" s="21" t="s">
        <v>275</v>
      </c>
      <c r="D245" s="21" t="s">
        <v>31</v>
      </c>
      <c r="E245" s="21" t="s">
        <v>32</v>
      </c>
      <c r="F245" s="21" t="s">
        <v>33</v>
      </c>
      <c r="G245" s="21" t="s">
        <v>34</v>
      </c>
      <c r="H245" s="21" t="s">
        <v>35</v>
      </c>
      <c r="I245" s="21" t="s">
        <v>36</v>
      </c>
    </row>
    <row r="246" spans="1:9" ht="31.5" x14ac:dyDescent="0.25">
      <c r="A246" s="21" t="s">
        <v>145</v>
      </c>
      <c r="B246" s="21" t="s">
        <v>146</v>
      </c>
      <c r="C246" s="22"/>
      <c r="D246" s="22"/>
      <c r="E246" s="22"/>
      <c r="F246" s="22"/>
      <c r="G246" s="22"/>
      <c r="H246" s="22"/>
      <c r="I246" s="22"/>
    </row>
    <row r="247" spans="1:9" x14ac:dyDescent="0.25">
      <c r="A247" s="22" t="s">
        <v>147</v>
      </c>
      <c r="B247" s="22" t="s">
        <v>148</v>
      </c>
      <c r="C247" s="22">
        <v>48</v>
      </c>
      <c r="D247" s="22" t="s">
        <v>149</v>
      </c>
      <c r="E247" s="23"/>
      <c r="F247" s="22" t="str">
        <f>IF(ISBLANK(E247),"", PRODUCT(C247,E247))</f>
        <v/>
      </c>
      <c r="G247" s="24"/>
      <c r="H247" s="24"/>
      <c r="I247" s="24"/>
    </row>
    <row r="248" spans="1:9" x14ac:dyDescent="0.25">
      <c r="A248" s="22" t="s">
        <v>150</v>
      </c>
      <c r="B248" s="22" t="s">
        <v>151</v>
      </c>
      <c r="C248" s="22">
        <v>48</v>
      </c>
      <c r="D248" s="22" t="s">
        <v>149</v>
      </c>
      <c r="E248" s="23"/>
      <c r="F248" s="22" t="str">
        <f>IF(ISBLANK(E248),"", PRODUCT(C248,E248))</f>
        <v/>
      </c>
      <c r="G248" s="24"/>
      <c r="H248" s="24"/>
      <c r="I248" s="24"/>
    </row>
    <row r="249" spans="1:9" ht="31.5" x14ac:dyDescent="0.25">
      <c r="E249" s="21" t="s">
        <v>41</v>
      </c>
      <c r="F249" s="21" t="str">
        <f>IF((SUMPRODUCT(--(F247:F248=""))&gt;0), "", ROUND(SUM(F247:F248),2))</f>
        <v/>
      </c>
      <c r="G249" s="20" t="str">
        <f>IF((SUMPRODUCT(--(F247:F248=""))&gt;0), "Neužpildytos visų objektų kainos", "")</f>
        <v>Neužpildytos visų objektų kainos</v>
      </c>
    </row>
    <row r="250" spans="1:9" ht="47.25" x14ac:dyDescent="0.25">
      <c r="C250" s="21" t="s">
        <v>42</v>
      </c>
      <c r="D250" s="24"/>
      <c r="E250" s="21" t="s">
        <v>43</v>
      </c>
      <c r="F250" s="21" t="str">
        <f>IF(OR(F249="",D250=""),"", ROUND(PRODUCT(D250,F249)/100,2))</f>
        <v/>
      </c>
      <c r="G250" s="20" t="str">
        <f>IF(D250="", "Nurodykite taikomą PVM dydį", "")</f>
        <v>Nurodykite taikomą PVM dydį</v>
      </c>
    </row>
    <row r="251" spans="1:9" x14ac:dyDescent="0.25">
      <c r="E251" s="21" t="s">
        <v>44</v>
      </c>
      <c r="F251" s="21">
        <f>IF(ISBLANK(F250), "", ROUND(SUM(F249:F250),2))</f>
        <v>0</v>
      </c>
    </row>
    <row r="255" spans="1:9" ht="31.5" x14ac:dyDescent="0.25">
      <c r="A255" s="14" t="s">
        <v>152</v>
      </c>
      <c r="B255" s="14" t="s">
        <v>153</v>
      </c>
    </row>
    <row r="257" spans="1:9" x14ac:dyDescent="0.25">
      <c r="A257" s="25" t="s">
        <v>28</v>
      </c>
      <c r="B257" s="25"/>
    </row>
    <row r="258" spans="1:9" ht="47.25" x14ac:dyDescent="0.25">
      <c r="A258" s="21" t="s">
        <v>29</v>
      </c>
      <c r="B258" s="21" t="s">
        <v>30</v>
      </c>
      <c r="C258" s="21" t="s">
        <v>275</v>
      </c>
      <c r="D258" s="21" t="s">
        <v>31</v>
      </c>
      <c r="E258" s="21" t="s">
        <v>32</v>
      </c>
      <c r="F258" s="21" t="s">
        <v>33</v>
      </c>
      <c r="G258" s="21" t="s">
        <v>34</v>
      </c>
      <c r="H258" s="21" t="s">
        <v>35</v>
      </c>
      <c r="I258" s="21" t="s">
        <v>36</v>
      </c>
    </row>
    <row r="259" spans="1:9" x14ac:dyDescent="0.25">
      <c r="A259" s="21" t="s">
        <v>154</v>
      </c>
      <c r="B259" s="21" t="s">
        <v>155</v>
      </c>
      <c r="C259" s="22"/>
      <c r="D259" s="22"/>
      <c r="E259" s="22"/>
      <c r="F259" s="22"/>
      <c r="G259" s="22"/>
      <c r="H259" s="22"/>
      <c r="I259" s="22"/>
    </row>
    <row r="260" spans="1:9" x14ac:dyDescent="0.25">
      <c r="A260" s="22" t="s">
        <v>156</v>
      </c>
      <c r="B260" s="22" t="s">
        <v>155</v>
      </c>
      <c r="C260" s="22">
        <v>3</v>
      </c>
      <c r="D260" s="22" t="s">
        <v>124</v>
      </c>
      <c r="E260" s="23"/>
      <c r="F260" s="22" t="str">
        <f>IF(ISBLANK(E260),"", PRODUCT(C260,E260))</f>
        <v/>
      </c>
      <c r="G260" s="24"/>
      <c r="H260" s="24"/>
      <c r="I260" s="24"/>
    </row>
    <row r="261" spans="1:9" ht="31.5" x14ac:dyDescent="0.25">
      <c r="E261" s="21" t="s">
        <v>41</v>
      </c>
      <c r="F261" s="21" t="str">
        <f>IF(F260="","",ROUND(SUM(F260:F260),2))</f>
        <v/>
      </c>
      <c r="G261" s="20" t="str">
        <f>IF(F260="","Neužpildytos visos objektų kainos","")</f>
        <v>Neužpildytos visos objektų kainos</v>
      </c>
    </row>
    <row r="262" spans="1:9" ht="47.25" x14ac:dyDescent="0.25">
      <c r="C262" s="21" t="s">
        <v>42</v>
      </c>
      <c r="D262" s="24"/>
      <c r="E262" s="21" t="s">
        <v>43</v>
      </c>
      <c r="F262" s="21" t="str">
        <f>IF(OR(F261="",D262=""),"", ROUND(PRODUCT(D262,F261)/100,2))</f>
        <v/>
      </c>
      <c r="G262" s="20" t="str">
        <f>IF(D262="", "Nurodykite taikomą PVM dydį", "")</f>
        <v>Nurodykite taikomą PVM dydį</v>
      </c>
    </row>
    <row r="263" spans="1:9" x14ac:dyDescent="0.25">
      <c r="E263" s="21" t="s">
        <v>44</v>
      </c>
      <c r="F263" s="21">
        <f>IF(ISBLANK(F262), "", ROUND(SUM(F261:F262),2))</f>
        <v>0</v>
      </c>
    </row>
    <row r="267" spans="1:9" ht="31.5" x14ac:dyDescent="0.25">
      <c r="A267" s="14" t="s">
        <v>157</v>
      </c>
      <c r="B267" s="14" t="s">
        <v>158</v>
      </c>
    </row>
    <row r="269" spans="1:9" x14ac:dyDescent="0.25">
      <c r="A269" s="25" t="s">
        <v>28</v>
      </c>
      <c r="B269" s="25"/>
    </row>
    <row r="270" spans="1:9" ht="47.25" x14ac:dyDescent="0.25">
      <c r="A270" s="21" t="s">
        <v>29</v>
      </c>
      <c r="B270" s="21" t="s">
        <v>30</v>
      </c>
      <c r="C270" s="21" t="s">
        <v>275</v>
      </c>
      <c r="D270" s="21" t="s">
        <v>31</v>
      </c>
      <c r="E270" s="21" t="s">
        <v>32</v>
      </c>
      <c r="F270" s="21" t="s">
        <v>33</v>
      </c>
      <c r="G270" s="21" t="s">
        <v>34</v>
      </c>
      <c r="H270" s="21" t="s">
        <v>35</v>
      </c>
      <c r="I270" s="21" t="s">
        <v>36</v>
      </c>
    </row>
    <row r="271" spans="1:9" x14ac:dyDescent="0.25">
      <c r="A271" s="21" t="s">
        <v>159</v>
      </c>
      <c r="B271" s="21" t="s">
        <v>160</v>
      </c>
      <c r="C271" s="22"/>
      <c r="D271" s="22"/>
      <c r="E271" s="22"/>
      <c r="F271" s="22"/>
      <c r="G271" s="22"/>
      <c r="H271" s="22"/>
      <c r="I271" s="22"/>
    </row>
    <row r="272" spans="1:9" x14ac:dyDescent="0.25">
      <c r="A272" s="22" t="s">
        <v>161</v>
      </c>
      <c r="B272" s="22" t="s">
        <v>160</v>
      </c>
      <c r="C272" s="22">
        <v>600</v>
      </c>
      <c r="D272" s="22" t="s">
        <v>124</v>
      </c>
      <c r="E272" s="23"/>
      <c r="F272" s="22" t="str">
        <f>IF(ISBLANK(E272),"", PRODUCT(C272,E272))</f>
        <v/>
      </c>
      <c r="G272" s="24"/>
      <c r="H272" s="24"/>
      <c r="I272" s="24"/>
    </row>
    <row r="273" spans="1:9" ht="31.5" x14ac:dyDescent="0.25">
      <c r="E273" s="21" t="s">
        <v>41</v>
      </c>
      <c r="F273" s="21" t="str">
        <f>IF(F272="","",ROUND(SUM(F272:F272),2))</f>
        <v/>
      </c>
      <c r="G273" s="20" t="str">
        <f>IF(F272="","Neužpildytos visos objektų kainos","")</f>
        <v>Neužpildytos visos objektų kainos</v>
      </c>
    </row>
    <row r="274" spans="1:9" ht="47.25" x14ac:dyDescent="0.25">
      <c r="C274" s="21" t="s">
        <v>42</v>
      </c>
      <c r="D274" s="24"/>
      <c r="E274" s="21" t="s">
        <v>43</v>
      </c>
      <c r="F274" s="21" t="str">
        <f>IF(OR(F273="",D274=""),"", ROUND(PRODUCT(D274,F273)/100,2))</f>
        <v/>
      </c>
      <c r="G274" s="20" t="str">
        <f>IF(D274="", "Nurodykite taikomą PVM dydį", "")</f>
        <v>Nurodykite taikomą PVM dydį</v>
      </c>
    </row>
    <row r="275" spans="1:9" x14ac:dyDescent="0.25">
      <c r="E275" s="21" t="s">
        <v>44</v>
      </c>
      <c r="F275" s="21">
        <f>IF(ISBLANK(F274), "", ROUND(SUM(F273:F274),2))</f>
        <v>0</v>
      </c>
    </row>
    <row r="279" spans="1:9" ht="31.5" x14ac:dyDescent="0.25">
      <c r="A279" s="14" t="s">
        <v>162</v>
      </c>
      <c r="B279" s="14" t="s">
        <v>163</v>
      </c>
    </row>
    <row r="281" spans="1:9" x14ac:dyDescent="0.25">
      <c r="A281" s="25" t="s">
        <v>28</v>
      </c>
      <c r="B281" s="25"/>
    </row>
    <row r="282" spans="1:9" ht="47.25" x14ac:dyDescent="0.25">
      <c r="A282" s="21" t="s">
        <v>29</v>
      </c>
      <c r="B282" s="21" t="s">
        <v>30</v>
      </c>
      <c r="C282" s="21" t="s">
        <v>275</v>
      </c>
      <c r="D282" s="21" t="s">
        <v>31</v>
      </c>
      <c r="E282" s="21" t="s">
        <v>32</v>
      </c>
      <c r="F282" s="21" t="s">
        <v>33</v>
      </c>
      <c r="G282" s="21" t="s">
        <v>34</v>
      </c>
      <c r="H282" s="21" t="s">
        <v>35</v>
      </c>
      <c r="I282" s="21" t="s">
        <v>36</v>
      </c>
    </row>
    <row r="283" spans="1:9" x14ac:dyDescent="0.25">
      <c r="A283" s="21" t="s">
        <v>164</v>
      </c>
      <c r="B283" s="21" t="s">
        <v>165</v>
      </c>
      <c r="C283" s="22"/>
      <c r="D283" s="22"/>
      <c r="E283" s="22"/>
      <c r="F283" s="22"/>
      <c r="G283" s="22"/>
      <c r="H283" s="22"/>
      <c r="I283" s="22"/>
    </row>
    <row r="284" spans="1:9" x14ac:dyDescent="0.25">
      <c r="A284" s="22" t="s">
        <v>166</v>
      </c>
      <c r="B284" s="22" t="s">
        <v>165</v>
      </c>
      <c r="C284" s="22">
        <v>1425</v>
      </c>
      <c r="D284" s="22" t="s">
        <v>40</v>
      </c>
      <c r="E284" s="23"/>
      <c r="F284" s="22" t="str">
        <f>IF(ISBLANK(E284),"", PRODUCT(C284,E284))</f>
        <v/>
      </c>
      <c r="G284" s="24"/>
      <c r="H284" s="24"/>
      <c r="I284" s="24"/>
    </row>
    <row r="285" spans="1:9" ht="31.5" x14ac:dyDescent="0.25">
      <c r="E285" s="21" t="s">
        <v>41</v>
      </c>
      <c r="F285" s="21" t="str">
        <f>IF(F284="","",ROUND(SUM(F284:F284),2))</f>
        <v/>
      </c>
      <c r="G285" s="20" t="str">
        <f>IF(F284="","Neužpildytos visos objektų kainos","")</f>
        <v>Neužpildytos visos objektų kainos</v>
      </c>
    </row>
    <row r="286" spans="1:9" ht="47.25" x14ac:dyDescent="0.25">
      <c r="C286" s="21" t="s">
        <v>42</v>
      </c>
      <c r="D286" s="24"/>
      <c r="E286" s="21" t="s">
        <v>43</v>
      </c>
      <c r="F286" s="21" t="str">
        <f>IF(OR(F285="",D286=""),"", ROUND(PRODUCT(D286,F285)/100,2))</f>
        <v/>
      </c>
      <c r="G286" s="20" t="str">
        <f>IF(D286="", "Nurodykite taikomą PVM dydį", "")</f>
        <v>Nurodykite taikomą PVM dydį</v>
      </c>
    </row>
    <row r="287" spans="1:9" x14ac:dyDescent="0.25">
      <c r="E287" s="21" t="s">
        <v>44</v>
      </c>
      <c r="F287" s="21">
        <f>IF(ISBLANK(F286), "", ROUND(SUM(F285:F286),2))</f>
        <v>0</v>
      </c>
    </row>
    <row r="291" spans="1:9" ht="31.5" x14ac:dyDescent="0.25">
      <c r="A291" s="14" t="s">
        <v>167</v>
      </c>
      <c r="B291" s="14" t="s">
        <v>168</v>
      </c>
    </row>
    <row r="293" spans="1:9" x14ac:dyDescent="0.25">
      <c r="A293" s="25" t="s">
        <v>28</v>
      </c>
      <c r="B293" s="25"/>
    </row>
    <row r="294" spans="1:9" ht="47.25" x14ac:dyDescent="0.25">
      <c r="A294" s="21" t="s">
        <v>29</v>
      </c>
      <c r="B294" s="21" t="s">
        <v>30</v>
      </c>
      <c r="C294" s="21" t="s">
        <v>275</v>
      </c>
      <c r="D294" s="21" t="s">
        <v>31</v>
      </c>
      <c r="E294" s="21" t="s">
        <v>32</v>
      </c>
      <c r="F294" s="21" t="s">
        <v>33</v>
      </c>
      <c r="G294" s="21" t="s">
        <v>34</v>
      </c>
      <c r="H294" s="21" t="s">
        <v>35</v>
      </c>
      <c r="I294" s="21" t="s">
        <v>36</v>
      </c>
    </row>
    <row r="295" spans="1:9" x14ac:dyDescent="0.25">
      <c r="A295" s="21" t="s">
        <v>169</v>
      </c>
      <c r="B295" s="21" t="s">
        <v>170</v>
      </c>
      <c r="C295" s="22"/>
      <c r="D295" s="22"/>
      <c r="E295" s="22"/>
      <c r="F295" s="22"/>
      <c r="G295" s="22"/>
      <c r="H295" s="22"/>
      <c r="I295" s="22"/>
    </row>
    <row r="296" spans="1:9" x14ac:dyDescent="0.25">
      <c r="A296" s="22" t="s">
        <v>171</v>
      </c>
      <c r="B296" s="22" t="s">
        <v>172</v>
      </c>
      <c r="C296" s="22">
        <v>1500</v>
      </c>
      <c r="D296" s="22" t="s">
        <v>40</v>
      </c>
      <c r="E296" s="23"/>
      <c r="F296" s="22" t="str">
        <f>IF(ISBLANK(E296),"", PRODUCT(C296,E296))</f>
        <v/>
      </c>
      <c r="G296" s="24"/>
      <c r="H296" s="24"/>
      <c r="I296" s="24"/>
    </row>
    <row r="297" spans="1:9" x14ac:dyDescent="0.25">
      <c r="A297" s="22" t="s">
        <v>173</v>
      </c>
      <c r="B297" s="22" t="s">
        <v>174</v>
      </c>
      <c r="C297" s="22">
        <v>480</v>
      </c>
      <c r="D297" s="22" t="s">
        <v>40</v>
      </c>
      <c r="E297" s="23"/>
      <c r="F297" s="22" t="str">
        <f>IF(ISBLANK(E297),"", PRODUCT(C297,E297))</f>
        <v/>
      </c>
      <c r="G297" s="24"/>
      <c r="H297" s="24"/>
      <c r="I297" s="24"/>
    </row>
    <row r="298" spans="1:9" ht="31.5" x14ac:dyDescent="0.25">
      <c r="E298" s="21" t="s">
        <v>41</v>
      </c>
      <c r="F298" s="21" t="str">
        <f>IF((SUMPRODUCT(--(F296:F297=""))&gt;0), "", ROUND(SUM(F296:F297),2))</f>
        <v/>
      </c>
      <c r="G298" s="20" t="str">
        <f>IF((SUMPRODUCT(--(F296:F297=""))&gt;0), "Neužpildytos visų objektų kainos", "")</f>
        <v>Neužpildytos visų objektų kainos</v>
      </c>
    </row>
    <row r="299" spans="1:9" ht="47.25" x14ac:dyDescent="0.25">
      <c r="C299" s="21" t="s">
        <v>42</v>
      </c>
      <c r="D299" s="24"/>
      <c r="E299" s="21" t="s">
        <v>43</v>
      </c>
      <c r="F299" s="21" t="str">
        <f>IF(OR(F298="",D299=""),"", ROUND(PRODUCT(D299,F298)/100,2))</f>
        <v/>
      </c>
      <c r="G299" s="20" t="str">
        <f>IF(D299="", "Nurodykite taikomą PVM dydį", "")</f>
        <v>Nurodykite taikomą PVM dydį</v>
      </c>
    </row>
    <row r="300" spans="1:9" x14ac:dyDescent="0.25">
      <c r="E300" s="21" t="s">
        <v>44</v>
      </c>
      <c r="F300" s="21">
        <f>IF(ISBLANK(F299), "", ROUND(SUM(F298:F299),2))</f>
        <v>0</v>
      </c>
    </row>
    <row r="304" spans="1:9" ht="31.5" x14ac:dyDescent="0.25">
      <c r="A304" s="14" t="s">
        <v>175</v>
      </c>
      <c r="B304" s="14" t="s">
        <v>176</v>
      </c>
    </row>
    <row r="306" spans="1:9" x14ac:dyDescent="0.25">
      <c r="A306" s="25" t="s">
        <v>28</v>
      </c>
      <c r="B306" s="25"/>
    </row>
    <row r="307" spans="1:9" ht="47.25" x14ac:dyDescent="0.25">
      <c r="A307" s="21" t="s">
        <v>29</v>
      </c>
      <c r="B307" s="21" t="s">
        <v>30</v>
      </c>
      <c r="C307" s="21" t="s">
        <v>275</v>
      </c>
      <c r="D307" s="21" t="s">
        <v>31</v>
      </c>
      <c r="E307" s="21" t="s">
        <v>32</v>
      </c>
      <c r="F307" s="21" t="s">
        <v>33</v>
      </c>
      <c r="G307" s="21" t="s">
        <v>34</v>
      </c>
      <c r="H307" s="21" t="s">
        <v>35</v>
      </c>
      <c r="I307" s="21" t="s">
        <v>36</v>
      </c>
    </row>
    <row r="308" spans="1:9" x14ac:dyDescent="0.25">
      <c r="A308" s="21" t="s">
        <v>177</v>
      </c>
      <c r="B308" s="21" t="s">
        <v>178</v>
      </c>
      <c r="C308" s="22"/>
      <c r="D308" s="22"/>
      <c r="E308" s="22"/>
      <c r="F308" s="22"/>
      <c r="G308" s="22"/>
      <c r="H308" s="22"/>
      <c r="I308" s="22"/>
    </row>
    <row r="309" spans="1:9" x14ac:dyDescent="0.25">
      <c r="A309" s="22" t="s">
        <v>179</v>
      </c>
      <c r="B309" s="22" t="s">
        <v>178</v>
      </c>
      <c r="C309" s="22">
        <v>150</v>
      </c>
      <c r="D309" s="22" t="s">
        <v>40</v>
      </c>
      <c r="E309" s="23"/>
      <c r="F309" s="22" t="str">
        <f>IF(ISBLANK(E309),"", PRODUCT(C309,E309))</f>
        <v/>
      </c>
      <c r="G309" s="24"/>
      <c r="H309" s="24"/>
      <c r="I309" s="24"/>
    </row>
    <row r="310" spans="1:9" ht="31.5" x14ac:dyDescent="0.25">
      <c r="E310" s="21" t="s">
        <v>41</v>
      </c>
      <c r="F310" s="21" t="str">
        <f>IF(F309="","",ROUND(SUM(F309:F309),2))</f>
        <v/>
      </c>
      <c r="G310" s="20" t="str">
        <f>IF(F309="","Neužpildytos visos objektų kainos","")</f>
        <v>Neužpildytos visos objektų kainos</v>
      </c>
    </row>
    <row r="311" spans="1:9" ht="47.25" x14ac:dyDescent="0.25">
      <c r="C311" s="21" t="s">
        <v>42</v>
      </c>
      <c r="D311" s="24"/>
      <c r="E311" s="21" t="s">
        <v>43</v>
      </c>
      <c r="F311" s="21" t="str">
        <f>IF(OR(F310="",D311=""),"", ROUND(PRODUCT(D311,F310)/100,2))</f>
        <v/>
      </c>
      <c r="G311" s="20" t="str">
        <f>IF(D311="", "Nurodykite taikomą PVM dydį", "")</f>
        <v>Nurodykite taikomą PVM dydį</v>
      </c>
    </row>
    <row r="312" spans="1:9" x14ac:dyDescent="0.25">
      <c r="E312" s="21" t="s">
        <v>44</v>
      </c>
      <c r="F312" s="21">
        <f>IF(ISBLANK(F311), "", ROUND(SUM(F310:F311),2))</f>
        <v>0</v>
      </c>
    </row>
    <row r="316" spans="1:9" ht="31.5" x14ac:dyDescent="0.25">
      <c r="A316" s="14" t="s">
        <v>180</v>
      </c>
      <c r="B316" s="14" t="s">
        <v>181</v>
      </c>
    </row>
    <row r="318" spans="1:9" x14ac:dyDescent="0.25">
      <c r="A318" s="25" t="s">
        <v>28</v>
      </c>
      <c r="B318" s="25"/>
    </row>
    <row r="319" spans="1:9" ht="47.25" x14ac:dyDescent="0.25">
      <c r="A319" s="21" t="s">
        <v>29</v>
      </c>
      <c r="B319" s="21" t="s">
        <v>30</v>
      </c>
      <c r="C319" s="21" t="s">
        <v>275</v>
      </c>
      <c r="D319" s="21" t="s">
        <v>31</v>
      </c>
      <c r="E319" s="21" t="s">
        <v>32</v>
      </c>
      <c r="F319" s="21" t="s">
        <v>33</v>
      </c>
      <c r="G319" s="21" t="s">
        <v>34</v>
      </c>
      <c r="H319" s="21" t="s">
        <v>35</v>
      </c>
      <c r="I319" s="21" t="s">
        <v>36</v>
      </c>
    </row>
    <row r="320" spans="1:9" x14ac:dyDescent="0.25">
      <c r="A320" s="21" t="s">
        <v>182</v>
      </c>
      <c r="B320" s="21" t="s">
        <v>183</v>
      </c>
      <c r="C320" s="22"/>
      <c r="D320" s="22"/>
      <c r="E320" s="22"/>
      <c r="F320" s="22"/>
      <c r="G320" s="22"/>
      <c r="H320" s="22"/>
      <c r="I320" s="22"/>
    </row>
    <row r="321" spans="1:9" x14ac:dyDescent="0.25">
      <c r="A321" s="22" t="s">
        <v>184</v>
      </c>
      <c r="B321" s="22" t="s">
        <v>183</v>
      </c>
      <c r="C321" s="22">
        <v>150</v>
      </c>
      <c r="D321" s="22" t="s">
        <v>40</v>
      </c>
      <c r="E321" s="23"/>
      <c r="F321" s="22" t="str">
        <f>IF(ISBLANK(E321),"", PRODUCT(C321,E321))</f>
        <v/>
      </c>
      <c r="G321" s="24"/>
      <c r="H321" s="24"/>
      <c r="I321" s="24"/>
    </row>
    <row r="322" spans="1:9" ht="31.5" x14ac:dyDescent="0.25">
      <c r="E322" s="21" t="s">
        <v>41</v>
      </c>
      <c r="F322" s="21" t="str">
        <f>IF(F321="","",ROUND(SUM(F321:F321),2))</f>
        <v/>
      </c>
      <c r="G322" s="20" t="str">
        <f>IF(F321="","Neužpildytos visos objektų kainos","")</f>
        <v>Neužpildytos visos objektų kainos</v>
      </c>
    </row>
    <row r="323" spans="1:9" ht="47.25" x14ac:dyDescent="0.25">
      <c r="C323" s="21" t="s">
        <v>42</v>
      </c>
      <c r="D323" s="24"/>
      <c r="E323" s="21" t="s">
        <v>43</v>
      </c>
      <c r="F323" s="21" t="str">
        <f>IF(OR(F322="",D323=""),"", ROUND(PRODUCT(D323,F322)/100,2))</f>
        <v/>
      </c>
      <c r="G323" s="20" t="str">
        <f>IF(D323="", "Nurodykite taikomą PVM dydį", "")</f>
        <v>Nurodykite taikomą PVM dydį</v>
      </c>
    </row>
    <row r="324" spans="1:9" x14ac:dyDescent="0.25">
      <c r="E324" s="21" t="s">
        <v>44</v>
      </c>
      <c r="F324" s="21">
        <f>IF(ISBLANK(F323), "", ROUND(SUM(F322:F323),2))</f>
        <v>0</v>
      </c>
    </row>
    <row r="328" spans="1:9" ht="31.5" x14ac:dyDescent="0.25">
      <c r="A328" s="14" t="s">
        <v>185</v>
      </c>
      <c r="B328" s="14" t="s">
        <v>186</v>
      </c>
    </row>
    <row r="330" spans="1:9" x14ac:dyDescent="0.25">
      <c r="A330" s="25" t="s">
        <v>28</v>
      </c>
      <c r="B330" s="25"/>
    </row>
    <row r="331" spans="1:9" ht="47.25" x14ac:dyDescent="0.25">
      <c r="A331" s="21" t="s">
        <v>29</v>
      </c>
      <c r="B331" s="21" t="s">
        <v>30</v>
      </c>
      <c r="C331" s="21" t="s">
        <v>275</v>
      </c>
      <c r="D331" s="21" t="s">
        <v>31</v>
      </c>
      <c r="E331" s="21" t="s">
        <v>32</v>
      </c>
      <c r="F331" s="21" t="s">
        <v>33</v>
      </c>
      <c r="G331" s="21" t="s">
        <v>34</v>
      </c>
      <c r="H331" s="21" t="s">
        <v>35</v>
      </c>
      <c r="I331" s="21" t="s">
        <v>36</v>
      </c>
    </row>
    <row r="332" spans="1:9" x14ac:dyDescent="0.25">
      <c r="A332" s="21" t="s">
        <v>187</v>
      </c>
      <c r="B332" s="21" t="s">
        <v>188</v>
      </c>
      <c r="C332" s="22"/>
      <c r="D332" s="22"/>
      <c r="E332" s="22"/>
      <c r="F332" s="22"/>
      <c r="G332" s="22"/>
      <c r="H332" s="22"/>
      <c r="I332" s="22"/>
    </row>
    <row r="333" spans="1:9" x14ac:dyDescent="0.25">
      <c r="A333" s="22" t="s">
        <v>189</v>
      </c>
      <c r="B333" s="22" t="s">
        <v>190</v>
      </c>
      <c r="C333" s="22">
        <v>600</v>
      </c>
      <c r="D333" s="22" t="s">
        <v>40</v>
      </c>
      <c r="E333" s="23"/>
      <c r="F333" s="22" t="str">
        <f>IF(ISBLANK(E333),"", PRODUCT(C333,E333))</f>
        <v/>
      </c>
      <c r="G333" s="24"/>
      <c r="H333" s="24"/>
      <c r="I333" s="24"/>
    </row>
    <row r="334" spans="1:9" x14ac:dyDescent="0.25">
      <c r="A334" s="22" t="s">
        <v>191</v>
      </c>
      <c r="B334" s="22" t="s">
        <v>192</v>
      </c>
      <c r="C334" s="22">
        <v>600</v>
      </c>
      <c r="D334" s="22" t="s">
        <v>40</v>
      </c>
      <c r="E334" s="23"/>
      <c r="F334" s="22" t="str">
        <f>IF(ISBLANK(E334),"", PRODUCT(C334,E334))</f>
        <v/>
      </c>
      <c r="G334" s="24"/>
      <c r="H334" s="24"/>
      <c r="I334" s="24"/>
    </row>
    <row r="335" spans="1:9" ht="31.5" x14ac:dyDescent="0.25">
      <c r="E335" s="21" t="s">
        <v>41</v>
      </c>
      <c r="F335" s="21" t="str">
        <f>IF((SUMPRODUCT(--(F333:F334=""))&gt;0), "", ROUND(SUM(F333:F334),2))</f>
        <v/>
      </c>
      <c r="G335" s="20" t="str">
        <f>IF((SUMPRODUCT(--(F333:F334=""))&gt;0), "Neužpildytos visų objektų kainos", "")</f>
        <v>Neužpildytos visų objektų kainos</v>
      </c>
    </row>
    <row r="336" spans="1:9" ht="47.25" x14ac:dyDescent="0.25">
      <c r="C336" s="21" t="s">
        <v>42</v>
      </c>
      <c r="D336" s="24"/>
      <c r="E336" s="21" t="s">
        <v>43</v>
      </c>
      <c r="F336" s="21" t="str">
        <f>IF(OR(F335="",D336=""),"", ROUND(PRODUCT(D336,F335)/100,2))</f>
        <v/>
      </c>
      <c r="G336" s="20" t="str">
        <f>IF(D336="", "Nurodykite taikomą PVM dydį", "")</f>
        <v>Nurodykite taikomą PVM dydį</v>
      </c>
    </row>
    <row r="337" spans="1:9" x14ac:dyDescent="0.25">
      <c r="E337" s="21" t="s">
        <v>44</v>
      </c>
      <c r="F337" s="21">
        <f>IF(ISBLANK(F336), "", ROUND(SUM(F335:F336),2))</f>
        <v>0</v>
      </c>
    </row>
    <row r="341" spans="1:9" ht="31.5" x14ac:dyDescent="0.25">
      <c r="A341" s="14" t="s">
        <v>193</v>
      </c>
      <c r="B341" s="14" t="s">
        <v>194</v>
      </c>
    </row>
    <row r="343" spans="1:9" x14ac:dyDescent="0.25">
      <c r="A343" s="25" t="s">
        <v>28</v>
      </c>
      <c r="B343" s="25"/>
    </row>
    <row r="344" spans="1:9" ht="47.25" x14ac:dyDescent="0.25">
      <c r="A344" s="21" t="s">
        <v>29</v>
      </c>
      <c r="B344" s="21" t="s">
        <v>30</v>
      </c>
      <c r="C344" s="21" t="s">
        <v>275</v>
      </c>
      <c r="D344" s="21" t="s">
        <v>31</v>
      </c>
      <c r="E344" s="21" t="s">
        <v>32</v>
      </c>
      <c r="F344" s="21" t="s">
        <v>33</v>
      </c>
      <c r="G344" s="21" t="s">
        <v>34</v>
      </c>
      <c r="H344" s="21" t="s">
        <v>35</v>
      </c>
      <c r="I344" s="21" t="s">
        <v>36</v>
      </c>
    </row>
    <row r="345" spans="1:9" x14ac:dyDescent="0.25">
      <c r="A345" s="21" t="s">
        <v>195</v>
      </c>
      <c r="B345" s="21" t="s">
        <v>196</v>
      </c>
      <c r="C345" s="22"/>
      <c r="D345" s="22"/>
      <c r="E345" s="22"/>
      <c r="F345" s="22"/>
      <c r="G345" s="22"/>
      <c r="H345" s="22"/>
      <c r="I345" s="22"/>
    </row>
    <row r="346" spans="1:9" x14ac:dyDescent="0.25">
      <c r="A346" s="22" t="s">
        <v>197</v>
      </c>
      <c r="B346" s="22" t="s">
        <v>196</v>
      </c>
      <c r="C346" s="22">
        <v>22400</v>
      </c>
      <c r="D346" s="22" t="s">
        <v>40</v>
      </c>
      <c r="E346" s="23"/>
      <c r="F346" s="22" t="str">
        <f>IF(ISBLANK(E346),"", PRODUCT(C346,E346))</f>
        <v/>
      </c>
      <c r="G346" s="24"/>
      <c r="H346" s="24"/>
      <c r="I346" s="24"/>
    </row>
    <row r="347" spans="1:9" ht="31.5" x14ac:dyDescent="0.25">
      <c r="E347" s="21" t="s">
        <v>41</v>
      </c>
      <c r="F347" s="21" t="str">
        <f>IF(F346="","",ROUND(SUM(F346:F346),2))</f>
        <v/>
      </c>
      <c r="G347" s="20" t="str">
        <f>IF(F346="","Neužpildytos visos objektų kainos","")</f>
        <v>Neužpildytos visos objektų kainos</v>
      </c>
    </row>
    <row r="348" spans="1:9" ht="47.25" x14ac:dyDescent="0.25">
      <c r="C348" s="21" t="s">
        <v>42</v>
      </c>
      <c r="D348" s="24"/>
      <c r="E348" s="21" t="s">
        <v>43</v>
      </c>
      <c r="F348" s="21" t="str">
        <f>IF(OR(F347="",D348=""),"", ROUND(PRODUCT(D348,F347)/100,2))</f>
        <v/>
      </c>
      <c r="G348" s="20" t="str">
        <f>IF(D348="", "Nurodykite taikomą PVM dydį", "")</f>
        <v>Nurodykite taikomą PVM dydį</v>
      </c>
    </row>
    <row r="349" spans="1:9" x14ac:dyDescent="0.25">
      <c r="E349" s="21" t="s">
        <v>44</v>
      </c>
      <c r="F349" s="21">
        <f>IF(ISBLANK(F348), "", ROUND(SUM(F347:F348),2))</f>
        <v>0</v>
      </c>
    </row>
    <row r="353" spans="1:9" ht="31.5" x14ac:dyDescent="0.25">
      <c r="A353" s="14" t="s">
        <v>198</v>
      </c>
      <c r="B353" s="14" t="s">
        <v>199</v>
      </c>
    </row>
    <row r="355" spans="1:9" x14ac:dyDescent="0.25">
      <c r="A355" s="25" t="s">
        <v>28</v>
      </c>
      <c r="B355" s="25"/>
    </row>
    <row r="356" spans="1:9" ht="47.25" x14ac:dyDescent="0.25">
      <c r="A356" s="21" t="s">
        <v>29</v>
      </c>
      <c r="B356" s="21" t="s">
        <v>30</v>
      </c>
      <c r="C356" s="21" t="s">
        <v>275</v>
      </c>
      <c r="D356" s="21" t="s">
        <v>31</v>
      </c>
      <c r="E356" s="21" t="s">
        <v>32</v>
      </c>
      <c r="F356" s="21" t="s">
        <v>33</v>
      </c>
      <c r="G356" s="21" t="s">
        <v>34</v>
      </c>
      <c r="H356" s="21" t="s">
        <v>35</v>
      </c>
      <c r="I356" s="21" t="s">
        <v>36</v>
      </c>
    </row>
    <row r="357" spans="1:9" x14ac:dyDescent="0.25">
      <c r="A357" s="21" t="s">
        <v>200</v>
      </c>
      <c r="B357" s="21" t="s">
        <v>201</v>
      </c>
      <c r="C357" s="22"/>
      <c r="D357" s="22"/>
      <c r="E357" s="22"/>
      <c r="F357" s="22"/>
      <c r="G357" s="22"/>
      <c r="H357" s="22"/>
      <c r="I357" s="22"/>
    </row>
    <row r="358" spans="1:9" x14ac:dyDescent="0.25">
      <c r="A358" s="22" t="s">
        <v>202</v>
      </c>
      <c r="B358" s="22" t="s">
        <v>203</v>
      </c>
      <c r="C358" s="22">
        <v>48</v>
      </c>
      <c r="D358" s="22" t="s">
        <v>40</v>
      </c>
      <c r="E358" s="23"/>
      <c r="F358" s="22" t="str">
        <f>IF(ISBLANK(E358),"", PRODUCT(C358,E358))</f>
        <v/>
      </c>
      <c r="G358" s="24"/>
      <c r="H358" s="24"/>
      <c r="I358" s="24"/>
    </row>
    <row r="359" spans="1:9" x14ac:dyDescent="0.25">
      <c r="A359" s="22" t="s">
        <v>204</v>
      </c>
      <c r="B359" s="22" t="s">
        <v>205</v>
      </c>
      <c r="C359" s="22">
        <v>15</v>
      </c>
      <c r="D359" s="22" t="s">
        <v>40</v>
      </c>
      <c r="E359" s="23"/>
      <c r="F359" s="22" t="str">
        <f>IF(ISBLANK(E359),"", PRODUCT(C359,E359))</f>
        <v/>
      </c>
      <c r="G359" s="24"/>
      <c r="H359" s="24"/>
      <c r="I359" s="24"/>
    </row>
    <row r="360" spans="1:9" ht="31.5" x14ac:dyDescent="0.25">
      <c r="E360" s="21" t="s">
        <v>41</v>
      </c>
      <c r="F360" s="21" t="str">
        <f>IF((SUMPRODUCT(--(F358:F359=""))&gt;0), "", ROUND(SUM(F358:F359),2))</f>
        <v/>
      </c>
      <c r="G360" s="20" t="str">
        <f>IF((SUMPRODUCT(--(F358:F359=""))&gt;0), "Neužpildytos visų objektų kainos", "")</f>
        <v>Neužpildytos visų objektų kainos</v>
      </c>
    </row>
    <row r="361" spans="1:9" ht="47.25" x14ac:dyDescent="0.25">
      <c r="C361" s="21" t="s">
        <v>42</v>
      </c>
      <c r="D361" s="24"/>
      <c r="E361" s="21" t="s">
        <v>43</v>
      </c>
      <c r="F361" s="21" t="str">
        <f>IF(OR(F360="",D361=""),"", ROUND(PRODUCT(D361,F360)/100,2))</f>
        <v/>
      </c>
      <c r="G361" s="20" t="str">
        <f>IF(D361="", "Nurodykite taikomą PVM dydį", "")</f>
        <v>Nurodykite taikomą PVM dydį</v>
      </c>
    </row>
    <row r="362" spans="1:9" x14ac:dyDescent="0.25">
      <c r="E362" s="21" t="s">
        <v>44</v>
      </c>
      <c r="F362" s="21">
        <f>IF(ISBLANK(F361), "", ROUND(SUM(F360:F361),2))</f>
        <v>0</v>
      </c>
    </row>
    <row r="366" spans="1:9" ht="31.5" x14ac:dyDescent="0.25">
      <c r="A366" s="14" t="s">
        <v>206</v>
      </c>
      <c r="B366" s="14" t="s">
        <v>207</v>
      </c>
    </row>
    <row r="368" spans="1:9" x14ac:dyDescent="0.25">
      <c r="A368" s="25" t="s">
        <v>28</v>
      </c>
      <c r="B368" s="25"/>
    </row>
    <row r="369" spans="1:9" ht="47.25" x14ac:dyDescent="0.25">
      <c r="A369" s="21" t="s">
        <v>29</v>
      </c>
      <c r="B369" s="21" t="s">
        <v>30</v>
      </c>
      <c r="C369" s="21" t="s">
        <v>275</v>
      </c>
      <c r="D369" s="21" t="s">
        <v>31</v>
      </c>
      <c r="E369" s="21" t="s">
        <v>32</v>
      </c>
      <c r="F369" s="21" t="s">
        <v>33</v>
      </c>
      <c r="G369" s="21" t="s">
        <v>34</v>
      </c>
      <c r="H369" s="21" t="s">
        <v>35</v>
      </c>
      <c r="I369" s="21" t="s">
        <v>36</v>
      </c>
    </row>
    <row r="370" spans="1:9" x14ac:dyDescent="0.25">
      <c r="A370" s="21" t="s">
        <v>208</v>
      </c>
      <c r="B370" s="21" t="s">
        <v>209</v>
      </c>
      <c r="C370" s="22"/>
      <c r="D370" s="22"/>
      <c r="E370" s="22"/>
      <c r="F370" s="22"/>
      <c r="G370" s="22"/>
      <c r="H370" s="22"/>
      <c r="I370" s="22"/>
    </row>
    <row r="371" spans="1:9" x14ac:dyDescent="0.25">
      <c r="A371" s="22" t="s">
        <v>210</v>
      </c>
      <c r="B371" s="22" t="s">
        <v>209</v>
      </c>
      <c r="C371" s="22">
        <v>360</v>
      </c>
      <c r="D371" s="22" t="s">
        <v>40</v>
      </c>
      <c r="E371" s="23"/>
      <c r="F371" s="22" t="str">
        <f>IF(ISBLANK(E371),"", PRODUCT(C371,E371))</f>
        <v/>
      </c>
      <c r="G371" s="24"/>
      <c r="H371" s="24"/>
      <c r="I371" s="24"/>
    </row>
    <row r="372" spans="1:9" ht="31.5" x14ac:dyDescent="0.25">
      <c r="E372" s="21" t="s">
        <v>41</v>
      </c>
      <c r="F372" s="21" t="str">
        <f>IF(F371="","",ROUND(SUM(F371:F371),2))</f>
        <v/>
      </c>
      <c r="G372" s="20" t="str">
        <f>IF(F371="","Neužpildytos visos objektų kainos","")</f>
        <v>Neužpildytos visos objektų kainos</v>
      </c>
    </row>
    <row r="373" spans="1:9" ht="47.25" x14ac:dyDescent="0.25">
      <c r="C373" s="21" t="s">
        <v>42</v>
      </c>
      <c r="D373" s="24"/>
      <c r="E373" s="21" t="s">
        <v>43</v>
      </c>
      <c r="F373" s="21" t="str">
        <f>IF(OR(F372="",D373=""),"", ROUND(PRODUCT(D373,F372)/100,2))</f>
        <v/>
      </c>
      <c r="G373" s="20" t="str">
        <f>IF(D373="", "Nurodykite taikomą PVM dydį", "")</f>
        <v>Nurodykite taikomą PVM dydį</v>
      </c>
    </row>
    <row r="374" spans="1:9" x14ac:dyDescent="0.25">
      <c r="E374" s="21" t="s">
        <v>44</v>
      </c>
      <c r="F374" s="21">
        <f>IF(ISBLANK(F373), "", ROUND(SUM(F372:F373),2))</f>
        <v>0</v>
      </c>
    </row>
    <row r="378" spans="1:9" ht="31.5" x14ac:dyDescent="0.25">
      <c r="A378" s="14" t="s">
        <v>211</v>
      </c>
      <c r="B378" s="14" t="s">
        <v>212</v>
      </c>
    </row>
    <row r="380" spans="1:9" x14ac:dyDescent="0.25">
      <c r="A380" s="25" t="s">
        <v>28</v>
      </c>
      <c r="B380" s="25"/>
    </row>
    <row r="381" spans="1:9" ht="47.25" x14ac:dyDescent="0.25">
      <c r="A381" s="21" t="s">
        <v>29</v>
      </c>
      <c r="B381" s="21" t="s">
        <v>30</v>
      </c>
      <c r="C381" s="21" t="s">
        <v>275</v>
      </c>
      <c r="D381" s="21" t="s">
        <v>31</v>
      </c>
      <c r="E381" s="21" t="s">
        <v>32</v>
      </c>
      <c r="F381" s="21" t="s">
        <v>33</v>
      </c>
      <c r="G381" s="21" t="s">
        <v>34</v>
      </c>
      <c r="H381" s="21" t="s">
        <v>35</v>
      </c>
      <c r="I381" s="21" t="s">
        <v>36</v>
      </c>
    </row>
    <row r="382" spans="1:9" x14ac:dyDescent="0.25">
      <c r="A382" s="21" t="s">
        <v>213</v>
      </c>
      <c r="B382" s="21" t="s">
        <v>214</v>
      </c>
      <c r="C382" s="22"/>
      <c r="D382" s="22"/>
      <c r="E382" s="22"/>
      <c r="F382" s="22"/>
      <c r="G382" s="22"/>
      <c r="H382" s="22"/>
      <c r="I382" s="22"/>
    </row>
    <row r="383" spans="1:9" x14ac:dyDescent="0.25">
      <c r="A383" s="22" t="s">
        <v>215</v>
      </c>
      <c r="B383" s="22" t="s">
        <v>216</v>
      </c>
      <c r="C383" s="22">
        <v>450</v>
      </c>
      <c r="D383" s="22" t="s">
        <v>40</v>
      </c>
      <c r="E383" s="23"/>
      <c r="F383" s="22" t="str">
        <f t="shared" ref="F383:F392" si="0">IF(ISBLANK(E383),"", PRODUCT(C383,E383))</f>
        <v/>
      </c>
      <c r="G383" s="24"/>
      <c r="H383" s="24"/>
      <c r="I383" s="24"/>
    </row>
    <row r="384" spans="1:9" x14ac:dyDescent="0.25">
      <c r="A384" s="22" t="s">
        <v>217</v>
      </c>
      <c r="B384" s="22" t="s">
        <v>218</v>
      </c>
      <c r="C384" s="22">
        <v>600</v>
      </c>
      <c r="D384" s="22" t="s">
        <v>40</v>
      </c>
      <c r="E384" s="23"/>
      <c r="F384" s="22" t="str">
        <f t="shared" si="0"/>
        <v/>
      </c>
      <c r="G384" s="24"/>
      <c r="H384" s="24"/>
      <c r="I384" s="24"/>
    </row>
    <row r="385" spans="1:9" x14ac:dyDescent="0.25">
      <c r="A385" s="22" t="s">
        <v>219</v>
      </c>
      <c r="B385" s="22" t="s">
        <v>220</v>
      </c>
      <c r="C385" s="22">
        <v>600</v>
      </c>
      <c r="D385" s="22" t="s">
        <v>40</v>
      </c>
      <c r="E385" s="23"/>
      <c r="F385" s="22" t="str">
        <f t="shared" si="0"/>
        <v/>
      </c>
      <c r="G385" s="24"/>
      <c r="H385" s="24"/>
      <c r="I385" s="24"/>
    </row>
    <row r="386" spans="1:9" x14ac:dyDescent="0.25">
      <c r="A386" s="22" t="s">
        <v>221</v>
      </c>
      <c r="B386" s="22" t="s">
        <v>222</v>
      </c>
      <c r="C386" s="22">
        <v>680</v>
      </c>
      <c r="D386" s="22" t="s">
        <v>40</v>
      </c>
      <c r="E386" s="23"/>
      <c r="F386" s="22" t="str">
        <f t="shared" si="0"/>
        <v/>
      </c>
      <c r="G386" s="24"/>
      <c r="H386" s="24"/>
      <c r="I386" s="24"/>
    </row>
    <row r="387" spans="1:9" x14ac:dyDescent="0.25">
      <c r="A387" s="22" t="s">
        <v>223</v>
      </c>
      <c r="B387" s="22" t="s">
        <v>224</v>
      </c>
      <c r="C387" s="22">
        <v>680</v>
      </c>
      <c r="D387" s="22" t="s">
        <v>40</v>
      </c>
      <c r="E387" s="23"/>
      <c r="F387" s="22" t="str">
        <f t="shared" si="0"/>
        <v/>
      </c>
      <c r="G387" s="24"/>
      <c r="H387" s="24"/>
      <c r="I387" s="24"/>
    </row>
    <row r="388" spans="1:9" x14ac:dyDescent="0.25">
      <c r="A388" s="22" t="s">
        <v>225</v>
      </c>
      <c r="B388" s="22" t="s">
        <v>226</v>
      </c>
      <c r="C388" s="22">
        <v>450</v>
      </c>
      <c r="D388" s="22" t="s">
        <v>40</v>
      </c>
      <c r="E388" s="23"/>
      <c r="F388" s="22" t="str">
        <f t="shared" si="0"/>
        <v/>
      </c>
      <c r="G388" s="24"/>
      <c r="H388" s="24"/>
      <c r="I388" s="24"/>
    </row>
    <row r="389" spans="1:9" x14ac:dyDescent="0.25">
      <c r="A389" s="22" t="s">
        <v>227</v>
      </c>
      <c r="B389" s="22" t="s">
        <v>228</v>
      </c>
      <c r="C389" s="22">
        <v>540</v>
      </c>
      <c r="D389" s="22" t="s">
        <v>40</v>
      </c>
      <c r="E389" s="23"/>
      <c r="F389" s="22" t="str">
        <f t="shared" si="0"/>
        <v/>
      </c>
      <c r="G389" s="24"/>
      <c r="H389" s="24"/>
      <c r="I389" s="24"/>
    </row>
    <row r="390" spans="1:9" x14ac:dyDescent="0.25">
      <c r="A390" s="22" t="s">
        <v>229</v>
      </c>
      <c r="B390" s="22" t="s">
        <v>230</v>
      </c>
      <c r="C390" s="22">
        <v>480</v>
      </c>
      <c r="D390" s="22" t="s">
        <v>40</v>
      </c>
      <c r="E390" s="23"/>
      <c r="F390" s="22" t="str">
        <f t="shared" si="0"/>
        <v/>
      </c>
      <c r="G390" s="24"/>
      <c r="H390" s="24"/>
      <c r="I390" s="24"/>
    </row>
    <row r="391" spans="1:9" x14ac:dyDescent="0.25">
      <c r="A391" s="22" t="s">
        <v>231</v>
      </c>
      <c r="B391" s="22" t="s">
        <v>232</v>
      </c>
      <c r="C391" s="22">
        <v>185</v>
      </c>
      <c r="D391" s="22" t="s">
        <v>40</v>
      </c>
      <c r="E391" s="23"/>
      <c r="F391" s="22" t="str">
        <f t="shared" si="0"/>
        <v/>
      </c>
      <c r="G391" s="24"/>
      <c r="H391" s="24"/>
      <c r="I391" s="24"/>
    </row>
    <row r="392" spans="1:9" x14ac:dyDescent="0.25">
      <c r="A392" s="22" t="s">
        <v>233</v>
      </c>
      <c r="B392" s="22" t="s">
        <v>234</v>
      </c>
      <c r="C392" s="22">
        <v>185</v>
      </c>
      <c r="D392" s="22" t="s">
        <v>40</v>
      </c>
      <c r="E392" s="23"/>
      <c r="F392" s="22" t="str">
        <f t="shared" si="0"/>
        <v/>
      </c>
      <c r="G392" s="24"/>
      <c r="H392" s="24"/>
      <c r="I392" s="24"/>
    </row>
    <row r="393" spans="1:9" ht="31.5" x14ac:dyDescent="0.25">
      <c r="E393" s="21" t="s">
        <v>41</v>
      </c>
      <c r="F393" s="21" t="str">
        <f>IF((SUMPRODUCT(--(F383:F392=""))&gt;0), "", ROUND(SUM(F383:F392),2))</f>
        <v/>
      </c>
      <c r="G393" s="20" t="str">
        <f>IF((SUMPRODUCT(--(F383:F392=""))&gt;0), "Neužpildytos visų objektų kainos", "")</f>
        <v>Neužpildytos visų objektų kainos</v>
      </c>
    </row>
    <row r="394" spans="1:9" ht="47.25" x14ac:dyDescent="0.25">
      <c r="C394" s="21" t="s">
        <v>42</v>
      </c>
      <c r="D394" s="24"/>
      <c r="E394" s="21" t="s">
        <v>43</v>
      </c>
      <c r="F394" s="21" t="str">
        <f>IF(OR(F393="",D394=""),"", ROUND(PRODUCT(D394,F393)/100,2))</f>
        <v/>
      </c>
      <c r="G394" s="20" t="str">
        <f>IF(D394="", "Nurodykite taikomą PVM dydį", "")</f>
        <v>Nurodykite taikomą PVM dydį</v>
      </c>
    </row>
    <row r="395" spans="1:9" x14ac:dyDescent="0.25">
      <c r="E395" s="21" t="s">
        <v>44</v>
      </c>
      <c r="F395" s="21">
        <f>IF(ISBLANK(F394), "", ROUND(SUM(F393:F394),2))</f>
        <v>0</v>
      </c>
    </row>
    <row r="399" spans="1:9" ht="31.5" x14ac:dyDescent="0.25">
      <c r="A399" s="14" t="s">
        <v>235</v>
      </c>
      <c r="B399" s="14" t="s">
        <v>236</v>
      </c>
    </row>
    <row r="401" spans="1:9" x14ac:dyDescent="0.25">
      <c r="A401" s="25" t="s">
        <v>28</v>
      </c>
      <c r="B401" s="25"/>
    </row>
    <row r="402" spans="1:9" ht="47.25" x14ac:dyDescent="0.25">
      <c r="A402" s="21" t="s">
        <v>29</v>
      </c>
      <c r="B402" s="21" t="s">
        <v>30</v>
      </c>
      <c r="C402" s="21" t="s">
        <v>275</v>
      </c>
      <c r="D402" s="21" t="s">
        <v>31</v>
      </c>
      <c r="E402" s="21" t="s">
        <v>32</v>
      </c>
      <c r="F402" s="21" t="s">
        <v>33</v>
      </c>
      <c r="G402" s="21" t="s">
        <v>34</v>
      </c>
      <c r="H402" s="21" t="s">
        <v>35</v>
      </c>
      <c r="I402" s="21" t="s">
        <v>36</v>
      </c>
    </row>
    <row r="403" spans="1:9" x14ac:dyDescent="0.25">
      <c r="A403" s="21" t="s">
        <v>237</v>
      </c>
      <c r="B403" s="21" t="s">
        <v>238</v>
      </c>
      <c r="C403" s="22"/>
      <c r="D403" s="22"/>
      <c r="E403" s="22"/>
      <c r="F403" s="22"/>
      <c r="G403" s="22"/>
      <c r="H403" s="22"/>
      <c r="I403" s="22"/>
    </row>
    <row r="404" spans="1:9" x14ac:dyDescent="0.25">
      <c r="A404" s="22" t="s">
        <v>239</v>
      </c>
      <c r="B404" s="22" t="s">
        <v>240</v>
      </c>
      <c r="C404" s="22">
        <v>270</v>
      </c>
      <c r="D404" s="22" t="s">
        <v>40</v>
      </c>
      <c r="E404" s="23"/>
      <c r="F404" s="22" t="str">
        <f>IF(ISBLANK(E404),"", PRODUCT(C404,E404))</f>
        <v/>
      </c>
      <c r="G404" s="24"/>
      <c r="H404" s="24"/>
      <c r="I404" s="24"/>
    </row>
    <row r="405" spans="1:9" x14ac:dyDescent="0.25">
      <c r="A405" s="22" t="s">
        <v>241</v>
      </c>
      <c r="B405" s="22" t="s">
        <v>242</v>
      </c>
      <c r="C405" s="22">
        <v>210</v>
      </c>
      <c r="D405" s="22" t="s">
        <v>40</v>
      </c>
      <c r="E405" s="23"/>
      <c r="F405" s="22" t="str">
        <f>IF(ISBLANK(E405),"", PRODUCT(C405,E405))</f>
        <v/>
      </c>
      <c r="G405" s="24"/>
      <c r="H405" s="24"/>
      <c r="I405" s="24"/>
    </row>
    <row r="406" spans="1:9" ht="31.5" x14ac:dyDescent="0.25">
      <c r="E406" s="21" t="s">
        <v>41</v>
      </c>
      <c r="F406" s="21" t="str">
        <f>IF((SUMPRODUCT(--(F404:F405=""))&gt;0), "", ROUND(SUM(F404:F405),2))</f>
        <v/>
      </c>
      <c r="G406" s="20" t="str">
        <f>IF((SUMPRODUCT(--(F404:F405=""))&gt;0), "Neužpildytos visų objektų kainos", "")</f>
        <v>Neužpildytos visų objektų kainos</v>
      </c>
    </row>
    <row r="407" spans="1:9" ht="47.25" x14ac:dyDescent="0.25">
      <c r="C407" s="21" t="s">
        <v>42</v>
      </c>
      <c r="D407" s="24"/>
      <c r="E407" s="21" t="s">
        <v>43</v>
      </c>
      <c r="F407" s="21" t="str">
        <f>IF(OR(F406="",D407=""),"", ROUND(PRODUCT(D407,F406)/100,2))</f>
        <v/>
      </c>
      <c r="G407" s="20" t="str">
        <f>IF(D407="", "Nurodykite taikomą PVM dydį", "")</f>
        <v>Nurodykite taikomą PVM dydį</v>
      </c>
    </row>
    <row r="408" spans="1:9" x14ac:dyDescent="0.25">
      <c r="E408" s="21" t="s">
        <v>44</v>
      </c>
      <c r="F408" s="21">
        <f>IF(ISBLANK(F407), "", ROUND(SUM(F406:F407),2))</f>
        <v>0</v>
      </c>
    </row>
    <row r="412" spans="1:9" ht="31.5" x14ac:dyDescent="0.25">
      <c r="A412" s="14" t="s">
        <v>243</v>
      </c>
      <c r="B412" s="14" t="s">
        <v>244</v>
      </c>
    </row>
    <row r="414" spans="1:9" x14ac:dyDescent="0.25">
      <c r="A414" s="25" t="s">
        <v>28</v>
      </c>
      <c r="B414" s="25"/>
    </row>
    <row r="415" spans="1:9" ht="47.25" x14ac:dyDescent="0.25">
      <c r="A415" s="21" t="s">
        <v>29</v>
      </c>
      <c r="B415" s="21" t="s">
        <v>30</v>
      </c>
      <c r="C415" s="21" t="s">
        <v>275</v>
      </c>
      <c r="D415" s="21" t="s">
        <v>31</v>
      </c>
      <c r="E415" s="21" t="s">
        <v>32</v>
      </c>
      <c r="F415" s="21" t="s">
        <v>33</v>
      </c>
      <c r="G415" s="21" t="s">
        <v>34</v>
      </c>
      <c r="H415" s="21" t="s">
        <v>35</v>
      </c>
      <c r="I415" s="21" t="s">
        <v>36</v>
      </c>
    </row>
    <row r="416" spans="1:9" ht="31.5" x14ac:dyDescent="0.25">
      <c r="A416" s="21" t="s">
        <v>245</v>
      </c>
      <c r="B416" s="21" t="s">
        <v>246</v>
      </c>
      <c r="C416" s="22"/>
      <c r="D416" s="22"/>
      <c r="E416" s="22"/>
      <c r="F416" s="22"/>
      <c r="G416" s="22"/>
      <c r="H416" s="22"/>
      <c r="I416" s="22"/>
    </row>
    <row r="417" spans="1:9" ht="31.5" x14ac:dyDescent="0.25">
      <c r="A417" s="22" t="s">
        <v>247</v>
      </c>
      <c r="B417" s="22" t="s">
        <v>246</v>
      </c>
      <c r="C417" s="22">
        <v>48</v>
      </c>
      <c r="D417" s="22" t="s">
        <v>124</v>
      </c>
      <c r="E417" s="23"/>
      <c r="F417" s="22" t="str">
        <f>IF(ISBLANK(E417),"", PRODUCT(C417,E417))</f>
        <v/>
      </c>
      <c r="G417" s="24"/>
      <c r="H417" s="24"/>
      <c r="I417" s="24"/>
    </row>
    <row r="418" spans="1:9" ht="31.5" x14ac:dyDescent="0.25">
      <c r="E418" s="21" t="s">
        <v>41</v>
      </c>
      <c r="F418" s="21" t="str">
        <f>IF(F417="","",ROUND(SUM(F417:F417),2))</f>
        <v/>
      </c>
      <c r="G418" s="20" t="str">
        <f>IF(F417="","Neužpildytos visos objektų kainos","")</f>
        <v>Neužpildytos visos objektų kainos</v>
      </c>
    </row>
    <row r="419" spans="1:9" ht="47.25" x14ac:dyDescent="0.25">
      <c r="C419" s="21" t="s">
        <v>42</v>
      </c>
      <c r="D419" s="24"/>
      <c r="E419" s="21" t="s">
        <v>43</v>
      </c>
      <c r="F419" s="21" t="str">
        <f>IF(OR(F418="",D419=""),"", ROUND(PRODUCT(D419,F418)/100,2))</f>
        <v/>
      </c>
      <c r="G419" s="20" t="str">
        <f>IF(D419="", "Nurodykite taikomą PVM dydį", "")</f>
        <v>Nurodykite taikomą PVM dydį</v>
      </c>
    </row>
    <row r="420" spans="1:9" x14ac:dyDescent="0.25">
      <c r="E420" s="21" t="s">
        <v>44</v>
      </c>
      <c r="F420" s="21">
        <f>IF(ISBLANK(F419), "", ROUND(SUM(F418:F419),2))</f>
        <v>0</v>
      </c>
    </row>
    <row r="422" spans="1:9" ht="25.5" customHeight="1" x14ac:dyDescent="0.25">
      <c r="A422" s="74" t="s">
        <v>276</v>
      </c>
      <c r="B422" s="74"/>
      <c r="C422" s="74"/>
      <c r="D422" s="74"/>
    </row>
  </sheetData>
  <mergeCells count="63">
    <mergeCell ref="A27:F27"/>
    <mergeCell ref="A26:F26"/>
    <mergeCell ref="C19:F19"/>
    <mergeCell ref="A422:D422"/>
    <mergeCell ref="A19:B19"/>
    <mergeCell ref="C12:F12"/>
    <mergeCell ref="C21:F21"/>
    <mergeCell ref="A13:B13"/>
    <mergeCell ref="A25:F25"/>
    <mergeCell ref="C13:F13"/>
    <mergeCell ref="C18:F18"/>
    <mergeCell ref="A16:B16"/>
    <mergeCell ref="A23:F23"/>
    <mergeCell ref="C15:F15"/>
    <mergeCell ref="A18:B18"/>
    <mergeCell ref="C17:F17"/>
    <mergeCell ref="A15:B15"/>
    <mergeCell ref="A30:F30"/>
    <mergeCell ref="A31:F31"/>
    <mergeCell ref="A2:B2"/>
    <mergeCell ref="A4:B4"/>
    <mergeCell ref="A34:B34"/>
    <mergeCell ref="A29:F29"/>
    <mergeCell ref="C14:F14"/>
    <mergeCell ref="A12:B12"/>
    <mergeCell ref="A21:B21"/>
    <mergeCell ref="A28:F28"/>
    <mergeCell ref="C20:F20"/>
    <mergeCell ref="C16:F16"/>
    <mergeCell ref="A14:B14"/>
    <mergeCell ref="A17:B17"/>
    <mergeCell ref="A24:F24"/>
    <mergeCell ref="A20:B20"/>
    <mergeCell ref="A46:B46"/>
    <mergeCell ref="A58:B58"/>
    <mergeCell ref="A70:B70"/>
    <mergeCell ref="A82:B82"/>
    <mergeCell ref="A96:B96"/>
    <mergeCell ref="A108:B108"/>
    <mergeCell ref="A121:B121"/>
    <mergeCell ref="A133:B133"/>
    <mergeCell ref="A145:B145"/>
    <mergeCell ref="A157:B157"/>
    <mergeCell ref="A169:B169"/>
    <mergeCell ref="A182:B182"/>
    <mergeCell ref="A195:B195"/>
    <mergeCell ref="A207:B207"/>
    <mergeCell ref="A219:B219"/>
    <mergeCell ref="A231:B231"/>
    <mergeCell ref="A244:B244"/>
    <mergeCell ref="A257:B257"/>
    <mergeCell ref="A269:B269"/>
    <mergeCell ref="A281:B281"/>
    <mergeCell ref="A293:B293"/>
    <mergeCell ref="A306:B306"/>
    <mergeCell ref="A318:B318"/>
    <mergeCell ref="A330:B330"/>
    <mergeCell ref="A343:B343"/>
    <mergeCell ref="A355:B355"/>
    <mergeCell ref="A368:B368"/>
    <mergeCell ref="A380:B380"/>
    <mergeCell ref="A401:B401"/>
    <mergeCell ref="A414:B414"/>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2" t="s">
        <v>248</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1"/>
      <c r="B4" s="1"/>
      <c r="C4" s="1"/>
      <c r="D4" s="1"/>
      <c r="E4" s="1"/>
      <c r="F4" s="1"/>
      <c r="G4" s="1"/>
      <c r="H4" s="1"/>
      <c r="I4" s="1"/>
      <c r="J4" s="1"/>
    </row>
    <row r="5" spans="1:11" ht="48" customHeight="1" x14ac:dyDescent="0.25">
      <c r="A5" s="71" t="s">
        <v>249</v>
      </c>
      <c r="B5" s="55"/>
      <c r="C5" s="53" t="s">
        <v>250</v>
      </c>
      <c r="D5" s="54"/>
      <c r="E5" s="55"/>
      <c r="F5" s="53" t="s">
        <v>251</v>
      </c>
      <c r="G5" s="54"/>
      <c r="H5" s="55"/>
      <c r="I5" s="53" t="s">
        <v>252</v>
      </c>
      <c r="J5" s="55"/>
      <c r="K5" s="2" t="s">
        <v>253</v>
      </c>
    </row>
    <row r="6" spans="1:11" ht="48.95" customHeight="1" x14ac:dyDescent="0.25">
      <c r="A6" s="47"/>
      <c r="B6" s="46"/>
      <c r="C6" s="48"/>
      <c r="D6" s="45"/>
      <c r="E6" s="46"/>
      <c r="F6" s="48"/>
      <c r="G6" s="45"/>
      <c r="H6" s="46"/>
      <c r="I6" s="48"/>
      <c r="J6" s="46"/>
      <c r="K6" s="7"/>
    </row>
    <row r="7" spans="1:11" ht="48.95" customHeight="1" x14ac:dyDescent="0.25">
      <c r="A7" s="47"/>
      <c r="B7" s="46"/>
      <c r="C7" s="48"/>
      <c r="D7" s="45"/>
      <c r="E7" s="46"/>
      <c r="F7" s="48"/>
      <c r="G7" s="45"/>
      <c r="H7" s="46"/>
      <c r="I7" s="48"/>
      <c r="J7" s="46"/>
      <c r="K7" s="7"/>
    </row>
    <row r="8" spans="1:11" ht="48.95" customHeight="1" x14ac:dyDescent="0.25">
      <c r="A8" s="47"/>
      <c r="B8" s="46"/>
      <c r="C8" s="48"/>
      <c r="D8" s="45"/>
      <c r="E8" s="46"/>
      <c r="F8" s="48"/>
      <c r="G8" s="45"/>
      <c r="H8" s="46"/>
      <c r="I8" s="48"/>
      <c r="J8" s="46"/>
      <c r="K8" s="7"/>
    </row>
    <row r="9" spans="1:11" ht="48.95" customHeight="1" x14ac:dyDescent="0.25">
      <c r="A9" s="47"/>
      <c r="B9" s="46"/>
      <c r="C9" s="48"/>
      <c r="D9" s="45"/>
      <c r="E9" s="46"/>
      <c r="F9" s="48"/>
      <c r="G9" s="45"/>
      <c r="H9" s="46"/>
      <c r="I9" s="48"/>
      <c r="J9" s="46"/>
      <c r="K9" s="7"/>
    </row>
    <row r="10" spans="1:11" ht="48.95" customHeight="1" x14ac:dyDescent="0.25">
      <c r="A10" s="47"/>
      <c r="B10" s="46"/>
      <c r="C10" s="48"/>
      <c r="D10" s="45"/>
      <c r="E10" s="46"/>
      <c r="F10" s="48"/>
      <c r="G10" s="45"/>
      <c r="H10" s="46"/>
      <c r="I10" s="48"/>
      <c r="J10" s="46"/>
      <c r="K10" s="7"/>
    </row>
    <row r="11" spans="1:11" ht="48.95" customHeight="1" x14ac:dyDescent="0.25">
      <c r="A11" s="47"/>
      <c r="B11" s="46"/>
      <c r="C11" s="48"/>
      <c r="D11" s="45"/>
      <c r="E11" s="46"/>
      <c r="F11" s="48"/>
      <c r="G11" s="45"/>
      <c r="H11" s="46"/>
      <c r="I11" s="48"/>
      <c r="J11" s="46"/>
      <c r="K11" s="7"/>
    </row>
    <row r="12" spans="1:11" ht="48.95" customHeight="1" x14ac:dyDescent="0.25">
      <c r="A12" s="47"/>
      <c r="B12" s="46"/>
      <c r="C12" s="48"/>
      <c r="D12" s="45"/>
      <c r="E12" s="46"/>
      <c r="F12" s="48"/>
      <c r="G12" s="45"/>
      <c r="H12" s="46"/>
      <c r="I12" s="48"/>
      <c r="J12" s="46"/>
      <c r="K12" s="7"/>
    </row>
    <row r="13" spans="1:11" ht="48.95" customHeight="1" x14ac:dyDescent="0.25">
      <c r="A13" s="47"/>
      <c r="B13" s="46"/>
      <c r="C13" s="48"/>
      <c r="D13" s="45"/>
      <c r="E13" s="46"/>
      <c r="F13" s="48"/>
      <c r="G13" s="45"/>
      <c r="H13" s="46"/>
      <c r="I13" s="48"/>
      <c r="J13" s="46"/>
      <c r="K13" s="7"/>
    </row>
    <row r="14" spans="1:11" ht="48.95" customHeight="1" x14ac:dyDescent="0.25">
      <c r="A14" s="47"/>
      <c r="B14" s="46"/>
      <c r="C14" s="48"/>
      <c r="D14" s="45"/>
      <c r="E14" s="46"/>
      <c r="F14" s="48"/>
      <c r="G14" s="45"/>
      <c r="H14" s="46"/>
      <c r="I14" s="48"/>
      <c r="J14" s="46"/>
      <c r="K14" s="7"/>
    </row>
    <row r="15" spans="1:11" ht="48" customHeight="1" thickBot="1" x14ac:dyDescent="0.3">
      <c r="A15" s="73"/>
      <c r="B15" s="61"/>
      <c r="C15" s="66"/>
      <c r="D15" s="60"/>
      <c r="E15" s="61"/>
      <c r="F15" s="66"/>
      <c r="G15" s="60"/>
      <c r="H15" s="61"/>
      <c r="I15" s="66"/>
      <c r="J15" s="61"/>
      <c r="K15" s="8"/>
    </row>
    <row r="16" spans="1:11" ht="18.95" customHeight="1" x14ac:dyDescent="0.25">
      <c r="A16" s="3"/>
      <c r="B16" s="3"/>
      <c r="C16" s="3"/>
      <c r="D16" s="3"/>
      <c r="E16" s="3"/>
      <c r="F16" s="3"/>
      <c r="G16" s="3"/>
      <c r="H16" s="3"/>
      <c r="I16" s="3"/>
      <c r="J16" s="3"/>
      <c r="K16" s="4"/>
    </row>
    <row r="17" spans="1:11" ht="48.95" customHeight="1" x14ac:dyDescent="0.25">
      <c r="A17" s="70" t="s">
        <v>254</v>
      </c>
      <c r="B17" s="43"/>
      <c r="C17" s="43"/>
      <c r="D17" s="43"/>
      <c r="E17" s="43"/>
      <c r="F17" s="43"/>
      <c r="G17" s="43"/>
      <c r="H17" s="43"/>
      <c r="I17" s="43"/>
      <c r="J17" s="43"/>
      <c r="K17" s="43"/>
    </row>
    <row r="18" spans="1:11" ht="15.95" customHeight="1" thickBot="1" x14ac:dyDescent="0.3">
      <c r="A18" s="3"/>
      <c r="B18" s="3"/>
      <c r="C18" s="3"/>
      <c r="D18" s="3"/>
      <c r="E18" s="3"/>
      <c r="F18" s="3"/>
      <c r="G18" s="3"/>
      <c r="H18" s="3"/>
      <c r="I18" s="3"/>
      <c r="J18" s="3"/>
      <c r="K18" s="4"/>
    </row>
    <row r="19" spans="1:11" ht="48.95" customHeight="1" x14ac:dyDescent="0.25">
      <c r="A19" s="71" t="s">
        <v>30</v>
      </c>
      <c r="B19" s="55"/>
      <c r="C19" s="53" t="s">
        <v>250</v>
      </c>
      <c r="D19" s="54"/>
      <c r="E19" s="55"/>
      <c r="F19" s="53" t="s">
        <v>255</v>
      </c>
      <c r="G19" s="54"/>
      <c r="H19" s="55"/>
      <c r="I19" s="72" t="s">
        <v>252</v>
      </c>
      <c r="J19" s="69"/>
      <c r="K19" s="4"/>
    </row>
    <row r="20" spans="1:11" ht="48.95" customHeight="1" x14ac:dyDescent="0.25">
      <c r="A20" s="47"/>
      <c r="B20" s="46"/>
      <c r="C20" s="48"/>
      <c r="D20" s="45"/>
      <c r="E20" s="46"/>
      <c r="F20" s="48"/>
      <c r="G20" s="45"/>
      <c r="H20" s="46"/>
      <c r="I20" s="52"/>
      <c r="J20" s="51"/>
      <c r="K20" s="4"/>
    </row>
    <row r="21" spans="1:11" ht="48.95" customHeight="1" x14ac:dyDescent="0.25">
      <c r="A21" s="47"/>
      <c r="B21" s="46"/>
      <c r="C21" s="48"/>
      <c r="D21" s="45"/>
      <c r="E21" s="46"/>
      <c r="F21" s="48"/>
      <c r="G21" s="45"/>
      <c r="H21" s="46"/>
      <c r="I21" s="52"/>
      <c r="J21" s="51"/>
      <c r="K21" s="4"/>
    </row>
    <row r="22" spans="1:11" ht="48.95" customHeight="1" x14ac:dyDescent="0.25">
      <c r="A22" s="47"/>
      <c r="B22" s="46"/>
      <c r="C22" s="48"/>
      <c r="D22" s="45"/>
      <c r="E22" s="46"/>
      <c r="F22" s="48"/>
      <c r="G22" s="45"/>
      <c r="H22" s="46"/>
      <c r="I22" s="52"/>
      <c r="J22" s="51"/>
      <c r="K22" s="4"/>
    </row>
    <row r="23" spans="1:11" ht="48.95" customHeight="1" x14ac:dyDescent="0.25">
      <c r="A23" s="47"/>
      <c r="B23" s="46"/>
      <c r="C23" s="48"/>
      <c r="D23" s="45"/>
      <c r="E23" s="46"/>
      <c r="F23" s="48"/>
      <c r="G23" s="45"/>
      <c r="H23" s="46"/>
      <c r="I23" s="52"/>
      <c r="J23" s="51"/>
      <c r="K23" s="4"/>
    </row>
    <row r="24" spans="1:11" ht="48.95" customHeight="1" x14ac:dyDescent="0.25">
      <c r="A24" s="47"/>
      <c r="B24" s="46"/>
      <c r="C24" s="48"/>
      <c r="D24" s="45"/>
      <c r="E24" s="46"/>
      <c r="F24" s="48"/>
      <c r="G24" s="45"/>
      <c r="H24" s="46"/>
      <c r="I24" s="52"/>
      <c r="J24" s="51"/>
      <c r="K24" s="4"/>
    </row>
    <row r="25" spans="1:11" ht="48.95" customHeight="1" x14ac:dyDescent="0.25">
      <c r="A25" s="47"/>
      <c r="B25" s="46"/>
      <c r="C25" s="48"/>
      <c r="D25" s="45"/>
      <c r="E25" s="46"/>
      <c r="F25" s="48"/>
      <c r="G25" s="45"/>
      <c r="H25" s="46"/>
      <c r="I25" s="52"/>
      <c r="J25" s="51"/>
      <c r="K25" s="4"/>
    </row>
    <row r="26" spans="1:11" ht="48.95" customHeight="1" x14ac:dyDescent="0.25">
      <c r="A26" s="47"/>
      <c r="B26" s="46"/>
      <c r="C26" s="48"/>
      <c r="D26" s="45"/>
      <c r="E26" s="46"/>
      <c r="F26" s="48"/>
      <c r="G26" s="45"/>
      <c r="H26" s="46"/>
      <c r="I26" s="52"/>
      <c r="J26" s="51"/>
      <c r="K26" s="4"/>
    </row>
    <row r="27" spans="1:11" ht="48.95" customHeight="1" x14ac:dyDescent="0.25">
      <c r="A27" s="47"/>
      <c r="B27" s="46"/>
      <c r="C27" s="48"/>
      <c r="D27" s="45"/>
      <c r="E27" s="46"/>
      <c r="F27" s="48"/>
      <c r="G27" s="45"/>
      <c r="H27" s="46"/>
      <c r="I27" s="52"/>
      <c r="J27" s="51"/>
      <c r="K27" s="4"/>
    </row>
    <row r="28" spans="1:11" ht="48.95" customHeight="1" x14ac:dyDescent="0.25">
      <c r="A28" s="47"/>
      <c r="B28" s="46"/>
      <c r="C28" s="48"/>
      <c r="D28" s="45"/>
      <c r="E28" s="46"/>
      <c r="F28" s="48"/>
      <c r="G28" s="45"/>
      <c r="H28" s="46"/>
      <c r="I28" s="52"/>
      <c r="J28" s="51"/>
      <c r="K28" s="4"/>
    </row>
    <row r="29" spans="1:11" ht="48.95" customHeight="1" x14ac:dyDescent="0.25">
      <c r="A29" s="47"/>
      <c r="B29" s="46"/>
      <c r="C29" s="48"/>
      <c r="D29" s="45"/>
      <c r="E29" s="46"/>
      <c r="F29" s="48"/>
      <c r="G29" s="45"/>
      <c r="H29" s="46"/>
      <c r="I29" s="52"/>
      <c r="J29" s="51"/>
      <c r="K29" s="4"/>
    </row>
    <row r="31" spans="1:11" ht="33" customHeight="1" x14ac:dyDescent="0.25">
      <c r="A31" s="58"/>
      <c r="B31" s="43"/>
      <c r="C31" s="43"/>
      <c r="D31" s="43"/>
      <c r="E31" s="43"/>
      <c r="F31" s="43"/>
      <c r="G31" s="43"/>
      <c r="H31" s="43"/>
      <c r="I31" s="43"/>
      <c r="J31" s="43"/>
    </row>
    <row r="33" spans="1:10" ht="15.95" customHeight="1" x14ac:dyDescent="0.25">
      <c r="A33" s="57" t="s">
        <v>256</v>
      </c>
      <c r="B33" s="43"/>
      <c r="C33" s="43"/>
      <c r="D33" s="43"/>
      <c r="E33" s="43"/>
      <c r="F33" s="43"/>
      <c r="G33" s="43"/>
      <c r="H33" s="43"/>
      <c r="I33" s="43"/>
      <c r="J33" s="43"/>
    </row>
    <row r="34" spans="1:10" ht="15.95" customHeight="1" thickBot="1" x14ac:dyDescent="0.3"/>
    <row r="35" spans="1:10" ht="15.95" customHeight="1" x14ac:dyDescent="0.25">
      <c r="A35" s="6" t="s">
        <v>29</v>
      </c>
      <c r="B35" s="67" t="s">
        <v>257</v>
      </c>
      <c r="C35" s="54"/>
      <c r="D35" s="54"/>
      <c r="E35" s="54"/>
      <c r="F35" s="54"/>
      <c r="G35" s="55"/>
      <c r="H35" s="68" t="s">
        <v>258</v>
      </c>
      <c r="I35" s="54"/>
      <c r="J35" s="69"/>
    </row>
    <row r="36" spans="1:10" ht="48" customHeight="1" x14ac:dyDescent="0.25">
      <c r="A36" s="9" t="s">
        <v>259</v>
      </c>
      <c r="B36" s="49" t="s">
        <v>260</v>
      </c>
      <c r="C36" s="45"/>
      <c r="D36" s="45"/>
      <c r="E36" s="45"/>
      <c r="F36" s="45"/>
      <c r="G36" s="46"/>
      <c r="H36" s="50"/>
      <c r="I36" s="45"/>
      <c r="J36" s="51"/>
    </row>
    <row r="37" spans="1:10" ht="48" customHeight="1" x14ac:dyDescent="0.25">
      <c r="A37" s="9" t="s">
        <v>261</v>
      </c>
      <c r="B37" s="49" t="s">
        <v>262</v>
      </c>
      <c r="C37" s="45"/>
      <c r="D37" s="45"/>
      <c r="E37" s="45"/>
      <c r="F37" s="45"/>
      <c r="G37" s="46"/>
      <c r="H37" s="50"/>
      <c r="I37" s="45"/>
      <c r="J37" s="51"/>
    </row>
    <row r="38" spans="1:10" ht="48" customHeight="1" x14ac:dyDescent="0.25">
      <c r="A38" s="9" t="s">
        <v>263</v>
      </c>
      <c r="B38" s="49" t="s">
        <v>264</v>
      </c>
      <c r="C38" s="45"/>
      <c r="D38" s="45"/>
      <c r="E38" s="45"/>
      <c r="F38" s="45"/>
      <c r="G38" s="46"/>
      <c r="H38" s="50"/>
      <c r="I38" s="45"/>
      <c r="J38" s="51"/>
    </row>
    <row r="39" spans="1:10" ht="48" customHeight="1" x14ac:dyDescent="0.25">
      <c r="A39" s="9" t="s">
        <v>265</v>
      </c>
      <c r="B39" s="49" t="s">
        <v>266</v>
      </c>
      <c r="C39" s="45"/>
      <c r="D39" s="45"/>
      <c r="E39" s="45"/>
      <c r="F39" s="45"/>
      <c r="G39" s="46"/>
      <c r="H39" s="50"/>
      <c r="I39" s="45"/>
      <c r="J39" s="51"/>
    </row>
    <row r="40" spans="1:10" ht="48" customHeight="1" x14ac:dyDescent="0.25">
      <c r="A40" s="9" t="s">
        <v>267</v>
      </c>
      <c r="B40" s="49" t="s">
        <v>268</v>
      </c>
      <c r="C40" s="45"/>
      <c r="D40" s="45"/>
      <c r="E40" s="45"/>
      <c r="F40" s="45"/>
      <c r="G40" s="46"/>
      <c r="H40" s="50"/>
      <c r="I40" s="45"/>
      <c r="J40" s="51"/>
    </row>
    <row r="41" spans="1:10" ht="48" customHeight="1" x14ac:dyDescent="0.25">
      <c r="A41" s="10"/>
      <c r="B41" s="44"/>
      <c r="C41" s="45"/>
      <c r="D41" s="45"/>
      <c r="E41" s="45"/>
      <c r="F41" s="45"/>
      <c r="G41" s="46"/>
      <c r="H41" s="50"/>
      <c r="I41" s="45"/>
      <c r="J41" s="51"/>
    </row>
    <row r="42" spans="1:10" ht="48" customHeight="1" x14ac:dyDescent="0.25">
      <c r="A42" s="10"/>
      <c r="B42" s="44"/>
      <c r="C42" s="45"/>
      <c r="D42" s="45"/>
      <c r="E42" s="45"/>
      <c r="F42" s="45"/>
      <c r="G42" s="46"/>
      <c r="H42" s="50"/>
      <c r="I42" s="45"/>
      <c r="J42" s="51"/>
    </row>
    <row r="43" spans="1:10" ht="48" customHeight="1" x14ac:dyDescent="0.25">
      <c r="A43" s="10"/>
      <c r="B43" s="44"/>
      <c r="C43" s="45"/>
      <c r="D43" s="45"/>
      <c r="E43" s="45"/>
      <c r="F43" s="45"/>
      <c r="G43" s="46"/>
      <c r="H43" s="50"/>
      <c r="I43" s="45"/>
      <c r="J43" s="51"/>
    </row>
    <row r="44" spans="1:10" ht="48" customHeight="1" x14ac:dyDescent="0.25">
      <c r="A44" s="10"/>
      <c r="B44" s="44"/>
      <c r="C44" s="45"/>
      <c r="D44" s="45"/>
      <c r="E44" s="45"/>
      <c r="F44" s="45"/>
      <c r="G44" s="46"/>
      <c r="H44" s="50"/>
      <c r="I44" s="45"/>
      <c r="J44" s="51"/>
    </row>
    <row r="45" spans="1:10" ht="48" customHeight="1" x14ac:dyDescent="0.25">
      <c r="A45" s="10"/>
      <c r="B45" s="44"/>
      <c r="C45" s="45"/>
      <c r="D45" s="45"/>
      <c r="E45" s="45"/>
      <c r="F45" s="45"/>
      <c r="G45" s="46"/>
      <c r="H45" s="50"/>
      <c r="I45" s="45"/>
      <c r="J45" s="51"/>
    </row>
    <row r="46" spans="1:10" ht="48.95" customHeight="1" thickBot="1" x14ac:dyDescent="0.3">
      <c r="A46" s="11"/>
      <c r="B46" s="59"/>
      <c r="C46" s="60"/>
      <c r="D46" s="60"/>
      <c r="E46" s="60"/>
      <c r="F46" s="60"/>
      <c r="G46" s="61"/>
      <c r="H46" s="62"/>
      <c r="I46" s="63"/>
      <c r="J46" s="64"/>
    </row>
    <row r="48" spans="1:10" ht="102" customHeight="1" x14ac:dyDescent="0.25">
      <c r="A48" s="58" t="s">
        <v>269</v>
      </c>
      <c r="B48" s="43"/>
      <c r="C48" s="43"/>
      <c r="D48" s="43"/>
      <c r="E48" s="43"/>
      <c r="F48" s="43"/>
      <c r="G48" s="43"/>
      <c r="H48" s="43"/>
      <c r="I48" s="43"/>
      <c r="J48" s="43"/>
    </row>
    <row r="51" spans="1:10" x14ac:dyDescent="0.25">
      <c r="A51" s="65" t="s">
        <v>270</v>
      </c>
      <c r="B51" s="43"/>
      <c r="C51" s="43"/>
      <c r="D51" s="43"/>
      <c r="E51" s="56"/>
      <c r="F51" s="43"/>
      <c r="G51" s="43"/>
      <c r="H51" s="43"/>
      <c r="I51" s="43"/>
      <c r="J51" s="43"/>
    </row>
    <row r="53" spans="1:10" x14ac:dyDescent="0.25">
      <c r="A53" s="65" t="s">
        <v>271</v>
      </c>
      <c r="B53" s="43"/>
      <c r="C53" s="43"/>
      <c r="D53" s="43"/>
      <c r="E53" s="56"/>
      <c r="F53" s="43"/>
      <c r="G53" s="43"/>
      <c r="H53" s="43"/>
      <c r="I53" s="43"/>
      <c r="J53" s="43"/>
    </row>
    <row r="100" spans="1:1" ht="15.75" x14ac:dyDescent="0.25">
      <c r="A100" t="s">
        <v>272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2025-09-05T05:51:09Z</cp:lastPrinted>
  <dcterms:created xsi:type="dcterms:W3CDTF">2023-04-04T12:16:45Z</dcterms:created>
  <dcterms:modified xsi:type="dcterms:W3CDTF">2025-09-10T09:03:18Z</dcterms:modified>
</cp:coreProperties>
</file>