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54"/>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REKLAMOS GAMYBOS IR MONTAVIMO PASLAUGŲ PIRKIMAS, INFORMACINIŲ STENDŲ GAMYBA</t>
        </is>
      </c>
      <c r="B4" s="26" t="n"/>
    </row>
    <row r="5">
      <c r="A5" s="26" t="n"/>
      <c r="B5" s="26" t="n"/>
    </row>
    <row r="6">
      <c r="A6" s="23" t="inlineStr">
        <is>
          <t>Kam:</t>
        </is>
      </c>
      <c r="B6" s="58" t="inlineStr">
        <is>
          <t>Viešoji įstaiga Lietuvos sveikatos mokslų universiteto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c r="G33" s="71" t="inlineStr">
        <is>
          <t>Gamintojas, modelis</t>
        </is>
      </c>
    </row>
    <row r="34">
      <c r="A34" s="72" t="inlineStr">
        <is>
          <t>1.1.</t>
        </is>
      </c>
      <c r="B34" s="72" t="inlineStr">
        <is>
          <t>40x8cm aliuminio profilio lentelė su kabineto numeriais ir užrašais, tvirtinama prie sienos arba ant durų.</t>
        </is>
      </c>
      <c r="C34" s="72" t="n">
        <v>200</v>
      </c>
      <c r="D34" s="72" t="inlineStr">
        <is>
          <t>vnt.</t>
        </is>
      </c>
      <c r="E34" s="73" t="inlineStr"/>
      <c r="F34" s="72">
        <f>IF(ISBLANK(E34),"", PRODUCT(C34,E34))</f>
        <v/>
      </c>
      <c r="G34" s="74" t="inlineStr"/>
    </row>
    <row r="35">
      <c r="A35" s="72" t="inlineStr">
        <is>
          <t>1.2.</t>
        </is>
      </c>
      <c r="B35" s="72" t="inlineStr">
        <is>
          <t>Užrašai iš spalvotos blizgios PVC plėvelės 40x8cm dydžio plastiko lentelėse</t>
        </is>
      </c>
      <c r="C35" s="72" t="n">
        <v>150</v>
      </c>
      <c r="D35" s="72" t="inlineStr">
        <is>
          <t>vnt.</t>
        </is>
      </c>
      <c r="E35" s="73" t="inlineStr"/>
      <c r="F35" s="72">
        <f>IF(ISBLANK(E35),"", PRODUCT(C35,E35))</f>
        <v/>
      </c>
      <c r="G35" s="74" t="inlineStr"/>
    </row>
    <row r="36">
      <c r="A36" s="72" t="inlineStr">
        <is>
          <t>1.3.</t>
        </is>
      </c>
      <c r="B36" s="72" t="inlineStr">
        <is>
          <t>10x8cm aliuminio profilio lentelė , su užrašais, tvirtinama prie sienos</t>
        </is>
      </c>
      <c r="C36" s="72" t="n">
        <v>30</v>
      </c>
      <c r="D36" s="72" t="inlineStr">
        <is>
          <t>vnt.</t>
        </is>
      </c>
      <c r="E36" s="73" t="inlineStr"/>
      <c r="F36" s="72">
        <f>IF(ISBLANK(E36),"", PRODUCT(C36,E36))</f>
        <v/>
      </c>
      <c r="G36" s="74" t="inlineStr"/>
    </row>
    <row r="37">
      <c r="A37" s="72" t="inlineStr">
        <is>
          <t>1.4.</t>
        </is>
      </c>
      <c r="B37" s="72" t="inlineStr">
        <is>
          <t>A3 formato informaciniai anoduoto aliuminio rėmeliai su atlenkiamais kraštais ir plastiko skydeliu</t>
        </is>
      </c>
      <c r="C37" s="72" t="n">
        <v>10</v>
      </c>
      <c r="D37" s="72" t="inlineStr">
        <is>
          <t>vnt.</t>
        </is>
      </c>
      <c r="E37" s="73" t="inlineStr"/>
      <c r="F37" s="72">
        <f>IF(ISBLANK(E37),"", PRODUCT(C37,E37))</f>
        <v/>
      </c>
      <c r="G37" s="74" t="inlineStr"/>
    </row>
    <row r="38">
      <c r="A38" s="72" t="inlineStr">
        <is>
          <t>1.5.</t>
        </is>
      </c>
      <c r="B38" s="72" t="inlineStr">
        <is>
          <t>A4 formato informaciniai anoduoto aliuminio rėmeliai su atlenkiamais kraštais ir plastiko skydeliu</t>
        </is>
      </c>
      <c r="C38" s="72" t="n">
        <v>100</v>
      </c>
      <c r="D38" s="72" t="inlineStr">
        <is>
          <t>vnt.</t>
        </is>
      </c>
      <c r="E38" s="73" t="inlineStr"/>
      <c r="F38" s="72">
        <f>IF(ISBLANK(E38),"", PRODUCT(C38,E38))</f>
        <v/>
      </c>
      <c r="G38" s="74" t="inlineStr"/>
    </row>
    <row r="39">
      <c r="A39" s="72" t="inlineStr">
        <is>
          <t>1.6.</t>
        </is>
      </c>
      <c r="B39" s="72" t="inlineStr">
        <is>
          <t>Lipni plėvelė su užrašais</t>
        </is>
      </c>
      <c r="C39" s="72" t="n">
        <v>100</v>
      </c>
      <c r="D39" s="72" t="inlineStr">
        <is>
          <t>kv.m.</t>
        </is>
      </c>
      <c r="E39" s="73" t="inlineStr"/>
      <c r="F39" s="72">
        <f>IF(ISBLANK(E39),"", PRODUCT(C39,E39))</f>
        <v/>
      </c>
      <c r="G39" s="74" t="inlineStr"/>
    </row>
    <row r="40">
      <c r="A40" s="72" t="inlineStr">
        <is>
          <t>1.7.</t>
        </is>
      </c>
      <c r="B40" s="72" t="inlineStr">
        <is>
          <t>Lipni plėvelė - spaudos lipdukas</t>
        </is>
      </c>
      <c r="C40" s="72" t="n">
        <v>100</v>
      </c>
      <c r="D40" s="72" t="inlineStr">
        <is>
          <t>kv.m.</t>
        </is>
      </c>
      <c r="E40" s="73" t="inlineStr"/>
      <c r="F40" s="72">
        <f>IF(ISBLANK(E40),"", PRODUCT(C40,E40))</f>
        <v/>
      </c>
      <c r="G40" s="74" t="inlineStr"/>
    </row>
    <row r="41">
      <c r="A41" s="72" t="inlineStr">
        <is>
          <t>1.8.</t>
        </is>
      </c>
      <c r="B41" s="72" t="inlineStr">
        <is>
          <t>Stiklo matinimas plėvele</t>
        </is>
      </c>
      <c r="C41" s="72" t="n">
        <v>50</v>
      </c>
      <c r="D41" s="72" t="inlineStr">
        <is>
          <t>kv.m.</t>
        </is>
      </c>
      <c r="E41" s="73" t="inlineStr"/>
      <c r="F41" s="72">
        <f>IF(ISBLANK(E41),"", PRODUCT(C41,E41))</f>
        <v/>
      </c>
      <c r="G41" s="74" t="inlineStr"/>
    </row>
    <row r="42">
      <c r="A42" s="72" t="inlineStr">
        <is>
          <t>1.9.</t>
        </is>
      </c>
      <c r="B42" s="72" t="inlineStr">
        <is>
          <t>PVC informacinės lentelės su grafika</t>
        </is>
      </c>
      <c r="C42" s="72" t="n">
        <v>70</v>
      </c>
      <c r="D42" s="72" t="inlineStr">
        <is>
          <t>kv.m.</t>
        </is>
      </c>
      <c r="E42" s="73" t="inlineStr"/>
      <c r="F42" s="72">
        <f>IF(ISBLANK(E42),"", PRODUCT(C42,E42))</f>
        <v/>
      </c>
      <c r="G42" s="74" t="inlineStr"/>
    </row>
    <row r="43">
      <c r="A43" s="72" t="inlineStr">
        <is>
          <t>1.10.</t>
        </is>
      </c>
      <c r="B43" s="72" t="inlineStr">
        <is>
          <t>Informacinės lentelės su grafika tinkamos lauko sąlygoms</t>
        </is>
      </c>
      <c r="C43" s="72" t="n">
        <v>100</v>
      </c>
      <c r="D43" s="72" t="inlineStr">
        <is>
          <t>kv.m.</t>
        </is>
      </c>
      <c r="E43" s="73" t="inlineStr"/>
      <c r="F43" s="72">
        <f>IF(ISBLANK(E43),"", PRODUCT(C43,E43))</f>
        <v/>
      </c>
      <c r="G43" s="74" t="inlineStr"/>
    </row>
    <row r="44">
      <c r="A44" s="72" t="inlineStr">
        <is>
          <t>1.11.</t>
        </is>
      </c>
      <c r="B44" s="72" t="inlineStr">
        <is>
          <t>Organinis stiklas, skaidrus</t>
        </is>
      </c>
      <c r="C44" s="72" t="n">
        <v>5</v>
      </c>
      <c r="D44" s="72" t="inlineStr">
        <is>
          <t>kv.m.</t>
        </is>
      </c>
      <c r="E44" s="73" t="inlineStr"/>
      <c r="F44" s="72">
        <f>IF(ISBLANK(E44),"", PRODUCT(C44,E44))</f>
        <v/>
      </c>
      <c r="G44" s="74" t="inlineStr"/>
    </row>
    <row r="45">
      <c r="A45" s="72" t="inlineStr">
        <is>
          <t>1.12.</t>
        </is>
      </c>
      <c r="B45" s="72" t="inlineStr">
        <is>
          <t>A5 formato informaciniai anoduoto aliuminio rėmeliai su atlenkiamais kraštais ir plastiko skydeliu</t>
        </is>
      </c>
      <c r="C45" s="72" t="n">
        <v>100</v>
      </c>
      <c r="D45" s="72" t="inlineStr">
        <is>
          <t>vnt.</t>
        </is>
      </c>
      <c r="E45" s="73" t="inlineStr"/>
      <c r="F45" s="72">
        <f>IF(ISBLANK(E45),"", PRODUCT(C45,E45))</f>
        <v/>
      </c>
      <c r="G45" s="74" t="inlineStr"/>
    </row>
    <row r="46">
      <c r="A46" s="72" t="inlineStr">
        <is>
          <t>1.13.</t>
        </is>
      </c>
      <c r="B46" s="72" t="inlineStr">
        <is>
          <t>Senos plėvelės pašalinimo paslauga</t>
        </is>
      </c>
      <c r="C46" s="72" t="n">
        <v>30</v>
      </c>
      <c r="D46" s="72" t="inlineStr">
        <is>
          <t>kv.m.</t>
        </is>
      </c>
      <c r="E46" s="73" t="inlineStr"/>
      <c r="F46" s="72">
        <f>IF(ISBLANK(E46),"", PRODUCT(C46,E46))</f>
        <v/>
      </c>
      <c r="G46" s="74" t="inlineStr"/>
    </row>
    <row r="47">
      <c r="A47" s="72" t="inlineStr">
        <is>
          <t>1.14.</t>
        </is>
      </c>
      <c r="B47" s="72" t="inlineStr">
        <is>
          <t>Lentelių, užrašų maketavimo darbai</t>
        </is>
      </c>
      <c r="C47" s="72" t="n">
        <v>50</v>
      </c>
      <c r="D47" s="72" t="inlineStr">
        <is>
          <t>val.</t>
        </is>
      </c>
      <c r="E47" s="73" t="inlineStr"/>
      <c r="F47" s="72">
        <f>IF(ISBLANK(E47),"", PRODUCT(C47,E47))</f>
        <v/>
      </c>
      <c r="G47" s="74" t="inlineStr"/>
    </row>
    <row r="48">
      <c r="A48" s="72" t="inlineStr">
        <is>
          <t>1.15.</t>
        </is>
      </c>
      <c r="B48" s="72" t="inlineStr">
        <is>
          <t>56x8cm aliuminio profilio lentelė su kabineto numeriais ir užrašais, tvirtinama prie sienos arba ant durų</t>
        </is>
      </c>
      <c r="C48" s="72" t="n">
        <v>50</v>
      </c>
      <c r="D48" s="72" t="inlineStr">
        <is>
          <t>vnt.</t>
        </is>
      </c>
      <c r="E48" s="73" t="inlineStr"/>
      <c r="F48" s="72">
        <f>IF(ISBLANK(E48),"", PRODUCT(C48,E48))</f>
        <v/>
      </c>
      <c r="G48" s="74" t="inlineStr"/>
    </row>
    <row r="49">
      <c r="A49" s="72" t="inlineStr">
        <is>
          <t>1.16.</t>
        </is>
      </c>
      <c r="B49" s="72" t="inlineStr">
        <is>
          <t>Užrašai iš spalvotos blizgios PVC plėvelės 56x8cm dydžio plastiko lentelės</t>
        </is>
      </c>
      <c r="C49" s="72" t="n">
        <v>50</v>
      </c>
      <c r="D49" s="72" t="inlineStr">
        <is>
          <t>vnt.</t>
        </is>
      </c>
      <c r="E49" s="73" t="inlineStr"/>
      <c r="F49" s="72">
        <f>IF(ISBLANK(E49),"", PRODUCT(C49,E49))</f>
        <v/>
      </c>
      <c r="G49" s="74" t="inlineStr"/>
    </row>
    <row r="50">
      <c r="A50" s="72" t="inlineStr">
        <is>
          <t>1.17.</t>
        </is>
      </c>
      <c r="B50" s="72" t="inlineStr">
        <is>
          <t>185x185mm dvipusė aliuminio profilio arba 3 mm plastiko (pagal užsakovo poreikį) lentelė , su užrašais, tvirtinama prie  sienos.</t>
        </is>
      </c>
      <c r="C50" s="72" t="n">
        <v>100</v>
      </c>
      <c r="D50" s="72" t="inlineStr">
        <is>
          <t>vnt.</t>
        </is>
      </c>
      <c r="E50" s="73" t="inlineStr"/>
      <c r="F50" s="72">
        <f>IF(ISBLANK(E50),"", PRODUCT(C50,E50))</f>
        <v/>
      </c>
      <c r="G50" s="74" t="inlineStr"/>
    </row>
    <row r="51">
      <c r="A51" s="72" t="inlineStr">
        <is>
          <t>1.18.</t>
        </is>
      </c>
      <c r="B51" s="72" t="inlineStr">
        <is>
          <t>125x125mm dvipusė aliuminio profilio arba 3 mm plastiko (pagal užsakovo poreikį) lentelė , su užrašais, tvirtinama prie  sienos.</t>
        </is>
      </c>
      <c r="C51" s="72" t="n">
        <v>30</v>
      </c>
      <c r="D51" s="72" t="inlineStr">
        <is>
          <t>vnt.</t>
        </is>
      </c>
      <c r="E51" s="73" t="inlineStr"/>
      <c r="F51" s="72">
        <f>IF(ISBLANK(E51),"", PRODUCT(C51,E51))</f>
        <v/>
      </c>
      <c r="G51" s="74" t="inlineStr"/>
    </row>
    <row r="52">
      <c r="E52" s="71" t="inlineStr">
        <is>
          <t>Suma be PVM</t>
        </is>
      </c>
      <c r="F52" s="71">
        <f>IF((SUMPRODUCT(--(F34:F51=""))&gt;0), "", ROUND(SUM(F34:F51),2))</f>
        <v/>
      </c>
      <c r="G52" s="69">
        <f>IF((SUMPRODUCT(--(F34:F51=""))&gt;0), "Neužpildytos visų objektų kainos", "")</f>
        <v/>
      </c>
    </row>
    <row r="53">
      <c r="C53" s="71" t="inlineStr">
        <is>
          <t>Taikomas PVM dydis (%)</t>
        </is>
      </c>
      <c r="D53" s="74" t="inlineStr"/>
      <c r="E53" s="71" t="inlineStr">
        <is>
          <t>PVM suma</t>
        </is>
      </c>
      <c r="F53" s="71">
        <f>IF(OR(F52="",D53=""),"", ROUND(PRODUCT(D53,F52)/100,2))</f>
        <v/>
      </c>
      <c r="G53" s="69">
        <f>IF(D53="", "Nurodykite taikomą PVM dydį", "")</f>
        <v/>
      </c>
    </row>
    <row r="54">
      <c r="E54" s="71" t="inlineStr">
        <is>
          <t>Suma su PVM</t>
        </is>
      </c>
      <c r="F54" s="71">
        <f>IF(ISBLANK(F53), "", ROUND(SUM(F52:F53),2))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9260-2 2025-09-15 07:42:55</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2025-09-15T04:42:56Z</dcterms:modified>
  <cp:lastModifiedBy>Microsoft Office User</cp:lastModifiedBy>
</cp:coreProperties>
</file>