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giedriene\Desktop\Lauko uniformu siuvimo paslauga\"/>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77" i="1" l="1"/>
  <c r="F75" i="1"/>
  <c r="G76" i="1" s="1"/>
  <c r="G65" i="1"/>
  <c r="F63" i="1"/>
  <c r="F64" i="1" s="1"/>
  <c r="F65" i="1" s="1"/>
  <c r="F66" i="1" s="1"/>
  <c r="G53" i="1"/>
  <c r="F51" i="1"/>
  <c r="F50" i="1"/>
  <c r="F52" i="1" s="1"/>
  <c r="F53" i="1" s="1"/>
  <c r="F54" i="1" s="1"/>
  <c r="G40" i="1"/>
  <c r="F38" i="1"/>
  <c r="F37" i="1"/>
  <c r="G39" i="1" s="1"/>
  <c r="G21" i="1"/>
  <c r="G64" i="1" l="1"/>
  <c r="F39" i="1"/>
  <c r="F40" i="1" s="1"/>
  <c r="F41" i="1" s="1"/>
  <c r="G52" i="1"/>
  <c r="F76" i="1"/>
  <c r="F77" i="1" s="1"/>
  <c r="F78" i="1" s="1"/>
</calcChain>
</file>

<file path=xl/sharedStrings.xml><?xml version="1.0" encoding="utf-8"?>
<sst xmlns="http://schemas.openxmlformats.org/spreadsheetml/2006/main" count="131" uniqueCount="81">
  <si>
    <t>PIRKIMO SĄLYGŲ PRIEDAS "PASIŪLYMO FORMA"</t>
  </si>
  <si>
    <t>LAUKO UNIFORMOS KEPURIŲ IR KOSTIUMŲ SIUVIMO PASLAUGA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</si>
  <si>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</si>
  <si>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</si>
  <si>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</si>
  <si>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</si>
  <si>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</si>
  <si>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</si>
  <si>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</si>
  <si>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</si>
  <si>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</si>
  <si>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</si>
  <si>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</si>
  <si>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</si>
  <si>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</si>
  <si>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</si>
  <si>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</si>
  <si>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</si>
  <si>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</si>
  <si>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</si>
  <si>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</si>
  <si>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</si>
  <si>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</si>
  <si>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</si>
  <si>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</si>
  <si>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</si>
  <si>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</si>
  <si>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PALAIDINIŲ IR KELNIŲ LAUKO UNIFORMOS KOSTIUMO SIUVIMO PASLAUGA</t>
  </si>
  <si>
    <t>Tiekėjo pasiūlymas:</t>
  </si>
  <si>
    <t>Nr.</t>
  </si>
  <si>
    <t>Pavadinimas</t>
  </si>
  <si>
    <t>Kiekis</t>
  </si>
  <si>
    <t>Mato vienetas</t>
  </si>
  <si>
    <t>Suma be PVM, Eur</t>
  </si>
  <si>
    <t>1.</t>
  </si>
  <si>
    <t>Palaidinių ir kelnių lauko uniformos kostiumo siuvimo paslauga</t>
  </si>
  <si>
    <t>1.1.</t>
  </si>
  <si>
    <t>Palaidinės lauko uniformos kostiumo siuvimo paslauga</t>
  </si>
  <si>
    <t>vnt.</t>
  </si>
  <si>
    <t>1.2.</t>
  </si>
  <si>
    <t>Kelnių lauko uniformos kostiumo siuvimo paslauga</t>
  </si>
  <si>
    <t>Suma be PVM</t>
  </si>
  <si>
    <t>Taikomas PVM dydis (%)</t>
  </si>
  <si>
    <t>PVM suma</t>
  </si>
  <si>
    <t>Suma su PVM</t>
  </si>
  <si>
    <t>2. DALIS</t>
  </si>
  <si>
    <t>2.</t>
  </si>
  <si>
    <t>2.1.</t>
  </si>
  <si>
    <t>2.2.</t>
  </si>
  <si>
    <t>3. DALIS</t>
  </si>
  <si>
    <t>KEPURIŲ LAUKO UNIFORMOS SIUVIMO PASLAUGA</t>
  </si>
  <si>
    <t>3.</t>
  </si>
  <si>
    <t>Kepurių lauko uniformos siuvimo paslauga</t>
  </si>
  <si>
    <t>3.1.</t>
  </si>
  <si>
    <t>4. DALIS</t>
  </si>
  <si>
    <t>4.</t>
  </si>
  <si>
    <t>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</si>
  <si>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</si>
  <si>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</si>
  <si>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</si>
  <si>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</si>
  <si>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</si>
  <si>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</si>
  <si>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</si>
  <si>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</si>
  <si>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</si>
  <si>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</si>
  <si>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</si>
  <si>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</si>
  <si>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</si>
  <si>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</si>
  <si>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</si>
  <si>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</si>
  <si>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</si>
  <si>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</si>
  <si>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</si>
  <si>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</si>
  <si>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</si>
  <si>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</si>
  <si>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5175 2025-08-22 10:00:16</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</si>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</sst>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8"/>
  <sheetViews>
    <sheetView tabSelected="1" workbookViewId="0">
      <selection activeCell="D82" sqref="D82"/>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80</v>
      </c>
      <c r="F35" s="16" t="s">
        <v>33</v>
      </c>
    </row>
    <row r="36" spans="1:7" x14ac:dyDescent="0.25">
      <c r="A36" s="16" t="s">
        <v>34</v>
      </c>
      <c r="B36" s="16" t="s">
        <v>35</v>
      </c>
      <c r="C36" s="17"/>
      <c r="D36" s="17"/>
      <c r="E36" s="17"/>
      <c r="F36" s="17"/>
    </row>
    <row r="37" spans="1:7" x14ac:dyDescent="0.25">
      <c r="A37" s="17" t="s">
        <v>36</v>
      </c>
      <c r="B37" s="17" t="s">
        <v>37</v>
      </c>
      <c r="C37" s="17">
        <v>71500</v>
      </c>
      <c r="D37" s="17" t="s">
        <v>38</v>
      </c>
      <c r="E37" s="18"/>
      <c r="F37" s="17" t="str">
        <f>IF(ISBLANK(E37),"", PRODUCT(C37,E37))</f>
        <v/>
      </c>
    </row>
    <row r="38" spans="1:7" x14ac:dyDescent="0.25">
      <c r="A38" s="17" t="s">
        <v>39</v>
      </c>
      <c r="B38" s="17" t="s">
        <v>40</v>
      </c>
      <c r="C38" s="17">
        <v>71500</v>
      </c>
      <c r="D38" s="17" t="s">
        <v>38</v>
      </c>
      <c r="E38" s="18"/>
      <c r="F38" s="17" t="str">
        <f>IF(ISBLANK(E38),"", PRODUCT(C38,E38))</f>
        <v/>
      </c>
    </row>
    <row r="39" spans="1:7" x14ac:dyDescent="0.25">
      <c r="E39" s="16" t="s">
        <v>41</v>
      </c>
      <c r="F39" s="16" t="str">
        <f>IF((SUMPRODUCT(--(F37:F38=""))&gt;0), "", ROUND(SUM(F37:F38),2))</f>
        <v/>
      </c>
      <c r="G39" s="14" t="str">
        <f>IF((SUMPRODUCT(--(F37:F38=""))&gt;0), "Neužpildytos visų objektų kainos", "")</f>
        <v>Neužpildytos visų objektų kainos</v>
      </c>
    </row>
    <row r="40" spans="1:7" x14ac:dyDescent="0.25">
      <c r="C40" s="16" t="s">
        <v>42</v>
      </c>
      <c r="D40" s="19"/>
      <c r="E40" s="16" t="s">
        <v>43</v>
      </c>
      <c r="F40" s="16" t="str">
        <f>IF(OR(F39="",D40=""),"", ROUND(PRODUCT(D40,F39)/100,2))</f>
        <v/>
      </c>
      <c r="G40" s="14" t="str">
        <f>IF(D40="", "Nurodykite taikomą PVM dydį", "")</f>
        <v>Nurodykite taikomą PVM dydį</v>
      </c>
    </row>
    <row r="41" spans="1:7" x14ac:dyDescent="0.25">
      <c r="E41" s="16" t="s">
        <v>44</v>
      </c>
      <c r="F41" s="16">
        <f>IF(ISBLANK(F40), "", ROUND(SUM(F39:F40),2))</f>
        <v>0</v>
      </c>
    </row>
    <row r="45" spans="1:7" x14ac:dyDescent="0.25">
      <c r="A45" s="12" t="s">
        <v>45</v>
      </c>
      <c r="B45" s="12" t="s">
        <v>27</v>
      </c>
    </row>
    <row r="47" spans="1:7" x14ac:dyDescent="0.25">
      <c r="A47" s="12" t="s">
        <v>28</v>
      </c>
    </row>
    <row r="48" spans="1:7" x14ac:dyDescent="0.25">
      <c r="A48" s="16" t="s">
        <v>29</v>
      </c>
      <c r="B48" s="16" t="s">
        <v>30</v>
      </c>
      <c r="C48" s="16" t="s">
        <v>31</v>
      </c>
      <c r="D48" s="16" t="s">
        <v>32</v>
      </c>
      <c r="E48" s="16" t="s">
        <v>80</v>
      </c>
      <c r="F48" s="16" t="s">
        <v>33</v>
      </c>
    </row>
    <row r="49" spans="1:7" x14ac:dyDescent="0.25">
      <c r="A49" s="16" t="s">
        <v>46</v>
      </c>
      <c r="B49" s="16" t="s">
        <v>35</v>
      </c>
      <c r="C49" s="17"/>
      <c r="D49" s="17"/>
      <c r="E49" s="17"/>
      <c r="F49" s="17"/>
    </row>
    <row r="50" spans="1:7" x14ac:dyDescent="0.25">
      <c r="A50" s="17" t="s">
        <v>47</v>
      </c>
      <c r="B50" s="17" t="s">
        <v>37</v>
      </c>
      <c r="C50" s="17">
        <v>71500</v>
      </c>
      <c r="D50" s="17" t="s">
        <v>38</v>
      </c>
      <c r="E50" s="18"/>
      <c r="F50" s="17" t="str">
        <f>IF(ISBLANK(E50),"", PRODUCT(C50,E50))</f>
        <v/>
      </c>
    </row>
    <row r="51" spans="1:7" x14ac:dyDescent="0.25">
      <c r="A51" s="17" t="s">
        <v>48</v>
      </c>
      <c r="B51" s="17" t="s">
        <v>40</v>
      </c>
      <c r="C51" s="17">
        <v>71500</v>
      </c>
      <c r="D51" s="17" t="s">
        <v>38</v>
      </c>
      <c r="E51" s="18"/>
      <c r="F51" s="17" t="str">
        <f>IF(ISBLANK(E51),"", PRODUCT(C51,E51))</f>
        <v/>
      </c>
    </row>
    <row r="52" spans="1:7" x14ac:dyDescent="0.25">
      <c r="E52" s="16" t="s">
        <v>41</v>
      </c>
      <c r="F52" s="16" t="str">
        <f>IF((SUMPRODUCT(--(F50:F51=""))&gt;0), "", ROUND(SUM(F50:F51),2))</f>
        <v/>
      </c>
      <c r="G52" s="14" t="str">
        <f>IF((SUMPRODUCT(--(F50:F51=""))&gt;0), "Neužpildytos visų objektų kainos", "")</f>
        <v>Neužpildytos visų objektų kainos</v>
      </c>
    </row>
    <row r="53" spans="1:7" x14ac:dyDescent="0.25">
      <c r="C53" s="16" t="s">
        <v>42</v>
      </c>
      <c r="D53" s="19"/>
      <c r="E53" s="16" t="s">
        <v>43</v>
      </c>
      <c r="F53" s="16" t="str">
        <f>IF(OR(F52="",D53=""),"", ROUND(PRODUCT(D53,F52)/100,2))</f>
        <v/>
      </c>
      <c r="G53" s="14" t="str">
        <f>IF(D53="", "Nurodykite taikomą PVM dydį", "")</f>
        <v>Nurodykite taikomą PVM dydį</v>
      </c>
    </row>
    <row r="54" spans="1:7" x14ac:dyDescent="0.25">
      <c r="E54" s="16" t="s">
        <v>44</v>
      </c>
      <c r="F54" s="16">
        <f>IF(ISBLANK(F53), "", ROUND(SUM(F52:F53),2))</f>
        <v>0</v>
      </c>
    </row>
    <row r="58" spans="1:7" x14ac:dyDescent="0.25">
      <c r="A58" s="12" t="s">
        <v>49</v>
      </c>
      <c r="B58" s="12" t="s">
        <v>50</v>
      </c>
    </row>
    <row r="60" spans="1:7" x14ac:dyDescent="0.25">
      <c r="A60" s="12" t="s">
        <v>28</v>
      </c>
    </row>
    <row r="61" spans="1:7" x14ac:dyDescent="0.25">
      <c r="A61" s="16" t="s">
        <v>29</v>
      </c>
      <c r="B61" s="16" t="s">
        <v>30</v>
      </c>
      <c r="C61" s="16" t="s">
        <v>31</v>
      </c>
      <c r="D61" s="16" t="s">
        <v>32</v>
      </c>
      <c r="E61" s="16" t="s">
        <v>80</v>
      </c>
      <c r="F61" s="16" t="s">
        <v>33</v>
      </c>
    </row>
    <row r="62" spans="1:7" x14ac:dyDescent="0.25">
      <c r="A62" s="16" t="s">
        <v>51</v>
      </c>
      <c r="B62" s="16" t="s">
        <v>52</v>
      </c>
      <c r="C62" s="17"/>
      <c r="D62" s="17"/>
      <c r="E62" s="17"/>
      <c r="F62" s="17"/>
    </row>
    <row r="63" spans="1:7" x14ac:dyDescent="0.25">
      <c r="A63" s="17" t="s">
        <v>53</v>
      </c>
      <c r="B63" s="17" t="s">
        <v>52</v>
      </c>
      <c r="C63" s="17">
        <v>66950</v>
      </c>
      <c r="D63" s="17" t="s">
        <v>38</v>
      </c>
      <c r="E63" s="18"/>
      <c r="F63" s="17" t="str">
        <f>IF(ISBLANK(E63),"", PRODUCT(C63,E63))</f>
        <v/>
      </c>
    </row>
    <row r="64" spans="1:7" x14ac:dyDescent="0.25">
      <c r="E64" s="16" t="s">
        <v>41</v>
      </c>
      <c r="F64" s="16" t="str">
        <f>IF(F63="","",ROUND(SUM(F63:F63),2))</f>
        <v/>
      </c>
      <c r="G64" s="14" t="str">
        <f>IF(F63="","Neužpildytos visos objektų kainos","")</f>
        <v>Neužpildytos visos objektų kainos</v>
      </c>
    </row>
    <row r="65" spans="1:7" x14ac:dyDescent="0.25">
      <c r="C65" s="16" t="s">
        <v>42</v>
      </c>
      <c r="D65" s="19"/>
      <c r="E65" s="16" t="s">
        <v>43</v>
      </c>
      <c r="F65" s="16" t="str">
        <f>IF(OR(F64="",D65=""),"", ROUND(PRODUCT(D65,F64)/100,2))</f>
        <v/>
      </c>
      <c r="G65" s="14" t="str">
        <f>IF(D65="", "Nurodykite taikomą PVM dydį", "")</f>
        <v>Nurodykite taikomą PVM dydį</v>
      </c>
    </row>
    <row r="66" spans="1:7" x14ac:dyDescent="0.25">
      <c r="E66" s="16" t="s">
        <v>44</v>
      </c>
      <c r="F66" s="16">
        <f>IF(ISBLANK(F65), "", ROUND(SUM(F64:F65),2))</f>
        <v>0</v>
      </c>
    </row>
    <row r="70" spans="1:7" x14ac:dyDescent="0.25">
      <c r="A70" s="12" t="s">
        <v>54</v>
      </c>
      <c r="B70" s="12" t="s">
        <v>50</v>
      </c>
    </row>
    <row r="72" spans="1:7" x14ac:dyDescent="0.25">
      <c r="A72" s="12" t="s">
        <v>28</v>
      </c>
    </row>
    <row r="73" spans="1:7" x14ac:dyDescent="0.25">
      <c r="A73" s="16" t="s">
        <v>29</v>
      </c>
      <c r="B73" s="16" t="s">
        <v>30</v>
      </c>
      <c r="C73" s="16" t="s">
        <v>31</v>
      </c>
      <c r="D73" s="16" t="s">
        <v>32</v>
      </c>
      <c r="E73" s="16" t="s">
        <v>80</v>
      </c>
      <c r="F73" s="16" t="s">
        <v>33</v>
      </c>
    </row>
    <row r="74" spans="1:7" x14ac:dyDescent="0.25">
      <c r="A74" s="16" t="s">
        <v>55</v>
      </c>
      <c r="B74" s="16" t="s">
        <v>52</v>
      </c>
      <c r="C74" s="17"/>
      <c r="D74" s="17"/>
      <c r="E74" s="17"/>
      <c r="F74" s="17"/>
    </row>
    <row r="75" spans="1:7" x14ac:dyDescent="0.25">
      <c r="A75" s="17" t="s">
        <v>56</v>
      </c>
      <c r="B75" s="17" t="s">
        <v>52</v>
      </c>
      <c r="C75" s="17">
        <v>66950</v>
      </c>
      <c r="D75" s="17" t="s">
        <v>38</v>
      </c>
      <c r="E75" s="18"/>
      <c r="F75" s="17" t="str">
        <f>IF(ISBLANK(E75),"", PRODUCT(C75,E75))</f>
        <v/>
      </c>
    </row>
    <row r="76" spans="1:7" x14ac:dyDescent="0.25">
      <c r="E76" s="16" t="s">
        <v>41</v>
      </c>
      <c r="F76" s="16" t="str">
        <f>IF(F75="","",ROUND(SUM(F75:F75),2))</f>
        <v/>
      </c>
      <c r="G76" s="14" t="str">
        <f>IF(F75="","Neužpildytos visos objektų kainos","")</f>
        <v>Neužpildytos visos objektų kainos</v>
      </c>
    </row>
    <row r="77" spans="1:7" x14ac:dyDescent="0.25">
      <c r="C77" s="16" t="s">
        <v>42</v>
      </c>
      <c r="D77" s="19"/>
      <c r="E77" s="16" t="s">
        <v>43</v>
      </c>
      <c r="F77" s="16" t="str">
        <f>IF(OR(F76="",D77=""),"", ROUND(PRODUCT(D77,F76)/100,2))</f>
        <v/>
      </c>
      <c r="G77" s="14" t="str">
        <f>IF(D77="", "Nurodykite taikomą PVM dydį", "")</f>
        <v>Nurodykite taikomą PVM dydį</v>
      </c>
    </row>
    <row r="78" spans="1:7" x14ac:dyDescent="0.25">
      <c r="E78" s="16" t="s">
        <v>44</v>
      </c>
      <c r="F78" s="16">
        <f>IF(ISBLANK(F77), "", ROUND(SUM(F76:F77),2))</f>
        <v>0</v>
      </c>
    </row>
  </sheetData>
  <sheetProtection algorithmName="SHA-512" hashValue="9iGJxMwpnaNbQKMm3e/zO47CX7EQjCLQb68S8RwSlJdE4+6sh6KEkcQrxWv2wDpFJHW1hldErUVCMlJc0M1xRQ==" saltValue="C2EmZMRs8UYK3sAtqeGK3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57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58</v>
      </c>
      <c r="B5" s="44"/>
      <c r="C5" s="42" t="s">
        <v>59</v>
      </c>
      <c r="D5" s="43"/>
      <c r="E5" s="44"/>
      <c r="F5" s="42" t="s">
        <v>60</v>
      </c>
      <c r="G5" s="43"/>
      <c r="H5" s="44"/>
      <c r="I5" s="42" t="s">
        <v>61</v>
      </c>
      <c r="J5" s="44"/>
      <c r="K5" s="4" t="s">
        <v>62</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63</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59</v>
      </c>
      <c r="D19" s="43"/>
      <c r="E19" s="44"/>
      <c r="F19" s="42" t="s">
        <v>64</v>
      </c>
      <c r="G19" s="43"/>
      <c r="H19" s="44"/>
      <c r="I19" s="63" t="s">
        <v>61</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65</v>
      </c>
      <c r="B33" s="30"/>
      <c r="C33" s="30"/>
      <c r="D33" s="30"/>
      <c r="E33" s="30"/>
      <c r="F33" s="30"/>
      <c r="G33" s="30"/>
      <c r="H33" s="30"/>
      <c r="I33" s="30"/>
      <c r="J33" s="30"/>
    </row>
    <row r="34" spans="1:10" ht="15.95" customHeight="1" thickBot="1" x14ac:dyDescent="0.3"/>
    <row r="35" spans="1:10" ht="15.95" customHeight="1" x14ac:dyDescent="0.25">
      <c r="A35" s="11" t="s">
        <v>29</v>
      </c>
      <c r="B35" s="59" t="s">
        <v>66</v>
      </c>
      <c r="C35" s="43"/>
      <c r="D35" s="43"/>
      <c r="E35" s="43"/>
      <c r="F35" s="43"/>
      <c r="G35" s="44"/>
      <c r="H35" s="60" t="s">
        <v>67</v>
      </c>
      <c r="I35" s="43"/>
      <c r="J35" s="61"/>
    </row>
    <row r="36" spans="1:10" ht="48" customHeight="1" x14ac:dyDescent="0.25">
      <c r="A36" s="22" t="s">
        <v>68</v>
      </c>
      <c r="B36" s="51" t="s">
        <v>69</v>
      </c>
      <c r="C36" s="46"/>
      <c r="D36" s="46"/>
      <c r="E36" s="46"/>
      <c r="F36" s="46"/>
      <c r="G36" s="29"/>
      <c r="H36" s="54"/>
      <c r="I36" s="46"/>
      <c r="J36" s="48"/>
    </row>
    <row r="37" spans="1:10" ht="48" customHeight="1" x14ac:dyDescent="0.25">
      <c r="A37" s="22" t="s">
        <v>70</v>
      </c>
      <c r="B37" s="51" t="s">
        <v>71</v>
      </c>
      <c r="C37" s="46"/>
      <c r="D37" s="46"/>
      <c r="E37" s="46"/>
      <c r="F37" s="46"/>
      <c r="G37" s="29"/>
      <c r="H37" s="54"/>
      <c r="I37" s="46"/>
      <c r="J37" s="48"/>
    </row>
    <row r="38" spans="1:10" ht="48" customHeight="1" x14ac:dyDescent="0.25">
      <c r="A38" s="22" t="s">
        <v>72</v>
      </c>
      <c r="B38" s="51" t="s">
        <v>73</v>
      </c>
      <c r="C38" s="46"/>
      <c r="D38" s="46"/>
      <c r="E38" s="46"/>
      <c r="F38" s="46"/>
      <c r="G38" s="29"/>
      <c r="H38" s="54"/>
      <c r="I38" s="46"/>
      <c r="J38" s="48"/>
    </row>
    <row r="39" spans="1:10" ht="48" customHeight="1" x14ac:dyDescent="0.25">
      <c r="A39" s="22" t="s">
        <v>74</v>
      </c>
      <c r="B39" s="51" t="s">
        <v>75</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76</v>
      </c>
      <c r="B48" s="30"/>
      <c r="C48" s="30"/>
      <c r="D48" s="30"/>
      <c r="E48" s="30"/>
      <c r="F48" s="30"/>
      <c r="G48" s="30"/>
      <c r="H48" s="30"/>
      <c r="I48" s="30"/>
      <c r="J48" s="30"/>
    </row>
    <row r="51" spans="1:10" x14ac:dyDescent="0.25">
      <c r="A51" s="50" t="s">
        <v>77</v>
      </c>
      <c r="B51" s="30"/>
      <c r="C51" s="30"/>
      <c r="D51" s="30"/>
      <c r="E51" s="56"/>
      <c r="F51" s="30"/>
      <c r="G51" s="30"/>
      <c r="H51" s="30"/>
      <c r="I51" s="30"/>
      <c r="J51" s="30"/>
    </row>
    <row r="53" spans="1:10" x14ac:dyDescent="0.25">
      <c r="A53" s="50" t="s">
        <v>78</v>
      </c>
      <c r="B53" s="30"/>
      <c r="C53" s="30"/>
      <c r="D53" s="30"/>
      <c r="E53" s="56"/>
      <c r="F53" s="30"/>
      <c r="G53" s="30"/>
      <c r="H53" s="30"/>
      <c r="I53" s="30"/>
      <c r="J53" s="30"/>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2025-08-22T07:03:14Z</dcterms:modified>
</cp:coreProperties>
</file>