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igita.Stankeviciene\Valstybės įmonė Turto bankas\Viešųjų pirkimų skyriaus svetainė - Skyriaus dokumentai\KOMISIJŲ PIRKIMAI\Sigitos pirkimai\2498 Atliekų tvarkymas\Pirkimo dokai\"/>
    </mc:Choice>
  </mc:AlternateContent>
  <xr:revisionPtr revIDLastSave="0" documentId="8_{3DA0EE93-6539-4C1B-B63F-5CC860D1A8F1}" xr6:coauthVersionLast="47" xr6:coauthVersionMax="47" xr10:uidLastSave="{00000000-0000-0000-0000-000000000000}"/>
  <bookViews>
    <workbookView xWindow="28680" yWindow="-120" windowWidth="24240" windowHeight="13140" xr2:uid="{73BCCCAA-A061-4400-A0E7-DDAC9CAF6993}"/>
  </bookViews>
  <sheets>
    <sheet name="Įkainiai" sheetId="3" r:id="rId1"/>
  </sheets>
  <definedNames>
    <definedName name="_xlnm._FilterDatabase" localSheetId="0" hidden="1">Įkainiai!$E$1:$E$13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" i="3" l="1"/>
  <c r="G3" i="3"/>
  <c r="F3" i="3"/>
  <c r="I6" i="3"/>
  <c r="I5" i="3"/>
  <c r="I4" i="3"/>
  <c r="H3" i="3"/>
  <c r="I13" i="3"/>
  <c r="I12" i="3"/>
  <c r="I11" i="3"/>
  <c r="I10" i="3"/>
  <c r="I9" i="3"/>
  <c r="I8" i="3"/>
  <c r="I7" i="3"/>
  <c r="F4" i="3"/>
  <c r="G4" i="3"/>
  <c r="H4" i="3"/>
  <c r="F5" i="3"/>
  <c r="G5" i="3"/>
  <c r="H5" i="3"/>
  <c r="F6" i="3"/>
  <c r="G6" i="3"/>
  <c r="H6" i="3"/>
  <c r="F7" i="3"/>
  <c r="G7" i="3"/>
  <c r="H7" i="3"/>
  <c r="F8" i="3"/>
  <c r="G8" i="3"/>
  <c r="H8" i="3"/>
  <c r="F9" i="3"/>
  <c r="G9" i="3"/>
  <c r="H9" i="3"/>
  <c r="F10" i="3"/>
  <c r="G10" i="3"/>
  <c r="H10" i="3"/>
  <c r="F11" i="3"/>
  <c r="G11" i="3"/>
  <c r="H11" i="3"/>
  <c r="F12" i="3"/>
  <c r="G12" i="3"/>
  <c r="H12" i="3"/>
  <c r="F13" i="3"/>
  <c r="G13" i="3"/>
  <c r="H13" i="3"/>
</calcChain>
</file>

<file path=xl/sharedStrings.xml><?xml version="1.0" encoding="utf-8"?>
<sst xmlns="http://schemas.openxmlformats.org/spreadsheetml/2006/main" count="49" uniqueCount="40">
  <si>
    <t>Eil. Nr.</t>
  </si>
  <si>
    <t>Paslaugos pavadinimas</t>
  </si>
  <si>
    <t>Matavimo matas</t>
  </si>
  <si>
    <t>Paslaugų kiekio koeficientas</t>
  </si>
  <si>
    <t>Paslaugos įkainis už labai aukšto užterštumo tvarkymo paslaugas  Eur be PVM</t>
  </si>
  <si>
    <t>Paslaugos įkainis už vidutinio užterštumo lygio tvarkymo paslaugas  Eur be PVM</t>
  </si>
  <si>
    <t>Paslaugos įkainis už mažo užterštumo lygio tvarkymo paslaugas  Eur be PVM</t>
  </si>
  <si>
    <t>Paslaugų įkainių suma Eur be PVM</t>
  </si>
  <si>
    <t>(1)</t>
  </si>
  <si>
    <t>(2)</t>
  </si>
  <si>
    <t>(3)</t>
  </si>
  <si>
    <t>(4)</t>
  </si>
  <si>
    <t>(5)</t>
  </si>
  <si>
    <t>(6)</t>
  </si>
  <si>
    <t>(7)</t>
  </si>
  <si>
    <t>(9=(5+6+7+8)*4</t>
  </si>
  <si>
    <t>1.</t>
  </si>
  <si>
    <t xml:space="preserve">Popieriaus atliekų surinkimas, išrūšiavimas, išnešimas, pakrovimas, išvežimas, iškrovimas ir utilizavimas </t>
  </si>
  <si>
    <t>1 m³</t>
  </si>
  <si>
    <t>2.</t>
  </si>
  <si>
    <t xml:space="preserve">Stiklo atliekų surinkimas, išrūšiavimas, išnešimas, pakrovimas, išvežimas, iškrovimas ir utilizavimas </t>
  </si>
  <si>
    <t>3.</t>
  </si>
  <si>
    <t xml:space="preserve">Plastiko atliekų surinkimas, išrūšiavimas, išnešimas, pakrovimas, išvežimas, iškrovimas ir utilizavimas </t>
  </si>
  <si>
    <t>4.</t>
  </si>
  <si>
    <t xml:space="preserve">Metalo laužo atliekų surinkimas, išrūšiavimas, išnešimas, pakrovimas, išvežimas, iškrovimas ir utilizavimas </t>
  </si>
  <si>
    <t>5.</t>
  </si>
  <si>
    <t xml:space="preserve">Medienos atliekų surinkimas, išrūšiavimas, išnešimas, pakrovimas, išvežimas, iškrovimas ir utilizavimas </t>
  </si>
  <si>
    <t>6.</t>
  </si>
  <si>
    <t xml:space="preserve">Drabužių ir tekstilės atliekų surinkimas, išrūšiavimas, išnešimas, pakrovimas, išvežimas, iškrovimas ir utilizavimas </t>
  </si>
  <si>
    <t>7.</t>
  </si>
  <si>
    <t xml:space="preserve">Buitinės technikos ir elektronikos atliekų surinkimas, išrūšiavimas, išnešimas, pakrovimas, išvežimas, iškrovimas ir utilizavimas  </t>
  </si>
  <si>
    <t>8.</t>
  </si>
  <si>
    <t xml:space="preserve">Statybinių atliekų surinkimas, išrūšiavimas, išnešimas, pakrovimas, išvežimas, iškrovimas ir utilizavimas  </t>
  </si>
  <si>
    <t>9.</t>
  </si>
  <si>
    <t xml:space="preserve">Didelių gabaritų atliekų surinkimas, išrūšiavimas, demontavimas, išnešimas, pakrovimas, išvežimas, iškrovimas ir utilizavimas </t>
  </si>
  <si>
    <t>1m³</t>
  </si>
  <si>
    <t>10.</t>
  </si>
  <si>
    <t xml:space="preserve">Padangų surinkimas, išrūšiavimas, išnešimas, pakrovimas, išvežimas, iškrovimas ir utilizavimas </t>
  </si>
  <si>
    <t>11.</t>
  </si>
  <si>
    <t xml:space="preserve">Mišrių atliekų surinkimas, išrūšiavimas, išnešimas, pakrovimas, išvežimas, iškrovimas ir utilizavimas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</si>
</sst>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186"/>
      <scheme val="minor"/>
    </font>
    <font>
      <sz val="10"/>
      <color theme="1"/>
      <name val="Times New Roman"/>
      <family val="1"/>
      <charset val="186"/>
    </font>
    <font>
      <sz val="8"/>
      <name val="Calibri"/>
      <family val="2"/>
      <charset val="186"/>
      <scheme val="minor"/>
    </font>
    <font>
      <sz val="10"/>
      <color rgb="FF00000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49" fontId="0" fillId="0" borderId="0" xfId="0" applyNumberFormat="1"/>
    <xf numFmtId="0" fontId="0" fillId="0" borderId="0" xfId="0" applyAlignment="1">
      <alignment horizontal="center"/>
    </xf>
    <xf numFmtId="0" fontId="0" fillId="3" borderId="0" xfId="0" applyFill="1"/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49" fontId="1" fillId="0" borderId="1" xfId="0" applyNumberFormat="1" applyFont="1" applyBorder="1" applyAlignment="1">
      <alignment horizontal="center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 2013“ – 2022 m. tema">
  <a:themeElements>
    <a:clrScheme name="„Office“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„Office“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„Office“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A86770-CC47-42C9-A96D-5AE836AC3F72}">
  <dimension ref="A1:I13"/>
  <sheetViews>
    <sheetView tabSelected="1" zoomScale="70" zoomScaleNormal="70" workbookViewId="0">
      <selection activeCell="I4" sqref="I4"/>
    </sheetView>
  </sheetViews>
  <sheetFormatPr defaultRowHeight="14.4" x14ac:dyDescent="0.3"/>
  <cols>
    <col min="1" max="1" width="5.88671875" style="2" customWidth="1"/>
    <col min="5" max="5" width="21.109375" style="3" customWidth="1"/>
    <col min="6" max="6" width="18.109375" customWidth="1"/>
    <col min="7" max="7" width="15.88671875" customWidth="1"/>
    <col min="8" max="8" width="14.109375" customWidth="1"/>
    <col min="9" max="9" width="16.44140625" customWidth="1"/>
  </cols>
  <sheetData>
    <row r="1" spans="1:9" ht="79.2" x14ac:dyDescent="0.3">
      <c r="A1" s="4" t="s">
        <v>0</v>
      </c>
      <c r="B1" s="11" t="s">
        <v>1</v>
      </c>
      <c r="C1" s="11"/>
      <c r="D1" s="4" t="s">
        <v>2</v>
      </c>
      <c r="E1" s="6" t="s">
        <v>3</v>
      </c>
      <c r="F1" s="4" t="s">
        <v>4</v>
      </c>
      <c r="G1" s="4" t="s">
        <v>5</v>
      </c>
      <c r="H1" s="4" t="s">
        <v>6</v>
      </c>
      <c r="I1" s="4" t="s">
        <v>7</v>
      </c>
    </row>
    <row r="2" spans="1:9" s="1" customFormat="1" x14ac:dyDescent="0.3">
      <c r="A2" s="5" t="s">
        <v>8</v>
      </c>
      <c r="B2" s="12" t="s">
        <v>9</v>
      </c>
      <c r="C2" s="12"/>
      <c r="D2" s="5" t="s">
        <v>10</v>
      </c>
      <c r="E2" s="7" t="s">
        <v>11</v>
      </c>
      <c r="F2" s="5" t="s">
        <v>12</v>
      </c>
      <c r="G2" s="5" t="s">
        <v>13</v>
      </c>
      <c r="H2" s="5" t="s">
        <v>14</v>
      </c>
      <c r="I2" s="5" t="s">
        <v>15</v>
      </c>
    </row>
    <row r="3" spans="1:9" ht="140.25" customHeight="1" x14ac:dyDescent="0.3">
      <c r="A3" s="4" t="s">
        <v>16</v>
      </c>
      <c r="B3" s="10" t="s">
        <v>17</v>
      </c>
      <c r="C3" s="10"/>
      <c r="D3" s="4" t="s">
        <v>18</v>
      </c>
      <c r="E3" s="6">
        <v>0.02</v>
      </c>
      <c r="F3" s="8">
        <f>SUM(99*20%+99)</f>
        <v>118.8</v>
      </c>
      <c r="G3" s="8">
        <f>SUM(75*20%+75)</f>
        <v>90</v>
      </c>
      <c r="H3" s="8">
        <f>SUM(50*20%+50)</f>
        <v>60</v>
      </c>
      <c r="I3" s="9">
        <f>SUM(F3+G3+H3)*E3</f>
        <v>5.3760000000000003</v>
      </c>
    </row>
    <row r="4" spans="1:9" ht="127.5" customHeight="1" x14ac:dyDescent="0.3">
      <c r="A4" s="4" t="s">
        <v>19</v>
      </c>
      <c r="B4" s="10" t="s">
        <v>20</v>
      </c>
      <c r="C4" s="10"/>
      <c r="D4" s="4" t="s">
        <v>18</v>
      </c>
      <c r="E4" s="6">
        <v>0.02</v>
      </c>
      <c r="F4" s="8">
        <f t="shared" ref="F4:F13" si="0">SUM(99*20%+99)</f>
        <v>118.8</v>
      </c>
      <c r="G4" s="8">
        <f t="shared" ref="G4:G13" si="1">SUM(75*20%+75)</f>
        <v>90</v>
      </c>
      <c r="H4" s="8">
        <f t="shared" ref="H4:H13" si="2">SUM(50*20%+50)</f>
        <v>60</v>
      </c>
      <c r="I4" s="9">
        <f>SUM(F4+G4+H4)*E4</f>
        <v>5.3760000000000003</v>
      </c>
    </row>
    <row r="5" spans="1:9" ht="153" customHeight="1" x14ac:dyDescent="0.3">
      <c r="A5" s="4" t="s">
        <v>21</v>
      </c>
      <c r="B5" s="10" t="s">
        <v>22</v>
      </c>
      <c r="C5" s="10"/>
      <c r="D5" s="4" t="s">
        <v>18</v>
      </c>
      <c r="E5" s="6">
        <v>0.01</v>
      </c>
      <c r="F5" s="8">
        <f t="shared" si="0"/>
        <v>118.8</v>
      </c>
      <c r="G5" s="8">
        <f t="shared" si="1"/>
        <v>90</v>
      </c>
      <c r="H5" s="8">
        <f t="shared" si="2"/>
        <v>60</v>
      </c>
      <c r="I5" s="9">
        <f>SUM(F5+G5+H5)*E5</f>
        <v>2.6880000000000002</v>
      </c>
    </row>
    <row r="6" spans="1:9" ht="140.25" customHeight="1" x14ac:dyDescent="0.3">
      <c r="A6" s="4" t="s">
        <v>23</v>
      </c>
      <c r="B6" s="10" t="s">
        <v>24</v>
      </c>
      <c r="C6" s="10"/>
      <c r="D6" s="4" t="s">
        <v>18</v>
      </c>
      <c r="E6" s="6">
        <v>0.01</v>
      </c>
      <c r="F6" s="8">
        <f t="shared" si="0"/>
        <v>118.8</v>
      </c>
      <c r="G6" s="8">
        <f t="shared" si="1"/>
        <v>90</v>
      </c>
      <c r="H6" s="8">
        <f t="shared" si="2"/>
        <v>60</v>
      </c>
      <c r="I6" s="9">
        <f>SUM(F6+G6+H6)*E6</f>
        <v>2.6880000000000002</v>
      </c>
    </row>
    <row r="7" spans="1:9" ht="140.25" customHeight="1" x14ac:dyDescent="0.3">
      <c r="A7" s="4" t="s">
        <v>25</v>
      </c>
      <c r="B7" s="10" t="s">
        <v>26</v>
      </c>
      <c r="C7" s="10"/>
      <c r="D7" s="4" t="s">
        <v>18</v>
      </c>
      <c r="E7" s="6">
        <v>0.02</v>
      </c>
      <c r="F7" s="8">
        <f t="shared" si="0"/>
        <v>118.8</v>
      </c>
      <c r="G7" s="8">
        <f t="shared" si="1"/>
        <v>90</v>
      </c>
      <c r="H7" s="8">
        <f t="shared" si="2"/>
        <v>60</v>
      </c>
      <c r="I7" s="9">
        <f t="shared" ref="I7:I13" si="3">SUM(F7+G7+H7)*E7</f>
        <v>5.3760000000000003</v>
      </c>
    </row>
    <row r="8" spans="1:9" ht="127.5" customHeight="1" x14ac:dyDescent="0.3">
      <c r="A8" s="4" t="s">
        <v>27</v>
      </c>
      <c r="B8" s="10" t="s">
        <v>28</v>
      </c>
      <c r="C8" s="10"/>
      <c r="D8" s="4" t="s">
        <v>18</v>
      </c>
      <c r="E8" s="6">
        <v>0.2</v>
      </c>
      <c r="F8" s="8">
        <f t="shared" si="0"/>
        <v>118.8</v>
      </c>
      <c r="G8" s="8">
        <f t="shared" si="1"/>
        <v>90</v>
      </c>
      <c r="H8" s="8">
        <f t="shared" si="2"/>
        <v>60</v>
      </c>
      <c r="I8" s="9">
        <f t="shared" si="3"/>
        <v>53.760000000000005</v>
      </c>
    </row>
    <row r="9" spans="1:9" ht="140.25" customHeight="1" x14ac:dyDescent="0.3">
      <c r="A9" s="4" t="s">
        <v>29</v>
      </c>
      <c r="B9" s="10" t="s">
        <v>30</v>
      </c>
      <c r="C9" s="10"/>
      <c r="D9" s="4" t="s">
        <v>18</v>
      </c>
      <c r="E9" s="6">
        <v>0.1</v>
      </c>
      <c r="F9" s="8">
        <f t="shared" si="0"/>
        <v>118.8</v>
      </c>
      <c r="G9" s="8">
        <f t="shared" si="1"/>
        <v>90</v>
      </c>
      <c r="H9" s="8">
        <f t="shared" si="2"/>
        <v>60</v>
      </c>
      <c r="I9" s="9">
        <f t="shared" si="3"/>
        <v>26.880000000000003</v>
      </c>
    </row>
    <row r="10" spans="1:9" ht="86.25" customHeight="1" x14ac:dyDescent="0.3">
      <c r="A10" s="4" t="s">
        <v>31</v>
      </c>
      <c r="B10" s="10" t="s">
        <v>32</v>
      </c>
      <c r="C10" s="10"/>
      <c r="D10" s="4" t="s">
        <v>18</v>
      </c>
      <c r="E10" s="6">
        <v>0.01</v>
      </c>
      <c r="F10" s="8">
        <f t="shared" si="0"/>
        <v>118.8</v>
      </c>
      <c r="G10" s="8">
        <f t="shared" si="1"/>
        <v>90</v>
      </c>
      <c r="H10" s="8">
        <f t="shared" si="2"/>
        <v>60</v>
      </c>
      <c r="I10" s="9">
        <f t="shared" si="3"/>
        <v>2.6880000000000002</v>
      </c>
    </row>
    <row r="11" spans="1:9" ht="114.75" customHeight="1" x14ac:dyDescent="0.3">
      <c r="A11" s="4" t="s">
        <v>33</v>
      </c>
      <c r="B11" s="10" t="s">
        <v>34</v>
      </c>
      <c r="C11" s="10"/>
      <c r="D11" s="4" t="s">
        <v>35</v>
      </c>
      <c r="E11" s="6">
        <v>0.3</v>
      </c>
      <c r="F11" s="8">
        <f t="shared" si="0"/>
        <v>118.8</v>
      </c>
      <c r="G11" s="8">
        <f t="shared" si="1"/>
        <v>90</v>
      </c>
      <c r="H11" s="8">
        <f t="shared" si="2"/>
        <v>60</v>
      </c>
      <c r="I11" s="9">
        <f t="shared" si="3"/>
        <v>80.64</v>
      </c>
    </row>
    <row r="12" spans="1:9" ht="102" customHeight="1" x14ac:dyDescent="0.3">
      <c r="A12" s="4" t="s">
        <v>36</v>
      </c>
      <c r="B12" s="10" t="s">
        <v>37</v>
      </c>
      <c r="C12" s="10"/>
      <c r="D12" s="4" t="s">
        <v>18</v>
      </c>
      <c r="E12" s="6">
        <v>0.01</v>
      </c>
      <c r="F12" s="8">
        <f t="shared" si="0"/>
        <v>118.8</v>
      </c>
      <c r="G12" s="8">
        <f t="shared" si="1"/>
        <v>90</v>
      </c>
      <c r="H12" s="8">
        <f t="shared" si="2"/>
        <v>60</v>
      </c>
      <c r="I12" s="9">
        <f t="shared" si="3"/>
        <v>2.6880000000000002</v>
      </c>
    </row>
    <row r="13" spans="1:9" ht="100.5" customHeight="1" x14ac:dyDescent="0.3">
      <c r="A13" s="4" t="s">
        <v>38</v>
      </c>
      <c r="B13" s="10" t="s">
        <v>39</v>
      </c>
      <c r="C13" s="10"/>
      <c r="D13" s="4" t="s">
        <v>18</v>
      </c>
      <c r="E13" s="6">
        <v>0.3</v>
      </c>
      <c r="F13" s="8">
        <f t="shared" si="0"/>
        <v>118.8</v>
      </c>
      <c r="G13" s="8">
        <f t="shared" si="1"/>
        <v>90</v>
      </c>
      <c r="H13" s="8">
        <f t="shared" si="2"/>
        <v>60</v>
      </c>
      <c r="I13" s="9">
        <f t="shared" si="3"/>
        <v>80.64</v>
      </c>
    </row>
  </sheetData>
  <autoFilter ref="E1:E13" xr:uid="{B6A86770-CC47-42C9-A96D-5AE836AC3F72}"/>
  <mergeCells count="13">
    <mergeCell ref="B1:C1"/>
    <mergeCell ref="B2:C2"/>
    <mergeCell ref="B3:C3"/>
    <mergeCell ref="B7:C7"/>
    <mergeCell ref="B8:C8"/>
    <mergeCell ref="B9:C9"/>
    <mergeCell ref="B4:C4"/>
    <mergeCell ref="B5:C5"/>
    <mergeCell ref="B6:C6"/>
    <mergeCell ref="B13:C13"/>
    <mergeCell ref="B10:C10"/>
    <mergeCell ref="B11:C11"/>
    <mergeCell ref="B12:C12"/>
  </mergeCells>
  <phoneticPr fontId="2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2e2f785-b948-413e-8a5e-4c73c285acd7">
      <Terms xmlns="http://schemas.microsoft.com/office/infopath/2007/PartnerControls"/>
    </lcf76f155ced4ddcb4097134ff3c332f>
    <TaxCatchAll xmlns="e31ee299-cf4d-48b9-8cec-049f1e2a5307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7C34E54ECFD7F945BC53E8606FA2E91C" ma:contentTypeVersion="14" ma:contentTypeDescription="Kurkite naują dokumentą." ma:contentTypeScope="" ma:versionID="9aed453a4963864cc564d6785f9f4167">
  <xsd:schema xmlns:xsd="http://www.w3.org/2001/XMLSchema" xmlns:xs="http://www.w3.org/2001/XMLSchema" xmlns:p="http://schemas.microsoft.com/office/2006/metadata/properties" xmlns:ns2="e31ee299-cf4d-48b9-8cec-049f1e2a5307" xmlns:ns3="42e2f785-b948-413e-8a5e-4c73c285acd7" targetNamespace="http://schemas.microsoft.com/office/2006/metadata/properties" ma:root="true" ma:fieldsID="abe5652bd2ff428c081b450233d05ebd" ns2:_="" ns3:_="">
    <xsd:import namespace="e31ee299-cf4d-48b9-8cec-049f1e2a5307"/>
    <xsd:import namespace="42e2f785-b948-413e-8a5e-4c73c285acd7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1ee299-cf4d-48b9-8cec-049f1e2a530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Bendrinta su išsamia informacija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0dbaa101-4060-4622-bf00-7392fc15bd4a}" ma:internalName="TaxCatchAll" ma:showField="CatchAllData" ma:web="e31ee299-cf4d-48b9-8cec-049f1e2a530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e2f785-b948-413e-8a5e-4c73c285acd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Vaizdų žymės" ma:readOnly="false" ma:fieldId="{5cf76f15-5ced-4ddc-b409-7134ff3c332f}" ma:taxonomyMulti="true" ma:sspId="21667157-1aae-429e-8728-c584339ea04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D0FB7DB-BC7E-4B51-BA02-CB1BFDBD63B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61462C4-DF48-4A3F-B94E-1075C814E2FD}">
  <ds:schemaRefs>
    <ds:schemaRef ds:uri="http://schemas.microsoft.com/office/2006/metadata/properties"/>
    <ds:schemaRef ds:uri="http://schemas.microsoft.com/office/infopath/2007/PartnerControls"/>
    <ds:schemaRef ds:uri="42e2f785-b948-413e-8a5e-4c73c285acd7"/>
    <ds:schemaRef ds:uri="e31ee299-cf4d-48b9-8cec-049f1e2a5307"/>
  </ds:schemaRefs>
</ds:datastoreItem>
</file>

<file path=customXml/itemProps3.xml><?xml version="1.0" encoding="utf-8"?>
<ds:datastoreItem xmlns:ds="http://schemas.openxmlformats.org/officeDocument/2006/customXml" ds:itemID="{16EC36B4-A914-4798-833F-4089CB122BA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31ee299-cf4d-48b9-8cec-049f1e2a5307"/>
    <ds:schemaRef ds:uri="42e2f785-b948-413e-8a5e-4c73c285ac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Įkainiai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ALEKNIENĖ, Lina | Turto bankas</dc:creator>
  <cp:keywords/>
  <dc:description/>
  <cp:lastModifiedBy>STANKEVIČIENĖ, Sigita | Turto bankas</cp:lastModifiedBy>
  <cp:revision/>
  <dcterms:created xsi:type="dcterms:W3CDTF">2022-02-20T13:37:19Z</dcterms:created>
  <dcterms:modified xsi:type="dcterms:W3CDTF">2024-12-11T09:45:39Z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0x0101007C34E54ECFD7F945BC53E8606FA2E91C</vt:lpwstr>
  </property>
</Properties>
</file>