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giraitesvandenysuab-my.sharepoint.com/personal/egle_jasiukaitiene_giraitesvandenys_lt/Documents/D diskas/Viešieji pirkimai/2025/Darbai/NT plėtra Vilkija/Pirkimo dokumentai/"/>
    </mc:Choice>
  </mc:AlternateContent>
  <xr:revisionPtr revIDLastSave="48" documentId="8_{05286E3C-BB2F-4D2E-8C2A-1CD802EFA1AC}" xr6:coauthVersionLast="47" xr6:coauthVersionMax="47" xr10:uidLastSave="{FB1BC567-CEF0-4919-A464-7A96D518A435}"/>
  <bookViews>
    <workbookView xWindow="-120" yWindow="-120" windowWidth="29040" windowHeight="15720" xr2:uid="{4C9461DB-A9B0-4F21-8A52-BBFDA282D859}"/>
  </bookViews>
  <sheets>
    <sheet name="Žiniaraštis" sheetId="2" r:id="rId1"/>
  </sheets>
  <definedNames>
    <definedName name="_Hlk25825220" localSheetId="0">#N/A</definedName>
    <definedName name="Kodas">#N/A</definedName>
    <definedName name="Nr">#N/A</definedName>
    <definedName name="ZinPavadinimas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2" i="2" l="1"/>
  <c r="F70" i="2"/>
  <c r="F69" i="2"/>
  <c r="F68" i="2"/>
  <c r="F67" i="2"/>
  <c r="F66" i="2"/>
  <c r="F65" i="2"/>
  <c r="F64" i="2"/>
  <c r="F63" i="2"/>
  <c r="F71" i="2" s="1"/>
  <c r="F61" i="2"/>
  <c r="F60" i="2"/>
  <c r="F59" i="2"/>
  <c r="F58" i="2"/>
  <c r="F57" i="2"/>
  <c r="F56" i="2"/>
  <c r="F55" i="2"/>
  <c r="F54" i="2"/>
  <c r="F53" i="2"/>
  <c r="F52" i="2"/>
  <c r="F51" i="2"/>
  <c r="F49" i="2"/>
  <c r="B71" i="2"/>
  <c r="F45" i="2"/>
  <c r="F44" i="2"/>
  <c r="B46" i="2"/>
  <c r="F43" i="2"/>
  <c r="F42" i="2"/>
  <c r="F41" i="2"/>
  <c r="F40" i="2"/>
  <c r="F39" i="2"/>
  <c r="F38" i="2"/>
  <c r="F35" i="2"/>
  <c r="F34" i="2"/>
  <c r="B36" i="2"/>
  <c r="F33" i="2"/>
  <c r="F32" i="2"/>
  <c r="F31" i="2"/>
  <c r="F30" i="2"/>
  <c r="B28" i="2"/>
  <c r="F27" i="2"/>
  <c r="F26" i="2"/>
  <c r="F25" i="2"/>
  <c r="F24" i="2"/>
  <c r="F21" i="2"/>
  <c r="F20" i="2"/>
  <c r="F12" i="2"/>
  <c r="F11" i="2"/>
  <c r="B22" i="2"/>
  <c r="F13" i="2"/>
  <c r="F19" i="2"/>
  <c r="F18" i="2"/>
  <c r="F15" i="2"/>
  <c r="F14" i="2"/>
  <c r="B16" i="2"/>
  <c r="F36" i="2" l="1"/>
  <c r="F16" i="2"/>
  <c r="F46" i="2"/>
  <c r="F22" i="2"/>
  <c r="F28" i="2"/>
  <c r="F73" i="2" l="1"/>
  <c r="F7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2" authorId="0" shapeId="0" xr:uid="{F3D08E66-B47E-451F-B2B3-D436975DBAD9}">
      <text>
        <r>
          <rPr>
            <b/>
            <sz val="9"/>
            <color indexed="8"/>
            <rFont val="Tahoma"/>
            <family val="2"/>
            <charset val="186"/>
          </rPr>
          <t>Numeris nėra būtinas</t>
        </r>
      </text>
    </comment>
    <comment ref="D8" authorId="0" shapeId="0" xr:uid="{E66B5F45-E8F3-465F-8ABA-1D7F00939044}">
      <text>
        <r>
          <rPr>
            <b/>
            <sz val="9"/>
            <color indexed="8"/>
            <rFont val="Tahoma"/>
            <family val="2"/>
            <charset val="186"/>
          </rPr>
          <t>Pildant pradinę sąmatą
kiekis turi būti &gt; 0</t>
        </r>
      </text>
    </comment>
    <comment ref="E8" authorId="0" shapeId="0" xr:uid="{939910E8-653E-49D0-9B32-BD0691CAF52C}">
      <text>
        <r>
          <rPr>
            <b/>
            <sz val="9"/>
            <color indexed="8"/>
            <rFont val="Tahoma"/>
            <family val="2"/>
            <charset val="186"/>
          </rPr>
          <t>Pildant pradinę sąmatą
kainos pildyti nebūtina</t>
        </r>
      </text>
    </comment>
  </commentList>
</comments>
</file>

<file path=xl/sharedStrings.xml><?xml version="1.0" encoding="utf-8"?>
<sst xmlns="http://schemas.openxmlformats.org/spreadsheetml/2006/main" count="177" uniqueCount="119">
  <si>
    <t>Sutarties pavadinimas:</t>
  </si>
  <si>
    <t>Sutarties numeris:</t>
  </si>
  <si>
    <t>Užsakovas:</t>
  </si>
  <si>
    <t>Rangovas:</t>
  </si>
  <si>
    <t>Darbų žiniaraštis</t>
  </si>
  <si>
    <t>Eil. Nr.</t>
  </si>
  <si>
    <t>Pozicijos</t>
  </si>
  <si>
    <t>Mato        vnt.</t>
  </si>
  <si>
    <t>Pagal pirkimo dokumentus</t>
  </si>
  <si>
    <t>Kiekis</t>
  </si>
  <si>
    <t>Vnt. kaina be PVM, Eur</t>
  </si>
  <si>
    <t>Suma,                          Eur</t>
  </si>
  <si>
    <t>2.</t>
  </si>
  <si>
    <t>VISO DARBAMS</t>
  </si>
  <si>
    <t>PVM</t>
  </si>
  <si>
    <t>Viso su PVM</t>
  </si>
  <si>
    <t>UAB "Giraitės vandenys"</t>
  </si>
  <si>
    <t/>
  </si>
  <si>
    <t>1.1.</t>
  </si>
  <si>
    <t>1.2.</t>
  </si>
  <si>
    <t>BENDROJI DALIS</t>
  </si>
  <si>
    <t>Komplektas</t>
  </si>
  <si>
    <t>Kadastriniai matavimai</t>
  </si>
  <si>
    <t>Išpildomoji dokumentacija</t>
  </si>
  <si>
    <t>1.3.</t>
  </si>
  <si>
    <t>1.4.</t>
  </si>
  <si>
    <t>2.1.</t>
  </si>
  <si>
    <t>2.2.</t>
  </si>
  <si>
    <t>Registravimas VĮ Registrų centre</t>
  </si>
  <si>
    <t>Apsaugos zonų registravimas</t>
  </si>
  <si>
    <t>1.5.</t>
  </si>
  <si>
    <t>Toponuotrauka</t>
  </si>
  <si>
    <t>BUITINIŲ NUOTEKŲ TINKLAI BAŽNYČIOS G.</t>
  </si>
  <si>
    <t>Savitakinių nuotekų  vamzdžių PVC/PE100 *  D200 mm įrengimas su visomis fasoninėmis dalimis, jų montavimu (įskaitant žemės darbus, pagrindo įrengimą, užpylimą, išbandymą, praplovimą)</t>
  </si>
  <si>
    <t>Savitakinių nuotekų  vamzdžių PVC/PE100 *  D160 mm įrengimas su visomis fasoninėmis dalimis, jų montavimu (įskaitant žemės darbus, pagrindo įrengimą, užpylimą, išbandymą, praplovimą)</t>
  </si>
  <si>
    <t>Plastikinis surenkamas šulinys DN425mm, reikiamos komplektacijos, su reikiamos apkrovos dangčiu</t>
  </si>
  <si>
    <t>G/b šulinys DN1000 su reikiamo tipo dangčiu</t>
  </si>
  <si>
    <t>2.3.</t>
  </si>
  <si>
    <t>2.4.</t>
  </si>
  <si>
    <t>Metras</t>
  </si>
  <si>
    <t>3.</t>
  </si>
  <si>
    <t>BUITINIŲ NUOTEKŲ TINKLAI TULPIŲ G.</t>
  </si>
  <si>
    <t>3.1.</t>
  </si>
  <si>
    <t>3.2.</t>
  </si>
  <si>
    <t>3.3.</t>
  </si>
  <si>
    <t>3.4.</t>
  </si>
  <si>
    <t>4.</t>
  </si>
  <si>
    <t>BUITINIŲ NUOTEKŲ TINKLAI PERGALĖS G.</t>
  </si>
  <si>
    <t>4.1.</t>
  </si>
  <si>
    <t>4.2.</t>
  </si>
  <si>
    <t>4.3.</t>
  </si>
  <si>
    <t>4.4.</t>
  </si>
  <si>
    <t>Slėginių nuotekų  vamzdžių  DN110mm įrengimas su visomis fasoninėmis dalimis, jų montavimu (įskaitant žemės darbus, pagrindo įrengimą, užpylimą, išbandymą, praplovimą)</t>
  </si>
  <si>
    <t>G/b šulinys DN1500 su reikiamo tipo dangčiu,slėgio gesinimo įrengimas</t>
  </si>
  <si>
    <t>4.5.</t>
  </si>
  <si>
    <t>4.6.</t>
  </si>
  <si>
    <t>Buitinių nuotekų tinklų plėtra Pergalės g., Liepų g., Bažnyčios g., Tulpių g.,Vilkijos m., Kauno r. sav.</t>
  </si>
  <si>
    <t>5.</t>
  </si>
  <si>
    <t>BUITINIŲ NUOTEKŲ TINKLAI LIEPŲ G.</t>
  </si>
  <si>
    <t>5.1.</t>
  </si>
  <si>
    <t>5.2.</t>
  </si>
  <si>
    <t>5.3.</t>
  </si>
  <si>
    <t>5.4.</t>
  </si>
  <si>
    <t>5.5.</t>
  </si>
  <si>
    <t>5.6.</t>
  </si>
  <si>
    <t>5.7.</t>
  </si>
  <si>
    <t>5.8.</t>
  </si>
  <si>
    <t>Slėginių nuotekų  vamzdžių  DN50mm įrengimas su visomis fasoninėmis dalimis, jų montavimu (įskaitant žemės darbus, pagrindo įrengimą, užpylimą, išbandymą, praplovimą)</t>
  </si>
  <si>
    <t>G/b šulinys DN1500 su reikiamo tipo dangčiu</t>
  </si>
  <si>
    <t>Buitinių nuotekų siurblinė D1600, pilnos komplektacijos su visomis pajungim detalėmis, siurbliais.</t>
  </si>
  <si>
    <t>6.</t>
  </si>
  <si>
    <t>NUOTEKŲ SIURBLINĖ NS-1</t>
  </si>
  <si>
    <t>Jėgos kabeliai vario gyslomis:</t>
  </si>
  <si>
    <t>Cu 5x4</t>
  </si>
  <si>
    <t>Signaliniai kabeliai:</t>
  </si>
  <si>
    <t>Cu 2x0,75+E</t>
  </si>
  <si>
    <t>Cu 3x0,75</t>
  </si>
  <si>
    <t>Cu 2x0,75</t>
  </si>
  <si>
    <t>Kabelinių tinklų montažinės medžiagos</t>
  </si>
  <si>
    <t>Įžeminimo sistemos medžiagos</t>
  </si>
  <si>
    <t>Plūdinis lygio daviklis</t>
  </si>
  <si>
    <t>Lygio matuoklis</t>
  </si>
  <si>
    <t>Dangčio atidarymo daviklis</t>
  </si>
  <si>
    <t>Siurblinės valdymo skydas SVS su automatiniais jungikliais, viršįtampių ribotuvu, įtampos kontrolės rėle ir komutacine įranga, dažnio keitikliais, IP54,  pagal schemą</t>
  </si>
  <si>
    <t>Programuojamas loginis valdiklis (PLV)</t>
  </si>
  <si>
    <t>GSM modemas su antena</t>
  </si>
  <si>
    <t>Lauko kabelių sumontavimas</t>
  </si>
  <si>
    <t>Įžeminimo bei žaibosaugos sistemos įrengimas</t>
  </si>
  <si>
    <t>Valdymo skydų sumontavimas</t>
  </si>
  <si>
    <t>Technologinių matavimų ir kontrolės prietaisų sumontavimas</t>
  </si>
  <si>
    <t>Valdymo sistemos įdiegimas</t>
  </si>
  <si>
    <t>Įrangos, kabelių sužymėjimas</t>
  </si>
  <si>
    <t>Įrenginių išbandymas ir atidavimas eksploatuoti</t>
  </si>
  <si>
    <t>Personalo apmokymai</t>
  </si>
  <si>
    <t>6.1.</t>
  </si>
  <si>
    <t>6.1.1.</t>
  </si>
  <si>
    <t>6.2.</t>
  </si>
  <si>
    <t>6.2.1.</t>
  </si>
  <si>
    <t>6.2.2.</t>
  </si>
  <si>
    <t>6.2.3.</t>
  </si>
  <si>
    <t>6.3.</t>
  </si>
  <si>
    <t>6.4.</t>
  </si>
  <si>
    <t>6.5.</t>
  </si>
  <si>
    <t>6.6.</t>
  </si>
  <si>
    <t>6.7.</t>
  </si>
  <si>
    <t>6.8.</t>
  </si>
  <si>
    <t>6.9.</t>
  </si>
  <si>
    <t>6.10.</t>
  </si>
  <si>
    <t>Darbai:</t>
  </si>
  <si>
    <t>6.11.</t>
  </si>
  <si>
    <t>6.11.1.</t>
  </si>
  <si>
    <t>6.11.2.</t>
  </si>
  <si>
    <t>6.11.3.</t>
  </si>
  <si>
    <t>6.11.4.</t>
  </si>
  <si>
    <t>6.11.5.</t>
  </si>
  <si>
    <t>6.11.6.</t>
  </si>
  <si>
    <t>6.11.7.</t>
  </si>
  <si>
    <t>6.11.8.</t>
  </si>
  <si>
    <t>Vienetas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</si>
</sst>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2" formatCode="#,##0.00&quot; Lt&quot;"/>
    <numFmt numFmtId="173" formatCode="_-* #,##0.00&quot; Lt&quot;_-;\-* #,##0.00&quot; Lt&quot;_-;_-* \-??&quot; Lt&quot;_-;_-@_-"/>
  </numFmts>
  <fonts count="12" x14ac:knownFonts="1">
    <font>
      <sz val="11"/>
      <color indexed="8"/>
      <name val="Calibri"/>
      <family val="2"/>
      <charset val="186"/>
    </font>
    <font>
      <b/>
      <sz val="9"/>
      <color indexed="8"/>
      <name val="Tahoma"/>
      <family val="2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1"/>
      <name val="Calibri"/>
      <family val="2"/>
      <charset val="186"/>
    </font>
    <font>
      <b/>
      <sz val="14"/>
      <name val="Times New Roman"/>
      <family val="1"/>
      <charset val="186"/>
    </font>
    <font>
      <b/>
      <sz val="11"/>
      <name val="Times New Roman"/>
      <family val="1"/>
    </font>
    <font>
      <b/>
      <sz val="12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44"/>
        <bgColor indexed="3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3" fontId="7" fillId="0" borderId="0" applyFill="0" applyBorder="0" applyAlignment="0" applyProtection="0"/>
    <xf numFmtId="0" fontId="3" fillId="0" borderId="0"/>
  </cellStyleXfs>
  <cellXfs count="48">
    <xf numFmtId="0" fontId="0" fillId="0" borderId="0" xfId="0"/>
    <xf numFmtId="0" fontId="5" fillId="0" borderId="1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16" fontId="5" fillId="0" borderId="1" xfId="0" applyNumberFormat="1" applyFont="1" applyBorder="1" applyAlignment="1">
      <alignment horizontal="center" vertical="center"/>
    </xf>
    <xf numFmtId="49" fontId="6" fillId="2" borderId="1" xfId="2" applyNumberFormat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left" vertical="center" wrapText="1"/>
    </xf>
    <xf numFmtId="0" fontId="6" fillId="2" borderId="1" xfId="2" applyFont="1" applyFill="1" applyBorder="1" applyAlignment="1">
      <alignment horizontal="center" vertical="center" wrapText="1"/>
    </xf>
    <xf numFmtId="172" fontId="6" fillId="2" borderId="1" xfId="2" applyNumberFormat="1" applyFont="1" applyFill="1" applyBorder="1" applyAlignment="1">
      <alignment horizontal="right" vertical="center" wrapText="1"/>
    </xf>
    <xf numFmtId="4" fontId="6" fillId="2" borderId="1" xfId="2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2" fontId="6" fillId="2" borderId="1" xfId="2" applyNumberFormat="1" applyFont="1" applyFill="1" applyBorder="1" applyAlignment="1">
      <alignment horizontal="center" vertical="center" wrapText="1"/>
    </xf>
    <xf numFmtId="49" fontId="4" fillId="2" borderId="1" xfId="2" applyNumberFormat="1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left" vertical="center" wrapText="1"/>
    </xf>
    <xf numFmtId="0" fontId="4" fillId="2" borderId="1" xfId="2" applyFont="1" applyFill="1" applyBorder="1" applyAlignment="1">
      <alignment horizontal="left" vertical="center" wrapText="1"/>
    </xf>
    <xf numFmtId="2" fontId="4" fillId="2" borderId="1" xfId="2" applyNumberFormat="1" applyFont="1" applyFill="1" applyBorder="1" applyAlignment="1">
      <alignment horizontal="center" vertical="center" wrapText="1"/>
    </xf>
    <xf numFmtId="4" fontId="4" fillId="2" borderId="1" xfId="2" applyNumberFormat="1" applyFont="1" applyFill="1" applyBorder="1" applyAlignment="1">
      <alignment horizontal="left" vertical="center" wrapText="1"/>
    </xf>
    <xf numFmtId="2" fontId="4" fillId="2" borderId="1" xfId="2" applyNumberFormat="1" applyFont="1" applyFill="1" applyBorder="1" applyAlignment="1">
      <alignment horizontal="left" vertical="center" wrapText="1"/>
    </xf>
    <xf numFmtId="49" fontId="5" fillId="0" borderId="1" xfId="2" applyNumberFormat="1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4" fontId="5" fillId="0" borderId="1" xfId="2" applyNumberFormat="1" applyFont="1" applyBorder="1" applyAlignment="1">
      <alignment horizontal="right" vertical="center" wrapText="1"/>
    </xf>
    <xf numFmtId="49" fontId="2" fillId="0" borderId="1" xfId="2" applyNumberFormat="1" applyFont="1" applyBorder="1" applyAlignment="1">
      <alignment horizontal="center" vertical="center" wrapText="1"/>
    </xf>
    <xf numFmtId="0" fontId="2" fillId="0" borderId="1" xfId="2" applyFont="1" applyBorder="1" applyAlignment="1">
      <alignment horizontal="left" vertical="center" wrapText="1"/>
    </xf>
    <xf numFmtId="0" fontId="2" fillId="0" borderId="1" xfId="2" applyFont="1" applyBorder="1" applyAlignment="1">
      <alignment horizontal="center" vertical="center" wrapText="1"/>
    </xf>
    <xf numFmtId="2" fontId="2" fillId="0" borderId="1" xfId="2" applyNumberFormat="1" applyFont="1" applyBorder="1" applyAlignment="1">
      <alignment horizontal="center" vertical="center" wrapText="1"/>
    </xf>
    <xf numFmtId="172" fontId="2" fillId="0" borderId="1" xfId="2" applyNumberFormat="1" applyFont="1" applyBorder="1" applyAlignment="1">
      <alignment horizontal="right" vertical="center" wrapText="1"/>
    </xf>
    <xf numFmtId="4" fontId="6" fillId="0" borderId="1" xfId="2" applyNumberFormat="1" applyFont="1" applyBorder="1" applyAlignment="1">
      <alignment vertical="center" wrapText="1"/>
    </xf>
    <xf numFmtId="0" fontId="5" fillId="0" borderId="1" xfId="2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10" fillId="0" borderId="1" xfId="2" applyNumberFormat="1" applyFont="1" applyBorder="1" applyAlignment="1">
      <alignment horizontal="right" vertical="center" wrapText="1"/>
    </xf>
    <xf numFmtId="49" fontId="8" fillId="0" borderId="1" xfId="0" applyNumberFormat="1" applyFont="1" applyBorder="1"/>
    <xf numFmtId="0" fontId="6" fillId="0" borderId="1" xfId="2" applyFont="1" applyBorder="1" applyAlignment="1">
      <alignment horizontal="left"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4" fontId="6" fillId="0" borderId="1" xfId="1" applyNumberFormat="1" applyFont="1" applyBorder="1"/>
    <xf numFmtId="4" fontId="6" fillId="0" borderId="1" xfId="0" applyNumberFormat="1" applyFont="1" applyBorder="1"/>
    <xf numFmtId="0" fontId="5" fillId="0" borderId="0" xfId="0" applyFont="1"/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6" fillId="3" borderId="1" xfId="2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Font="1" applyBorder="1" applyAlignment="1" applyProtection="1">
      <alignment horizontal="left" vertical="center"/>
      <protection locked="0"/>
    </xf>
  </cellXfs>
  <cellStyles count="3">
    <cellStyle name="Currency" xfId="1" builtinId="4"/>
    <cellStyle name="Excel Built-in Normal" xfId="2" xr:uid="{6E8C87D9-CE86-45AC-BF29-63F00C82FB7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3C6E1-8A6C-414B-A023-10B161A77523}">
  <dimension ref="A1:P83"/>
  <sheetViews>
    <sheetView tabSelected="1" zoomScaleNormal="100" workbookViewId="0">
      <selection activeCell="I79" sqref="I79"/>
    </sheetView>
  </sheetViews>
  <sheetFormatPr defaultColWidth="8.85546875" defaultRowHeight="15" x14ac:dyDescent="0.25"/>
  <cols>
    <col min="1" max="1" width="8.85546875" customWidth="1"/>
    <col min="2" max="2" width="51.140625" customWidth="1"/>
    <col min="3" max="3" width="10.85546875" customWidth="1"/>
    <col min="4" max="4" width="11.42578125" style="28" customWidth="1"/>
    <col min="5" max="5" width="11.7109375" customWidth="1"/>
    <col min="6" max="6" width="10" customWidth="1"/>
  </cols>
  <sheetData>
    <row r="1" spans="1:6" ht="58.5" customHeight="1" x14ac:dyDescent="0.25">
      <c r="A1" s="43" t="s">
        <v>0</v>
      </c>
      <c r="B1" s="43"/>
      <c r="C1" s="44" t="s">
        <v>56</v>
      </c>
      <c r="D1" s="44"/>
      <c r="E1" s="44"/>
      <c r="F1" s="44"/>
    </row>
    <row r="2" spans="1:6" x14ac:dyDescent="0.25">
      <c r="A2" s="45" t="s">
        <v>1</v>
      </c>
      <c r="B2" s="45"/>
      <c r="C2" s="2" t="s">
        <v>17</v>
      </c>
      <c r="D2" s="10"/>
      <c r="E2" s="2"/>
      <c r="F2" s="2"/>
    </row>
    <row r="3" spans="1:6" ht="19.5" customHeight="1" x14ac:dyDescent="0.25">
      <c r="A3" s="43" t="s">
        <v>2</v>
      </c>
      <c r="B3" s="43"/>
      <c r="C3" s="2" t="s">
        <v>16</v>
      </c>
      <c r="D3" s="10"/>
      <c r="E3" s="2"/>
      <c r="F3" s="2"/>
    </row>
    <row r="4" spans="1:6" x14ac:dyDescent="0.25">
      <c r="A4" s="43" t="s">
        <v>3</v>
      </c>
      <c r="B4" s="43"/>
      <c r="C4" s="3"/>
      <c r="D4" s="10"/>
      <c r="E4" s="2"/>
      <c r="F4" s="2"/>
    </row>
    <row r="5" spans="1:6" ht="20.25" customHeight="1" x14ac:dyDescent="0.25">
      <c r="A5" s="2"/>
      <c r="B5" s="2"/>
      <c r="C5" s="3"/>
      <c r="D5" s="10"/>
      <c r="E5" s="2"/>
      <c r="F5" s="2"/>
    </row>
    <row r="6" spans="1:6" ht="18.75" x14ac:dyDescent="0.25">
      <c r="A6" s="46" t="s">
        <v>4</v>
      </c>
      <c r="B6" s="46"/>
      <c r="C6" s="47" t="s">
        <v>17</v>
      </c>
      <c r="D6" s="47"/>
      <c r="E6" s="47"/>
      <c r="F6" s="47"/>
    </row>
    <row r="7" spans="1:6" x14ac:dyDescent="0.25">
      <c r="A7" s="39" t="s">
        <v>5</v>
      </c>
      <c r="B7" s="40" t="s">
        <v>6</v>
      </c>
      <c r="C7" s="41" t="s">
        <v>7</v>
      </c>
      <c r="D7" s="40" t="s">
        <v>8</v>
      </c>
      <c r="E7" s="40"/>
      <c r="F7" s="40"/>
    </row>
    <row r="8" spans="1:6" ht="42.75" x14ac:dyDescent="0.25">
      <c r="A8" s="39"/>
      <c r="B8" s="40"/>
      <c r="C8" s="41"/>
      <c r="D8" s="29" t="s">
        <v>9</v>
      </c>
      <c r="E8" s="30" t="s">
        <v>10</v>
      </c>
      <c r="F8" s="30" t="s">
        <v>11</v>
      </c>
    </row>
    <row r="9" spans="1:6" ht="15.75" x14ac:dyDescent="0.25">
      <c r="A9" s="42"/>
      <c r="B9" s="42"/>
      <c r="C9" s="42"/>
      <c r="D9" s="42"/>
      <c r="E9" s="42"/>
      <c r="F9" s="42"/>
    </row>
    <row r="10" spans="1:6" ht="21" customHeight="1" x14ac:dyDescent="0.25">
      <c r="A10" s="12">
        <v>1</v>
      </c>
      <c r="B10" s="13" t="s">
        <v>20</v>
      </c>
      <c r="C10" s="14"/>
      <c r="D10" s="15"/>
      <c r="E10" s="16"/>
      <c r="F10" s="16"/>
    </row>
    <row r="11" spans="1:6" ht="17.25" customHeight="1" x14ac:dyDescent="0.25">
      <c r="A11" s="4" t="s">
        <v>18</v>
      </c>
      <c r="B11" s="1" t="s">
        <v>31</v>
      </c>
      <c r="C11" s="19" t="s">
        <v>21</v>
      </c>
      <c r="D11" s="27">
        <v>1</v>
      </c>
      <c r="E11" s="20"/>
      <c r="F11" s="20">
        <f>ROUND(D11*E11,2)</f>
        <v>0</v>
      </c>
    </row>
    <row r="12" spans="1:6" ht="17.25" customHeight="1" x14ac:dyDescent="0.25">
      <c r="A12" s="4" t="s">
        <v>19</v>
      </c>
      <c r="B12" s="1" t="s">
        <v>23</v>
      </c>
      <c r="C12" s="19" t="s">
        <v>21</v>
      </c>
      <c r="D12" s="27">
        <v>1</v>
      </c>
      <c r="E12" s="20"/>
      <c r="F12" s="20">
        <f>ROUND(D12*E12,2)</f>
        <v>0</v>
      </c>
    </row>
    <row r="13" spans="1:6" ht="16.350000000000001" customHeight="1" x14ac:dyDescent="0.25">
      <c r="A13" s="4" t="s">
        <v>24</v>
      </c>
      <c r="B13" s="1" t="s">
        <v>22</v>
      </c>
      <c r="C13" s="19" t="s">
        <v>21</v>
      </c>
      <c r="D13" s="27">
        <v>1</v>
      </c>
      <c r="E13" s="20"/>
      <c r="F13" s="20">
        <f>ROUND(D13*E13,2)</f>
        <v>0</v>
      </c>
    </row>
    <row r="14" spans="1:6" ht="16.350000000000001" customHeight="1" x14ac:dyDescent="0.25">
      <c r="A14" s="4" t="s">
        <v>25</v>
      </c>
      <c r="B14" s="1" t="s">
        <v>29</v>
      </c>
      <c r="C14" s="19" t="s">
        <v>21</v>
      </c>
      <c r="D14" s="27">
        <v>1</v>
      </c>
      <c r="E14" s="20"/>
      <c r="F14" s="20">
        <f>ROUND(D14*E14,2)</f>
        <v>0</v>
      </c>
    </row>
    <row r="15" spans="1:6" ht="16.350000000000001" customHeight="1" x14ac:dyDescent="0.25">
      <c r="A15" s="4" t="s">
        <v>30</v>
      </c>
      <c r="B15" s="1" t="s">
        <v>28</v>
      </c>
      <c r="C15" s="19" t="s">
        <v>21</v>
      </c>
      <c r="D15" s="27">
        <v>1</v>
      </c>
      <c r="E15" s="20"/>
      <c r="F15" s="20">
        <f>ROUND(D15*E15,2)</f>
        <v>0</v>
      </c>
    </row>
    <row r="16" spans="1:6" ht="16.350000000000001" customHeight="1" x14ac:dyDescent="0.25">
      <c r="A16" s="21"/>
      <c r="B16" s="22" t="str">
        <f>CONCATENATE("Viso (",B10,")")</f>
        <v>Viso (BENDROJI DALIS)</v>
      </c>
      <c r="C16" s="23"/>
      <c r="D16" s="24"/>
      <c r="E16" s="25"/>
      <c r="F16" s="26">
        <f>SUM(F11:F15)</f>
        <v>0</v>
      </c>
    </row>
    <row r="17" spans="1:6" ht="42.75" customHeight="1" x14ac:dyDescent="0.25">
      <c r="A17" s="12" t="s">
        <v>12</v>
      </c>
      <c r="B17" s="13" t="s">
        <v>32</v>
      </c>
      <c r="C17" s="14"/>
      <c r="D17" s="15"/>
      <c r="E17" s="16"/>
      <c r="F17" s="17"/>
    </row>
    <row r="18" spans="1:6" ht="40.5" customHeight="1" x14ac:dyDescent="0.25">
      <c r="A18" s="18" t="s">
        <v>26</v>
      </c>
      <c r="B18" s="1" t="s">
        <v>33</v>
      </c>
      <c r="C18" s="19" t="s">
        <v>39</v>
      </c>
      <c r="D18" s="27">
        <v>200</v>
      </c>
      <c r="E18" s="20"/>
      <c r="F18" s="20">
        <f>ROUND(D18*E18,2)</f>
        <v>0</v>
      </c>
    </row>
    <row r="19" spans="1:6" ht="41.1" customHeight="1" x14ac:dyDescent="0.25">
      <c r="A19" s="18" t="s">
        <v>27</v>
      </c>
      <c r="B19" s="1" t="s">
        <v>34</v>
      </c>
      <c r="C19" s="19" t="s">
        <v>39</v>
      </c>
      <c r="D19" s="27">
        <v>56</v>
      </c>
      <c r="E19" s="20"/>
      <c r="F19" s="20">
        <f>ROUND(D19*E19,2)</f>
        <v>0</v>
      </c>
    </row>
    <row r="20" spans="1:6" ht="41.1" customHeight="1" x14ac:dyDescent="0.25">
      <c r="A20" s="18" t="s">
        <v>37</v>
      </c>
      <c r="B20" s="1" t="s">
        <v>35</v>
      </c>
      <c r="C20" s="19" t="s">
        <v>21</v>
      </c>
      <c r="D20" s="27">
        <v>20</v>
      </c>
      <c r="E20" s="20"/>
      <c r="F20" s="20">
        <f>ROUND(D20*E20,2)</f>
        <v>0</v>
      </c>
    </row>
    <row r="21" spans="1:6" ht="41.1" customHeight="1" x14ac:dyDescent="0.25">
      <c r="A21" s="18" t="s">
        <v>38</v>
      </c>
      <c r="B21" s="1" t="s">
        <v>36</v>
      </c>
      <c r="C21" s="19" t="s">
        <v>21</v>
      </c>
      <c r="D21" s="27">
        <v>1</v>
      </c>
      <c r="E21" s="20"/>
      <c r="F21" s="20">
        <f>ROUND(D21*E21,2)</f>
        <v>0</v>
      </c>
    </row>
    <row r="22" spans="1:6" ht="28.5" customHeight="1" x14ac:dyDescent="0.25">
      <c r="A22" s="18"/>
      <c r="B22" s="22" t="str">
        <f>CONCATENATE("Viso (",B17,")")</f>
        <v>Viso (BUITINIŲ NUOTEKŲ TINKLAI BAŽNYČIOS G.)</v>
      </c>
      <c r="C22" s="19"/>
      <c r="D22" s="27"/>
      <c r="E22" s="20"/>
      <c r="F22" s="31">
        <f>SUM(F18:F21)</f>
        <v>0</v>
      </c>
    </row>
    <row r="23" spans="1:6" ht="28.35" customHeight="1" x14ac:dyDescent="0.25">
      <c r="A23" s="12" t="s">
        <v>40</v>
      </c>
      <c r="B23" s="13" t="s">
        <v>41</v>
      </c>
      <c r="C23" s="14"/>
      <c r="D23" s="15"/>
      <c r="E23" s="16"/>
      <c r="F23" s="17"/>
    </row>
    <row r="24" spans="1:6" ht="49.5" customHeight="1" x14ac:dyDescent="0.25">
      <c r="A24" s="18" t="s">
        <v>42</v>
      </c>
      <c r="B24" s="1" t="s">
        <v>33</v>
      </c>
      <c r="C24" s="19" t="s">
        <v>39</v>
      </c>
      <c r="D24" s="27">
        <v>51</v>
      </c>
      <c r="E24" s="20"/>
      <c r="F24" s="20">
        <f>ROUND(D24*E24,2)</f>
        <v>0</v>
      </c>
    </row>
    <row r="25" spans="1:6" ht="49.5" customHeight="1" x14ac:dyDescent="0.25">
      <c r="A25" s="18" t="s">
        <v>43</v>
      </c>
      <c r="B25" s="1" t="s">
        <v>34</v>
      </c>
      <c r="C25" s="19" t="s">
        <v>39</v>
      </c>
      <c r="D25" s="27">
        <v>19</v>
      </c>
      <c r="E25" s="20"/>
      <c r="F25" s="20">
        <f>ROUND(D25*E25,2)</f>
        <v>0</v>
      </c>
    </row>
    <row r="26" spans="1:6" ht="31.5" customHeight="1" x14ac:dyDescent="0.25">
      <c r="A26" s="18" t="s">
        <v>44</v>
      </c>
      <c r="B26" s="1" t="s">
        <v>35</v>
      </c>
      <c r="C26" s="19" t="s">
        <v>21</v>
      </c>
      <c r="D26" s="27">
        <v>6</v>
      </c>
      <c r="E26" s="20"/>
      <c r="F26" s="20">
        <f>ROUND(D26*E26,2)</f>
        <v>0</v>
      </c>
    </row>
    <row r="27" spans="1:6" ht="28.35" customHeight="1" x14ac:dyDescent="0.25">
      <c r="A27" s="18" t="s">
        <v>45</v>
      </c>
      <c r="B27" s="1" t="s">
        <v>36</v>
      </c>
      <c r="C27" s="19" t="s">
        <v>21</v>
      </c>
      <c r="D27" s="27">
        <v>1</v>
      </c>
      <c r="E27" s="20"/>
      <c r="F27" s="20">
        <f>ROUND(D27*E27,2)</f>
        <v>0</v>
      </c>
    </row>
    <row r="28" spans="1:6" ht="28.35" customHeight="1" x14ac:dyDescent="0.25">
      <c r="A28" s="18"/>
      <c r="B28" s="22" t="str">
        <f>CONCATENATE("Viso (",B23,")")</f>
        <v>Viso (BUITINIŲ NUOTEKŲ TINKLAI TULPIŲ G.)</v>
      </c>
      <c r="C28" s="19"/>
      <c r="D28" s="27"/>
      <c r="E28" s="20"/>
      <c r="F28" s="31">
        <f>SUM(F24:F27)</f>
        <v>0</v>
      </c>
    </row>
    <row r="29" spans="1:6" ht="28.35" customHeight="1" x14ac:dyDescent="0.25">
      <c r="A29" s="12" t="s">
        <v>46</v>
      </c>
      <c r="B29" s="13" t="s">
        <v>47</v>
      </c>
      <c r="C29" s="14"/>
      <c r="D29" s="15"/>
      <c r="E29" s="16"/>
      <c r="F29" s="17"/>
    </row>
    <row r="30" spans="1:6" ht="51" customHeight="1" x14ac:dyDescent="0.25">
      <c r="A30" s="18" t="s">
        <v>48</v>
      </c>
      <c r="B30" s="1" t="s">
        <v>33</v>
      </c>
      <c r="C30" s="19" t="s">
        <v>39</v>
      </c>
      <c r="D30" s="27">
        <v>193</v>
      </c>
      <c r="E30" s="20"/>
      <c r="F30" s="20">
        <f t="shared" ref="F30:F35" si="0">ROUND(D30*E30,2)</f>
        <v>0</v>
      </c>
    </row>
    <row r="31" spans="1:6" ht="47.25" customHeight="1" x14ac:dyDescent="0.25">
      <c r="A31" s="18" t="s">
        <v>49</v>
      </c>
      <c r="B31" s="1" t="s">
        <v>34</v>
      </c>
      <c r="C31" s="19" t="s">
        <v>39</v>
      </c>
      <c r="D31" s="27">
        <v>96</v>
      </c>
      <c r="E31" s="20"/>
      <c r="F31" s="20">
        <f t="shared" si="0"/>
        <v>0</v>
      </c>
    </row>
    <row r="32" spans="1:6" ht="48" customHeight="1" x14ac:dyDescent="0.25">
      <c r="A32" s="18" t="s">
        <v>50</v>
      </c>
      <c r="B32" s="1" t="s">
        <v>52</v>
      </c>
      <c r="C32" s="19" t="s">
        <v>39</v>
      </c>
      <c r="D32" s="27">
        <v>188</v>
      </c>
      <c r="E32" s="20"/>
      <c r="F32" s="20">
        <f t="shared" si="0"/>
        <v>0</v>
      </c>
    </row>
    <row r="33" spans="1:6" ht="28.35" customHeight="1" x14ac:dyDescent="0.25">
      <c r="A33" s="18" t="s">
        <v>51</v>
      </c>
      <c r="B33" s="1" t="s">
        <v>35</v>
      </c>
      <c r="C33" s="19" t="s">
        <v>21</v>
      </c>
      <c r="D33" s="27">
        <v>21</v>
      </c>
      <c r="E33" s="20"/>
      <c r="F33" s="20">
        <f t="shared" si="0"/>
        <v>0</v>
      </c>
    </row>
    <row r="34" spans="1:6" ht="28.35" customHeight="1" x14ac:dyDescent="0.25">
      <c r="A34" s="18" t="s">
        <v>54</v>
      </c>
      <c r="B34" s="1" t="s">
        <v>36</v>
      </c>
      <c r="C34" s="19" t="s">
        <v>21</v>
      </c>
      <c r="D34" s="27">
        <v>1</v>
      </c>
      <c r="E34" s="20"/>
      <c r="F34" s="20">
        <f t="shared" si="0"/>
        <v>0</v>
      </c>
    </row>
    <row r="35" spans="1:6" ht="31.5" customHeight="1" x14ac:dyDescent="0.25">
      <c r="A35" s="18" t="s">
        <v>55</v>
      </c>
      <c r="B35" s="1" t="s">
        <v>53</v>
      </c>
      <c r="C35" s="19" t="s">
        <v>21</v>
      </c>
      <c r="D35" s="27">
        <v>1</v>
      </c>
      <c r="E35" s="20"/>
      <c r="F35" s="20">
        <f t="shared" si="0"/>
        <v>0</v>
      </c>
    </row>
    <row r="36" spans="1:6" ht="28.35" customHeight="1" x14ac:dyDescent="0.25">
      <c r="A36" s="18"/>
      <c r="B36" s="22" t="str">
        <f>CONCATENATE("Viso (",B29,")")</f>
        <v>Viso (BUITINIŲ NUOTEKŲ TINKLAI PERGALĖS G.)</v>
      </c>
      <c r="C36" s="19"/>
      <c r="D36" s="27"/>
      <c r="E36" s="20"/>
      <c r="F36" s="31">
        <f>SUM(F30:F35)</f>
        <v>0</v>
      </c>
    </row>
    <row r="37" spans="1:6" ht="28.35" customHeight="1" x14ac:dyDescent="0.25">
      <c r="A37" s="12" t="s">
        <v>57</v>
      </c>
      <c r="B37" s="13" t="s">
        <v>58</v>
      </c>
      <c r="C37" s="14"/>
      <c r="D37" s="15"/>
      <c r="E37" s="16"/>
      <c r="F37" s="17"/>
    </row>
    <row r="38" spans="1:6" ht="47.25" customHeight="1" x14ac:dyDescent="0.25">
      <c r="A38" s="18" t="s">
        <v>59</v>
      </c>
      <c r="B38" s="1" t="s">
        <v>33</v>
      </c>
      <c r="C38" s="19" t="s">
        <v>39</v>
      </c>
      <c r="D38" s="27">
        <v>313</v>
      </c>
      <c r="E38" s="20"/>
      <c r="F38" s="20">
        <f>ROUND(D38*E38,2)</f>
        <v>0</v>
      </c>
    </row>
    <row r="39" spans="1:6" ht="48" customHeight="1" x14ac:dyDescent="0.25">
      <c r="A39" s="18" t="s">
        <v>60</v>
      </c>
      <c r="B39" s="1" t="s">
        <v>34</v>
      </c>
      <c r="C39" s="19" t="s">
        <v>39</v>
      </c>
      <c r="D39" s="27">
        <v>132</v>
      </c>
      <c r="E39" s="20"/>
      <c r="F39" s="20">
        <f>ROUND(D39*E39,2)</f>
        <v>0</v>
      </c>
    </row>
    <row r="40" spans="1:6" ht="42.75" customHeight="1" x14ac:dyDescent="0.25">
      <c r="A40" s="18" t="s">
        <v>61</v>
      </c>
      <c r="B40" s="1" t="s">
        <v>52</v>
      </c>
      <c r="C40" s="19" t="s">
        <v>39</v>
      </c>
      <c r="D40" s="27">
        <v>232</v>
      </c>
      <c r="E40" s="20"/>
      <c r="F40" s="20">
        <f t="shared" ref="F40:F45" si="1">ROUND(D40*E40,2)</f>
        <v>0</v>
      </c>
    </row>
    <row r="41" spans="1:6" ht="47.25" customHeight="1" x14ac:dyDescent="0.25">
      <c r="A41" s="18" t="s">
        <v>62</v>
      </c>
      <c r="B41" s="1" t="s">
        <v>67</v>
      </c>
      <c r="C41" s="19" t="s">
        <v>39</v>
      </c>
      <c r="D41" s="27">
        <v>50</v>
      </c>
      <c r="E41" s="20"/>
      <c r="F41" s="20">
        <f t="shared" si="1"/>
        <v>0</v>
      </c>
    </row>
    <row r="42" spans="1:6" ht="28.35" customHeight="1" x14ac:dyDescent="0.25">
      <c r="A42" s="18" t="s">
        <v>63</v>
      </c>
      <c r="B42" s="1" t="s">
        <v>35</v>
      </c>
      <c r="C42" s="19" t="s">
        <v>21</v>
      </c>
      <c r="D42" s="27">
        <v>36</v>
      </c>
      <c r="E42" s="20"/>
      <c r="F42" s="20">
        <f t="shared" si="1"/>
        <v>0</v>
      </c>
    </row>
    <row r="43" spans="1:6" ht="28.35" customHeight="1" x14ac:dyDescent="0.25">
      <c r="A43" s="18" t="s">
        <v>64</v>
      </c>
      <c r="B43" s="1" t="s">
        <v>36</v>
      </c>
      <c r="C43" s="19" t="s">
        <v>21</v>
      </c>
      <c r="D43" s="27">
        <v>2</v>
      </c>
      <c r="E43" s="20"/>
      <c r="F43" s="20">
        <f t="shared" si="1"/>
        <v>0</v>
      </c>
    </row>
    <row r="44" spans="1:6" ht="28.35" customHeight="1" x14ac:dyDescent="0.25">
      <c r="A44" s="18" t="s">
        <v>65</v>
      </c>
      <c r="B44" s="1" t="s">
        <v>68</v>
      </c>
      <c r="C44" s="19" t="s">
        <v>21</v>
      </c>
      <c r="D44" s="27">
        <v>2</v>
      </c>
      <c r="E44" s="20"/>
      <c r="F44" s="20">
        <f t="shared" si="1"/>
        <v>0</v>
      </c>
    </row>
    <row r="45" spans="1:6" ht="28.35" customHeight="1" x14ac:dyDescent="0.25">
      <c r="A45" s="18" t="s">
        <v>66</v>
      </c>
      <c r="B45" s="1" t="s">
        <v>69</v>
      </c>
      <c r="C45" s="19" t="s">
        <v>21</v>
      </c>
      <c r="D45" s="27">
        <v>1</v>
      </c>
      <c r="E45" s="20"/>
      <c r="F45" s="20">
        <f t="shared" si="1"/>
        <v>0</v>
      </c>
    </row>
    <row r="46" spans="1:6" ht="28.35" customHeight="1" x14ac:dyDescent="0.25">
      <c r="A46" s="18"/>
      <c r="B46" s="22" t="str">
        <f>CONCATENATE("Viso (",B37,")")</f>
        <v>Viso (BUITINIŲ NUOTEKŲ TINKLAI LIEPŲ G.)</v>
      </c>
      <c r="C46" s="19"/>
      <c r="D46" s="27"/>
      <c r="E46" s="20"/>
      <c r="F46" s="31">
        <f>SUM(F38:F45)</f>
        <v>0</v>
      </c>
    </row>
    <row r="47" spans="1:6" ht="28.35" customHeight="1" x14ac:dyDescent="0.25">
      <c r="A47" s="12" t="s">
        <v>70</v>
      </c>
      <c r="B47" s="13" t="s">
        <v>71</v>
      </c>
      <c r="C47" s="14"/>
      <c r="D47" s="15"/>
      <c r="E47" s="16"/>
      <c r="F47" s="17"/>
    </row>
    <row r="48" spans="1:6" ht="28.35" customHeight="1" x14ac:dyDescent="0.25">
      <c r="A48" s="18" t="s">
        <v>94</v>
      </c>
      <c r="B48" s="1" t="s">
        <v>72</v>
      </c>
      <c r="C48" s="19"/>
      <c r="D48" s="27"/>
      <c r="E48" s="20"/>
      <c r="F48" s="31"/>
    </row>
    <row r="49" spans="1:6" ht="28.35" customHeight="1" x14ac:dyDescent="0.25">
      <c r="A49" s="18" t="s">
        <v>95</v>
      </c>
      <c r="B49" s="1" t="s">
        <v>73</v>
      </c>
      <c r="C49" s="19" t="s">
        <v>39</v>
      </c>
      <c r="D49" s="27">
        <v>2</v>
      </c>
      <c r="E49" s="20"/>
      <c r="F49" s="20">
        <f t="shared" ref="F49:F70" si="2">ROUND(D49*E49,2)</f>
        <v>0</v>
      </c>
    </row>
    <row r="50" spans="1:6" ht="28.35" customHeight="1" x14ac:dyDescent="0.25">
      <c r="A50" s="18" t="s">
        <v>96</v>
      </c>
      <c r="B50" s="1" t="s">
        <v>74</v>
      </c>
      <c r="C50" s="19"/>
      <c r="D50" s="27"/>
      <c r="E50" s="20"/>
      <c r="F50" s="31"/>
    </row>
    <row r="51" spans="1:6" ht="28.35" customHeight="1" x14ac:dyDescent="0.25">
      <c r="A51" s="18" t="s">
        <v>97</v>
      </c>
      <c r="B51" s="1" t="s">
        <v>75</v>
      </c>
      <c r="C51" s="19" t="s">
        <v>39</v>
      </c>
      <c r="D51" s="27">
        <v>4</v>
      </c>
      <c r="E51" s="20"/>
      <c r="F51" s="20">
        <f t="shared" si="2"/>
        <v>0</v>
      </c>
    </row>
    <row r="52" spans="1:6" ht="28.35" customHeight="1" x14ac:dyDescent="0.25">
      <c r="A52" s="18" t="s">
        <v>98</v>
      </c>
      <c r="B52" s="1" t="s">
        <v>76</v>
      </c>
      <c r="C52" s="19" t="s">
        <v>39</v>
      </c>
      <c r="D52" s="27">
        <v>4</v>
      </c>
      <c r="E52" s="20"/>
      <c r="F52" s="20">
        <f t="shared" si="2"/>
        <v>0</v>
      </c>
    </row>
    <row r="53" spans="1:6" ht="28.35" customHeight="1" x14ac:dyDescent="0.25">
      <c r="A53" s="18" t="s">
        <v>99</v>
      </c>
      <c r="B53" s="1" t="s">
        <v>77</v>
      </c>
      <c r="C53" s="19" t="s">
        <v>39</v>
      </c>
      <c r="D53" s="27">
        <v>4</v>
      </c>
      <c r="E53" s="20"/>
      <c r="F53" s="20">
        <f t="shared" si="2"/>
        <v>0</v>
      </c>
    </row>
    <row r="54" spans="1:6" ht="28.35" customHeight="1" x14ac:dyDescent="0.25">
      <c r="A54" s="18" t="s">
        <v>100</v>
      </c>
      <c r="B54" s="1" t="s">
        <v>78</v>
      </c>
      <c r="C54" s="19" t="s">
        <v>21</v>
      </c>
      <c r="D54" s="27">
        <v>1</v>
      </c>
      <c r="E54" s="20"/>
      <c r="F54" s="20">
        <f t="shared" si="2"/>
        <v>0</v>
      </c>
    </row>
    <row r="55" spans="1:6" ht="28.35" customHeight="1" x14ac:dyDescent="0.25">
      <c r="A55" s="18" t="s">
        <v>101</v>
      </c>
      <c r="B55" s="1" t="s">
        <v>79</v>
      </c>
      <c r="C55" s="19" t="s">
        <v>21</v>
      </c>
      <c r="D55" s="27">
        <v>1</v>
      </c>
      <c r="E55" s="20"/>
      <c r="F55" s="20">
        <f t="shared" si="2"/>
        <v>0</v>
      </c>
    </row>
    <row r="56" spans="1:6" ht="28.35" customHeight="1" x14ac:dyDescent="0.25">
      <c r="A56" s="18" t="s">
        <v>102</v>
      </c>
      <c r="B56" s="1" t="s">
        <v>80</v>
      </c>
      <c r="C56" s="19" t="s">
        <v>118</v>
      </c>
      <c r="D56" s="27">
        <v>1</v>
      </c>
      <c r="E56" s="20"/>
      <c r="F56" s="20">
        <f t="shared" si="2"/>
        <v>0</v>
      </c>
    </row>
    <row r="57" spans="1:6" ht="28.35" customHeight="1" x14ac:dyDescent="0.25">
      <c r="A57" s="18" t="s">
        <v>103</v>
      </c>
      <c r="B57" s="1" t="s">
        <v>81</v>
      </c>
      <c r="C57" s="19" t="s">
        <v>118</v>
      </c>
      <c r="D57" s="27">
        <v>1</v>
      </c>
      <c r="E57" s="20"/>
      <c r="F57" s="20">
        <f t="shared" si="2"/>
        <v>0</v>
      </c>
    </row>
    <row r="58" spans="1:6" ht="28.35" customHeight="1" x14ac:dyDescent="0.25">
      <c r="A58" s="18" t="s">
        <v>104</v>
      </c>
      <c r="B58" s="1" t="s">
        <v>82</v>
      </c>
      <c r="C58" s="19" t="s">
        <v>118</v>
      </c>
      <c r="D58" s="27">
        <v>2</v>
      </c>
      <c r="E58" s="20"/>
      <c r="F58" s="20">
        <f t="shared" si="2"/>
        <v>0</v>
      </c>
    </row>
    <row r="59" spans="1:6" ht="48" customHeight="1" x14ac:dyDescent="0.25">
      <c r="A59" s="18" t="s">
        <v>105</v>
      </c>
      <c r="B59" s="1" t="s">
        <v>83</v>
      </c>
      <c r="C59" s="19" t="s">
        <v>21</v>
      </c>
      <c r="D59" s="27">
        <v>1</v>
      </c>
      <c r="E59" s="20"/>
      <c r="F59" s="20">
        <f t="shared" si="2"/>
        <v>0</v>
      </c>
    </row>
    <row r="60" spans="1:6" ht="28.35" customHeight="1" x14ac:dyDescent="0.25">
      <c r="A60" s="18" t="s">
        <v>106</v>
      </c>
      <c r="B60" s="1" t="s">
        <v>84</v>
      </c>
      <c r="C60" s="19" t="s">
        <v>21</v>
      </c>
      <c r="D60" s="27">
        <v>1</v>
      </c>
      <c r="E60" s="20"/>
      <c r="F60" s="20">
        <f t="shared" si="2"/>
        <v>0</v>
      </c>
    </row>
    <row r="61" spans="1:6" ht="28.35" customHeight="1" x14ac:dyDescent="0.25">
      <c r="A61" s="18" t="s">
        <v>107</v>
      </c>
      <c r="B61" s="1" t="s">
        <v>85</v>
      </c>
      <c r="C61" s="19" t="s">
        <v>118</v>
      </c>
      <c r="D61" s="27">
        <v>1</v>
      </c>
      <c r="E61" s="20"/>
      <c r="F61" s="20">
        <f t="shared" si="2"/>
        <v>0</v>
      </c>
    </row>
    <row r="62" spans="1:6" ht="28.35" customHeight="1" x14ac:dyDescent="0.25">
      <c r="A62" s="18" t="s">
        <v>109</v>
      </c>
      <c r="B62" s="1" t="s">
        <v>108</v>
      </c>
      <c r="C62" s="19"/>
      <c r="D62" s="27"/>
      <c r="E62" s="20"/>
      <c r="F62" s="31"/>
    </row>
    <row r="63" spans="1:6" ht="28.35" customHeight="1" x14ac:dyDescent="0.25">
      <c r="A63" s="18" t="s">
        <v>110</v>
      </c>
      <c r="B63" s="1" t="s">
        <v>86</v>
      </c>
      <c r="C63" s="19" t="s">
        <v>21</v>
      </c>
      <c r="D63" s="27">
        <v>1</v>
      </c>
      <c r="E63" s="20"/>
      <c r="F63" s="20">
        <f t="shared" si="2"/>
        <v>0</v>
      </c>
    </row>
    <row r="64" spans="1:6" ht="28.35" customHeight="1" x14ac:dyDescent="0.25">
      <c r="A64" s="18" t="s">
        <v>111</v>
      </c>
      <c r="B64" s="1" t="s">
        <v>87</v>
      </c>
      <c r="C64" s="19" t="s">
        <v>21</v>
      </c>
      <c r="D64" s="27">
        <v>1</v>
      </c>
      <c r="E64" s="20"/>
      <c r="F64" s="20">
        <f t="shared" si="2"/>
        <v>0</v>
      </c>
    </row>
    <row r="65" spans="1:6" ht="28.35" customHeight="1" x14ac:dyDescent="0.25">
      <c r="A65" s="18" t="s">
        <v>112</v>
      </c>
      <c r="B65" s="1" t="s">
        <v>88</v>
      </c>
      <c r="C65" s="19" t="s">
        <v>21</v>
      </c>
      <c r="D65" s="27">
        <v>1</v>
      </c>
      <c r="E65" s="20"/>
      <c r="F65" s="20">
        <f t="shared" si="2"/>
        <v>0</v>
      </c>
    </row>
    <row r="66" spans="1:6" ht="28.35" customHeight="1" x14ac:dyDescent="0.25">
      <c r="A66" s="18" t="s">
        <v>113</v>
      </c>
      <c r="B66" s="1" t="s">
        <v>89</v>
      </c>
      <c r="C66" s="19" t="s">
        <v>21</v>
      </c>
      <c r="D66" s="27">
        <v>1</v>
      </c>
      <c r="E66" s="20"/>
      <c r="F66" s="20">
        <f t="shared" si="2"/>
        <v>0</v>
      </c>
    </row>
    <row r="67" spans="1:6" ht="28.35" customHeight="1" x14ac:dyDescent="0.25">
      <c r="A67" s="18" t="s">
        <v>114</v>
      </c>
      <c r="B67" s="1" t="s">
        <v>90</v>
      </c>
      <c r="C67" s="19" t="s">
        <v>21</v>
      </c>
      <c r="D67" s="27">
        <v>1</v>
      </c>
      <c r="E67" s="20"/>
      <c r="F67" s="20">
        <f t="shared" si="2"/>
        <v>0</v>
      </c>
    </row>
    <row r="68" spans="1:6" ht="28.35" customHeight="1" x14ac:dyDescent="0.25">
      <c r="A68" s="18" t="s">
        <v>115</v>
      </c>
      <c r="B68" s="1" t="s">
        <v>91</v>
      </c>
      <c r="C68" s="19" t="s">
        <v>21</v>
      </c>
      <c r="D68" s="27">
        <v>1</v>
      </c>
      <c r="E68" s="20"/>
      <c r="F68" s="20">
        <f t="shared" si="2"/>
        <v>0</v>
      </c>
    </row>
    <row r="69" spans="1:6" ht="28.35" customHeight="1" x14ac:dyDescent="0.25">
      <c r="A69" s="18" t="s">
        <v>116</v>
      </c>
      <c r="B69" s="1" t="s">
        <v>92</v>
      </c>
      <c r="C69" s="19" t="s">
        <v>21</v>
      </c>
      <c r="D69" s="27">
        <v>1</v>
      </c>
      <c r="E69" s="20"/>
      <c r="F69" s="20">
        <f t="shared" si="2"/>
        <v>0</v>
      </c>
    </row>
    <row r="70" spans="1:6" ht="28.35" customHeight="1" x14ac:dyDescent="0.25">
      <c r="A70" s="18" t="s">
        <v>117</v>
      </c>
      <c r="B70" s="1" t="s">
        <v>93</v>
      </c>
      <c r="C70" s="19" t="s">
        <v>21</v>
      </c>
      <c r="D70" s="27">
        <v>1</v>
      </c>
      <c r="E70" s="20"/>
      <c r="F70" s="20">
        <f t="shared" si="2"/>
        <v>0</v>
      </c>
    </row>
    <row r="71" spans="1:6" ht="28.35" customHeight="1" x14ac:dyDescent="0.25">
      <c r="A71" s="18"/>
      <c r="B71" s="22" t="str">
        <f>CONCATENATE("Viso (",B47,")")</f>
        <v>Viso (NUOTEKŲ SIURBLINĖ NS-1)</v>
      </c>
      <c r="C71" s="19"/>
      <c r="D71" s="27"/>
      <c r="E71" s="20"/>
      <c r="F71" s="31">
        <f>SUM(F63:F70)</f>
        <v>0</v>
      </c>
    </row>
    <row r="72" spans="1:6" ht="16.350000000000001" customHeight="1" x14ac:dyDescent="0.25">
      <c r="A72" s="5"/>
      <c r="B72" s="6" t="s">
        <v>13</v>
      </c>
      <c r="C72" s="7"/>
      <c r="D72" s="11"/>
      <c r="E72" s="8"/>
      <c r="F72" s="9">
        <f>+F16+F22+F28+F36+F46+F71</f>
        <v>0</v>
      </c>
    </row>
    <row r="73" spans="1:6" ht="16.350000000000001" customHeight="1" x14ac:dyDescent="0.25">
      <c r="A73" s="32"/>
      <c r="B73" s="33" t="s">
        <v>14</v>
      </c>
      <c r="C73" s="34"/>
      <c r="D73" s="35"/>
      <c r="E73" s="34"/>
      <c r="F73" s="36">
        <f>SUM(F72*21%)</f>
        <v>0</v>
      </c>
    </row>
    <row r="74" spans="1:6" ht="16.350000000000001" customHeight="1" x14ac:dyDescent="0.25">
      <c r="A74" s="32"/>
      <c r="B74" s="33" t="s">
        <v>15</v>
      </c>
      <c r="C74" s="34"/>
      <c r="D74" s="35"/>
      <c r="E74" s="34"/>
      <c r="F74" s="37">
        <f>F72+F73</f>
        <v>0</v>
      </c>
    </row>
    <row r="83" spans="16:16" x14ac:dyDescent="0.25">
      <c r="P83" s="38"/>
    </row>
  </sheetData>
  <mergeCells count="12">
    <mergeCell ref="A6:B6"/>
    <mergeCell ref="C6:F6"/>
    <mergeCell ref="A7:A8"/>
    <mergeCell ref="B7:B8"/>
    <mergeCell ref="C7:C8"/>
    <mergeCell ref="D7:F7"/>
    <mergeCell ref="A9:F9"/>
    <mergeCell ref="A1:B1"/>
    <mergeCell ref="C1:F1"/>
    <mergeCell ref="A2:B2"/>
    <mergeCell ref="A3:B3"/>
    <mergeCell ref="A4:B4"/>
  </mergeCells>
  <pageMargins left="0.7" right="0.7" top="0.75" bottom="0.75" header="0.3" footer="0.3"/>
  <pageSetup scale="83" orientation="portrait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Žiniaraštis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Giraitės vandenys</dc:creator>
  <cp:lastModifiedBy>Eglė Jasiukaitienė</cp:lastModifiedBy>
  <cp:lastPrinted>2022-03-09T11:44:50Z</cp:lastPrinted>
  <dcterms:created xsi:type="dcterms:W3CDTF">2018-03-20T13:08:30Z</dcterms:created>
  <dcterms:modified xsi:type="dcterms:W3CDTF">2025-09-17T07:31:51Z</dcterms:modified>
</cp:coreProperties>
</file>