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viesieji pirkimai\Skyriaus dokumentai\Ziviles\2025 Linijinis\PD\"/>
    </mc:Choice>
  </mc:AlternateContent>
  <xr:revisionPtr revIDLastSave="0" documentId="13_ncr:1_{2B6A47CF-45BD-4498-A7E5-3BFA7D145FD2}" xr6:coauthVersionLast="47" xr6:coauthVersionMax="47" xr10:uidLastSave="{00000000-0000-0000-0000-000000000000}"/>
  <bookViews>
    <workbookView xWindow="-120" yWindow="-120" windowWidth="29040" windowHeight="15720" firstSheet="1" activeTab="4" xr2:uid="{5483DBAB-F8D9-4D07-8840-AC47F9C153B4}"/>
  </bookViews>
  <sheets>
    <sheet name="Vertinimo sąlygos" sheetId="15" r:id="rId1"/>
    <sheet name="Vertinimo tvarka" sheetId="13" r:id="rId2"/>
    <sheet name="Pasiūlymas" sheetId="1" r:id="rId3"/>
    <sheet name="Subtiekėjai ir priedai" sheetId="2" r:id="rId4"/>
    <sheet name="Specialieji reikalavimai" sheetId="9" r:id="rId5"/>
    <sheet name="Techninė specifikacija" sheetId="3" r:id="rId6"/>
    <sheet name="Pasiūlymų suvestinė_Bendra" sheetId="16" r:id="rId7"/>
    <sheet name="Pasiūlymų suvestinė_Koreguota" sheetId="17" r:id="rId8"/>
    <sheet name="Pasiūlymų vertinimo rezultatai" sheetId="18" r:id="rId9"/>
    <sheet name="Sheet6" sheetId="8" state="hidden"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0" i="1" l="1"/>
  <c r="H30" i="1" s="1"/>
  <c r="B19" i="18" l="1"/>
  <c r="C19" i="18"/>
  <c r="D19" i="18"/>
  <c r="D11" i="18"/>
  <c r="D12" i="18"/>
  <c r="D13" i="18"/>
  <c r="D14" i="18"/>
  <c r="D15" i="18"/>
  <c r="D16" i="18"/>
  <c r="D17" i="18"/>
  <c r="D18" i="18"/>
  <c r="C11" i="18"/>
  <c r="C12" i="18"/>
  <c r="C13" i="18"/>
  <c r="C14" i="18"/>
  <c r="C15" i="18"/>
  <c r="C16" i="18"/>
  <c r="C17" i="18"/>
  <c r="C18" i="18"/>
  <c r="B11" i="18"/>
  <c r="B12" i="18"/>
  <c r="B13" i="18"/>
  <c r="B14" i="18"/>
  <c r="B15" i="18"/>
  <c r="B16" i="18"/>
  <c r="B17" i="18"/>
  <c r="B18" i="18"/>
  <c r="C46" i="1"/>
  <c r="C40" i="1"/>
  <c r="C41" i="1"/>
  <c r="C42" i="1"/>
  <c r="C43" i="1"/>
  <c r="C44" i="1"/>
  <c r="C45" i="1"/>
  <c r="C39" i="1"/>
  <c r="C38" i="1"/>
  <c r="H14" i="13"/>
  <c r="H13" i="13"/>
  <c r="C5" i="18" s="1"/>
  <c r="C36" i="1"/>
  <c r="C37" i="1"/>
  <c r="C35" i="1"/>
  <c r="D10" i="18"/>
  <c r="D9" i="18"/>
  <c r="D8" i="18"/>
  <c r="D3" i="18"/>
  <c r="C10" i="18"/>
  <c r="C9" i="18"/>
  <c r="C8" i="18"/>
  <c r="B10" i="18"/>
  <c r="B9" i="18"/>
  <c r="B8" i="18"/>
  <c r="D4" i="17"/>
  <c r="D5" i="17" s="1"/>
  <c r="D4" i="18" s="1"/>
  <c r="C3" i="18"/>
  <c r="B3" i="18"/>
  <c r="C4" i="17"/>
  <c r="C5" i="17" s="1"/>
  <c r="C4" i="18" s="1"/>
  <c r="B4" i="17"/>
  <c r="B5" i="17" s="1"/>
  <c r="B4" i="18" s="1"/>
  <c r="C6" i="18" l="1"/>
  <c r="B6" i="18"/>
  <c r="C7" i="18"/>
  <c r="D6" i="18"/>
  <c r="B5" i="18"/>
  <c r="D5" i="18"/>
  <c r="D7" i="18"/>
  <c r="B7" i="18"/>
  <c r="B20" i="18" l="1"/>
  <c r="C20" i="18"/>
  <c r="D20" i="18"/>
  <c r="D21" i="18" s="1"/>
  <c r="C21" i="18" l="1"/>
  <c r="B21" i="18"/>
</calcChain>
</file>

<file path=xl/sharedStrings.xml><?xml version="1.0" encoding="utf-8"?>
<sst xmlns="http://schemas.openxmlformats.org/spreadsheetml/2006/main" count="512" uniqueCount="445">
  <si>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</si>
  <si>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</si>
  <si>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</si>
  <si>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</si>
  <si>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</si>
  <si>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</si>
  <si>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</si>
  <si>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</si>
  <si>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</si>
  <si>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</si>
  <si>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</si>
  <si>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</si>
  <si>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</si>
  <si>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</si>
  <si>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</si>
  <si>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</si>
  <si>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</si>
  <si>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</si>
  <si>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</si>
  <si>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</si>
  <si>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</si>
  <si>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</si>
  <si>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</si>
  <si>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</si>
  <si>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</si>
  <si>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</si>
  <si>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</si>
  <si>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</si>
  <si>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</si>
  <si>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</si>
  <si>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</si>
  <si>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Įgaliojimas teikti ir pasirašyti pasiūlymą</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</si>
  <si>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</si>
  <si>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</si>
  <si>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</si>
  <si>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</si>
  <si>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</si>
  <si>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</si>
  <si>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</si>
  <si>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</si>
  <si>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</si>
  <si>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</si>
  <si>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</si>
  <si>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SPECIALIEJI REIKALAVIMAI: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</si>
  <si>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</si>
  <si>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</si>
  <si>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</si>
  <si>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</si>
  <si>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Būtina</t>
  </si>
  <si>
    <t>2.</t>
  </si>
  <si>
    <t>3.</t>
  </si>
  <si>
    <t>4.</t>
  </si>
  <si>
    <t>5.</t>
  </si>
  <si>
    <t>6.</t>
  </si>
  <si>
    <t>7.</t>
  </si>
  <si>
    <t>Garantinis laikotarpis</t>
  </si>
  <si>
    <t>Kartu su įranga pateikiama dokumentacija</t>
  </si>
  <si>
    <t>2. Serviso dokumentacija lietuvių arba anglų kalba.</t>
  </si>
  <si>
    <t>Kiti reikalavimai</t>
  </si>
  <si>
    <t>PASIŪLYMŲ VERTINIMAS</t>
  </si>
  <si>
    <t>2. Ekonomiškai naudingiausias pasiūlymas – tai pasiūlymas, kurio balų suma, apskaičiuota pagal toliau nustatytus pasiūlymų vertinimo kriterijus ir sąlygas, yra didžiausia.</t>
  </si>
  <si>
    <t>Numatytų vertinimo kriterijų lyginamieji svoriai:</t>
  </si>
  <si>
    <t>Vertinimo kriterijai ir jų parametrų lyginamieji svoriai:</t>
  </si>
  <si>
    <t>Vertinimo kriterijai</t>
  </si>
  <si>
    <t>Parametro lyginamasis svoris</t>
  </si>
  <si>
    <t>Lyginamasis svoris ekonominio naudingumo įvertinime</t>
  </si>
  <si>
    <t>Kaina (K)</t>
  </si>
  <si>
    <t>Techniniai pranašumai (T)</t>
  </si>
  <si>
    <t>T1</t>
  </si>
  <si>
    <t>T2</t>
  </si>
  <si>
    <t>T3</t>
  </si>
  <si>
    <t>T4</t>
  </si>
  <si>
    <t>Pasiūlymo ekonominio naudingumo (kainos ir kokybės santykio) apskaičiavimo tvarka (formulė) yra pateikiama žemiau:</t>
  </si>
  <si>
    <t>2. Pasiūlymo kainos (K) balai apskaičiuojami mažiausios pasiūlytos kainos (Kmin) ir vertinamo pasiūlymo kainos (Kv) santykį padauginant iš kainos lyginamojo svorio (X):</t>
  </si>
  <si>
    <t>Techninių pranašumų (T) balai apskaičiuojami visų techninių kriterijų parametrų įvertinimų sumą padauginant iš techninių pranašumų lyginamojo svorio (Y):</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</si>
  <si>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</si>
  <si>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2.1</t>
  </si>
  <si>
    <t xml:space="preserve">Paskirtis </t>
  </si>
  <si>
    <t>Atitikimas Lietuvos higienos normoje HN 31:2021 “Radiacinės saugos reikalavimai medicininėje rentgeno diagnostikoje” nurodytiems reikalavimams</t>
  </si>
  <si>
    <t>Atitikimas Lietuvos higienos normoje HN 73:2018 „Pagrindinės radiacinės saugos normos“ nurodytiems reikalavimams</t>
  </si>
  <si>
    <t>3.1</t>
  </si>
  <si>
    <t>3.2</t>
  </si>
  <si>
    <t>3.3</t>
  </si>
  <si>
    <t>3.4</t>
  </si>
  <si>
    <t>1.1. atviro konkurso skelbime, paskelbtame Viešųjų pirkimų įstatymo nustatyta tvarka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</si>
  <si>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</si>
  <si>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</si>
  <si>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</si>
  <si>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Kiekis, mato vnt.</t>
  </si>
  <si>
    <t>Kaina 1 vnt. Eur be PVM</t>
  </si>
  <si>
    <t>Bendra pasiūlymo kaina Eur be PVM</t>
  </si>
  <si>
    <t>Bendra pasiūlymo kaina Eur su 21 % PVM</t>
  </si>
  <si>
    <r>
      <t>2. Siūlomi techniniai funkcionalumai (</t>
    </r>
    <r>
      <rPr>
        <b/>
        <sz val="12"/>
        <color rgb="FFFF0000"/>
        <rFont val="Times New Roman"/>
        <family val="1"/>
      </rPr>
      <t>Pildo Tiekėjas</t>
    </r>
    <r>
      <rPr>
        <b/>
        <sz val="12"/>
        <color theme="1"/>
        <rFont val="Times New Roman"/>
        <family val="1"/>
      </rPr>
      <t>):</t>
    </r>
  </si>
  <si>
    <t>Siūlomas techninis funkcionalumas</t>
  </si>
  <si>
    <r>
      <t>3. Siūlomas garantinis laikotarpis (</t>
    </r>
    <r>
      <rPr>
        <b/>
        <sz val="12"/>
        <color rgb="FFFF0000"/>
        <rFont val="Times New Roman"/>
        <family val="1"/>
      </rPr>
      <t>Pildo Tiekėjas</t>
    </r>
    <r>
      <rPr>
        <b/>
        <sz val="12"/>
        <color theme="1"/>
        <rFont val="Times New Roman"/>
        <family val="1"/>
      </rPr>
      <t>):</t>
    </r>
  </si>
  <si>
    <t>Siūlomos prekės garantinis laikotarpis</t>
  </si>
  <si>
    <t>Pasirinkti garantinį laikotarpį</t>
  </si>
  <si>
    <t>Terminas</t>
  </si>
  <si>
    <t>metai</t>
  </si>
  <si>
    <t>1) Kaina (K)</t>
  </si>
  <si>
    <t>2) Techniniai pranašumai (T)</t>
  </si>
  <si>
    <t>X =</t>
  </si>
  <si>
    <t>Y =</t>
  </si>
  <si>
    <t>Formulės rūšis</t>
  </si>
  <si>
    <t>L1 =</t>
  </si>
  <si>
    <t>L2 =</t>
  </si>
  <si>
    <t>L3 =</t>
  </si>
  <si>
    <t>L4 =</t>
  </si>
  <si>
    <t>1. Pasiūlymo ekonominis naudingumas (E) apskaičiuojamas sudedant tiekėjo pasiūlymo kainos (K) ir techninių pranašumų (T) balus:</t>
  </si>
  <si>
    <t>E = K + T</t>
  </si>
  <si>
    <t>Vertinimo sąlygos</t>
  </si>
  <si>
    <t>Minimalus garantinis laikotarpis (gamintojo garantija arba garantija pagal įstatymą) (MGL)</t>
  </si>
  <si>
    <t>Ekonominis pranašumas už kiekvienus papildomos garantijos metus (EpPG)</t>
  </si>
  <si>
    <t>%</t>
  </si>
  <si>
    <t>Formulės:</t>
  </si>
  <si>
    <r>
      <t>Pasiūlymo kaina (Pk</t>
    </r>
    <r>
      <rPr>
        <b/>
        <vertAlign val="subscript"/>
        <sz val="12"/>
        <color theme="1"/>
        <rFont val="Times New Roman"/>
        <family val="1"/>
      </rPr>
      <t>n</t>
    </r>
    <r>
      <rPr>
        <b/>
        <sz val="12"/>
        <color theme="1"/>
        <rFont val="Times New Roman"/>
        <family val="1"/>
      </rPr>
      <t>), € su PVM</t>
    </r>
  </si>
  <si>
    <r>
      <t>Siūlomas garantinis laikotarpis (T</t>
    </r>
    <r>
      <rPr>
        <b/>
        <vertAlign val="subscript"/>
        <sz val="12"/>
        <color theme="1"/>
        <rFont val="Times New Roman"/>
        <family val="1"/>
      </rPr>
      <t>n</t>
    </r>
    <r>
      <rPr>
        <b/>
        <sz val="12"/>
        <color theme="1"/>
        <rFont val="Times New Roman"/>
        <family val="1"/>
      </rPr>
      <t>GL), metai</t>
    </r>
  </si>
  <si>
    <r>
      <t>Techninis pranašumas T1 (T1</t>
    </r>
    <r>
      <rPr>
        <b/>
        <vertAlign val="subscript"/>
        <sz val="12"/>
        <color theme="1"/>
        <rFont val="Times New Roman"/>
        <family val="1"/>
      </rPr>
      <t>n</t>
    </r>
    <r>
      <rPr>
        <b/>
        <sz val="12"/>
        <color theme="1"/>
        <rFont val="Times New Roman"/>
        <family val="1"/>
      </rPr>
      <t>)</t>
    </r>
  </si>
  <si>
    <r>
      <t>Techninis pranašumas T2 (T2</t>
    </r>
    <r>
      <rPr>
        <b/>
        <vertAlign val="subscript"/>
        <sz val="12"/>
        <color theme="1"/>
        <rFont val="Times New Roman"/>
        <family val="1"/>
      </rPr>
      <t>n</t>
    </r>
    <r>
      <rPr>
        <b/>
        <sz val="12"/>
        <color theme="1"/>
        <rFont val="Times New Roman"/>
        <family val="1"/>
      </rPr>
      <t>)</t>
    </r>
  </si>
  <si>
    <r>
      <t>Techninis pranašumas T3 (T3</t>
    </r>
    <r>
      <rPr>
        <b/>
        <vertAlign val="subscript"/>
        <sz val="12"/>
        <color theme="1"/>
        <rFont val="Times New Roman"/>
        <family val="1"/>
      </rPr>
      <t>n</t>
    </r>
    <r>
      <rPr>
        <b/>
        <sz val="12"/>
        <color theme="1"/>
        <rFont val="Times New Roman"/>
        <family val="1"/>
      </rPr>
      <t>)</t>
    </r>
  </si>
  <si>
    <r>
      <t>Techninis pranašumas T4 (T4</t>
    </r>
    <r>
      <rPr>
        <b/>
        <vertAlign val="subscript"/>
        <sz val="12"/>
        <color theme="1"/>
        <rFont val="Times New Roman"/>
        <family val="1"/>
      </rPr>
      <t>n</t>
    </r>
    <r>
      <rPr>
        <b/>
        <sz val="12"/>
        <color theme="1"/>
        <rFont val="Times New Roman"/>
        <family val="1"/>
      </rPr>
      <t>)</t>
    </r>
  </si>
  <si>
    <t>Žymėjimų paaiškinimai:</t>
  </si>
  <si>
    <r>
      <t>Ekonominis pranašumas už suteiktą papildomą garantiją, € su PVM (EpPG</t>
    </r>
    <r>
      <rPr>
        <vertAlign val="subscript"/>
        <sz val="12"/>
        <rFont val="Times New Roman"/>
        <family val="1"/>
      </rPr>
      <t>n</t>
    </r>
    <r>
      <rPr>
        <sz val="12"/>
        <rFont val="Times New Roman"/>
        <family val="1"/>
      </rPr>
      <t>)</t>
    </r>
  </si>
  <si>
    <r>
      <t>Koreguota pasiūlo kaina, € su PVM (KPK</t>
    </r>
    <r>
      <rPr>
        <vertAlign val="subscript"/>
        <sz val="12"/>
        <rFont val="Times New Roman"/>
        <family val="1"/>
      </rPr>
      <t>n</t>
    </r>
    <r>
      <rPr>
        <sz val="12"/>
        <rFont val="Times New Roman"/>
        <family val="1"/>
      </rPr>
      <t>)</t>
    </r>
  </si>
  <si>
    <t>Žymėjimų paaiškinimai ir formulės:</t>
  </si>
  <si>
    <r>
      <rPr>
        <b/>
        <sz val="12"/>
        <color theme="1"/>
        <rFont val="Times New Roman"/>
        <family val="1"/>
      </rPr>
      <t>EpPG</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gaunamas ekonominis pranašumas už suteiktą papildomą garantiją, € su PVM.</t>
    </r>
  </si>
  <si>
    <r>
      <rPr>
        <b/>
        <sz val="12"/>
        <color theme="1"/>
        <rFont val="Times New Roman"/>
        <family val="1"/>
      </rPr>
      <t>KPK</t>
    </r>
    <r>
      <rPr>
        <b/>
        <vertAlign val="subscript"/>
        <sz val="12"/>
        <color theme="1"/>
        <rFont val="Times New Roman"/>
        <family val="1"/>
      </rPr>
      <t>n</t>
    </r>
    <r>
      <rPr>
        <sz val="12"/>
        <color theme="1"/>
        <rFont val="Times New Roman"/>
        <family val="1"/>
      </rPr>
      <t xml:space="preserve"> - Tiekėjo n koreguota pasiūlo kaina, € su PVM.</t>
    </r>
  </si>
  <si>
    <r>
      <rPr>
        <b/>
        <i/>
        <sz val="12"/>
        <rFont val="Times New Roman"/>
        <family val="1"/>
      </rPr>
      <t>EpPG</t>
    </r>
    <r>
      <rPr>
        <b/>
        <i/>
        <vertAlign val="subscript"/>
        <sz val="12"/>
        <rFont val="Times New Roman"/>
        <family val="1"/>
      </rPr>
      <t>n</t>
    </r>
    <r>
      <rPr>
        <i/>
        <sz val="12"/>
        <rFont val="Times New Roman"/>
        <family val="1"/>
      </rPr>
      <t xml:space="preserve"> = (T</t>
    </r>
    <r>
      <rPr>
        <i/>
        <vertAlign val="subscript"/>
        <sz val="12"/>
        <rFont val="Times New Roman"/>
        <family val="1"/>
      </rPr>
      <t>n</t>
    </r>
    <r>
      <rPr>
        <i/>
        <sz val="12"/>
        <rFont val="Times New Roman"/>
        <family val="1"/>
      </rPr>
      <t>GL  - MGL) x (Pk</t>
    </r>
    <r>
      <rPr>
        <i/>
        <vertAlign val="subscript"/>
        <sz val="12"/>
        <rFont val="Times New Roman"/>
        <family val="1"/>
      </rPr>
      <t>n</t>
    </r>
    <r>
      <rPr>
        <i/>
        <sz val="12"/>
        <rFont val="Times New Roman"/>
        <family val="1"/>
      </rPr>
      <t xml:space="preserve"> x (EpPG/100))</t>
    </r>
  </si>
  <si>
    <r>
      <t>Pasiūlymo kaina (Pk</t>
    </r>
    <r>
      <rPr>
        <vertAlign val="subscript"/>
        <sz val="12"/>
        <color theme="1"/>
        <rFont val="Times New Roman"/>
        <family val="1"/>
      </rPr>
      <t>n</t>
    </r>
    <r>
      <rPr>
        <sz val="12"/>
        <color theme="1"/>
        <rFont val="Times New Roman"/>
        <family val="1"/>
      </rPr>
      <t>), € su PVM</t>
    </r>
  </si>
  <si>
    <r>
      <t>Koreguota pasiūlo kaina (KPK</t>
    </r>
    <r>
      <rPr>
        <vertAlign val="subscript"/>
        <sz val="12"/>
        <color theme="1"/>
        <rFont val="Times New Roman"/>
        <family val="1"/>
      </rPr>
      <t>n</t>
    </r>
    <r>
      <rPr>
        <sz val="12"/>
        <color theme="1"/>
        <rFont val="Times New Roman"/>
        <family val="1"/>
      </rPr>
      <t>), € su PVM</t>
    </r>
  </si>
  <si>
    <r>
      <t>Pasiūlymo kainos balas (PkB</t>
    </r>
    <r>
      <rPr>
        <vertAlign val="subscript"/>
        <sz val="12"/>
        <color theme="1"/>
        <rFont val="Times New Roman"/>
        <family val="1"/>
      </rPr>
      <t>n</t>
    </r>
    <r>
      <rPr>
        <sz val="12"/>
        <color theme="1"/>
        <rFont val="Times New Roman"/>
        <family val="1"/>
      </rPr>
      <t>)</t>
    </r>
  </si>
  <si>
    <r>
      <t>Koreguotos pasiūlymo kainos balas (KPkB</t>
    </r>
    <r>
      <rPr>
        <vertAlign val="subscript"/>
        <sz val="12"/>
        <color theme="1"/>
        <rFont val="Times New Roman"/>
        <family val="1"/>
      </rPr>
      <t>n</t>
    </r>
    <r>
      <rPr>
        <sz val="12"/>
        <color theme="1"/>
        <rFont val="Times New Roman"/>
        <family val="1"/>
      </rPr>
      <t>)</t>
    </r>
  </si>
  <si>
    <r>
      <t>Ekonominių pranašumų balas (T</t>
    </r>
    <r>
      <rPr>
        <vertAlign val="subscript"/>
        <sz val="12"/>
        <rFont val="Times New Roman"/>
        <family val="1"/>
      </rPr>
      <t>n</t>
    </r>
    <r>
      <rPr>
        <sz val="12"/>
        <rFont val="Times New Roman"/>
        <family val="1"/>
      </rPr>
      <t>)</t>
    </r>
  </si>
  <si>
    <r>
      <t>T1</t>
    </r>
    <r>
      <rPr>
        <vertAlign val="subscript"/>
        <sz val="12"/>
        <color theme="1"/>
        <rFont val="Times New Roman"/>
        <family val="1"/>
      </rPr>
      <t>n</t>
    </r>
  </si>
  <si>
    <r>
      <t>T2</t>
    </r>
    <r>
      <rPr>
        <vertAlign val="subscript"/>
        <sz val="12"/>
        <rFont val="Times New Roman"/>
        <family val="1"/>
      </rPr>
      <t>n</t>
    </r>
  </si>
  <si>
    <r>
      <t>T3</t>
    </r>
    <r>
      <rPr>
        <vertAlign val="subscript"/>
        <sz val="12"/>
        <rFont val="Times New Roman"/>
        <family val="1"/>
      </rPr>
      <t>n</t>
    </r>
  </si>
  <si>
    <r>
      <t>T4</t>
    </r>
    <r>
      <rPr>
        <vertAlign val="subscript"/>
        <sz val="12"/>
        <rFont val="Times New Roman"/>
        <family val="1"/>
      </rPr>
      <t>n</t>
    </r>
  </si>
  <si>
    <r>
      <t>Ekonominio naudingumo (E</t>
    </r>
    <r>
      <rPr>
        <vertAlign val="subscript"/>
        <sz val="12"/>
        <color theme="1"/>
        <rFont val="Times New Roman"/>
        <family val="1"/>
      </rPr>
      <t>n</t>
    </r>
    <r>
      <rPr>
        <sz val="12"/>
        <color theme="1"/>
        <rFont val="Times New Roman"/>
        <family val="1"/>
      </rPr>
      <t>) balas</t>
    </r>
  </si>
  <si>
    <t>Tiekėjų pasiūlymų reitingavimas*</t>
  </si>
  <si>
    <t>* Reitingavimas vyksta automatiškai. Tuo atveju jei kelių tiekėjų Ekonominio naudingumo balas (E) sutampa, tokiu atveju PO laimėtoją pasirenka pagal pirkimo dokumentuose nustatytas sąlygas ir VPĮ.</t>
  </si>
  <si>
    <t>2.2</t>
  </si>
  <si>
    <t>Įrangos tiekėjas (arba gamintojo atstovai), sumontavę ir suderinę įrangą, privalo atlikti arba organizuoti  aparato kokybės kontrolės priėmimo bandymus pagal Lietuvoje galiojančius teisės aktus (HN 78:2009), Medicinos priemonių (prietaisų) naudojimo tvarkos aprašo, patvirtinto sveikatos apsaugos ministro 2010 m. gegužės 3 d. įsakymu Nr. V-383 „Dėl Medicinos priemonių (prietaisų) naudojimo tvarkos aprašo patvirtinimo“, nustatyta tvarka ir atlieka lygiavertės dozės galios matavimus ir kitas procedūras pagal Radiacinės saugos centro direktoriaus 2007 m. lapkričio 16 d. įsakymą Nr. 63 ,,Dėl darbuotojų apšvitos ir darbo vietų stebėsenų atlikimo taisyklių“, nustatyta tvarka ir pateikia bandymų protokolus</t>
  </si>
  <si>
    <t>5.1</t>
  </si>
  <si>
    <t>5.2</t>
  </si>
  <si>
    <t>5.3</t>
  </si>
  <si>
    <t>3. Kadangi siūlomo objekto techniniai pranašumai įvertinami dviem skirtingais vertinimo būdais, todėl parametrų įvertinimas apskaičiuojamas skirtingais metodais:</t>
  </si>
  <si>
    <t>3</t>
  </si>
  <si>
    <t>8</t>
  </si>
  <si>
    <t>6</t>
  </si>
  <si>
    <t>5</t>
  </si>
  <si>
    <t>7</t>
  </si>
  <si>
    <t>7.1</t>
  </si>
  <si>
    <t>7.2</t>
  </si>
  <si>
    <t>7.3</t>
  </si>
  <si>
    <t>7.4</t>
  </si>
  <si>
    <t>7.5</t>
  </si>
  <si>
    <t>8.5</t>
  </si>
  <si>
    <t>8.4</t>
  </si>
  <si>
    <t>8.3</t>
  </si>
  <si>
    <t>8.2</t>
  </si>
  <si>
    <t>8.1</t>
  </si>
  <si>
    <t>6.4</t>
  </si>
  <si>
    <t>6.3</t>
  </si>
  <si>
    <t>6.2</t>
  </si>
  <si>
    <t>6.1</t>
  </si>
  <si>
    <t>4.7</t>
  </si>
  <si>
    <t>4.6</t>
  </si>
  <si>
    <t>4.5</t>
  </si>
  <si>
    <t>4.4</t>
  </si>
  <si>
    <t>4.3</t>
  </si>
  <si>
    <t>4.2</t>
  </si>
  <si>
    <t>4.1</t>
  </si>
  <si>
    <t>8.</t>
  </si>
  <si>
    <r>
      <rPr>
        <b/>
        <sz val="12"/>
        <color theme="1"/>
        <rFont val="Times New Roman"/>
        <family val="1"/>
      </rPr>
      <t>Pk</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siūlomos medicinos priemonės kaina (€ su PVM), nurodyta komerciniame pasiūlyme.</t>
    </r>
  </si>
  <si>
    <r>
      <rPr>
        <b/>
        <sz val="12"/>
        <color theme="1"/>
        <rFont val="Times New Roman"/>
        <family val="1"/>
      </rPr>
      <t>T</t>
    </r>
    <r>
      <rPr>
        <b/>
        <vertAlign val="subscript"/>
        <sz val="12"/>
        <color theme="1"/>
        <rFont val="Times New Roman"/>
        <family val="1"/>
      </rPr>
      <t>n</t>
    </r>
    <r>
      <rPr>
        <b/>
        <sz val="12"/>
        <color theme="1"/>
        <rFont val="Times New Roman"/>
        <family val="1"/>
      </rPr>
      <t>GL</t>
    </r>
    <r>
      <rPr>
        <sz val="12"/>
        <color theme="1"/>
        <rFont val="Times New Roman"/>
        <family val="1"/>
      </rPr>
      <t xml:space="preserve"> - Tiekėjo n siūlomos medicinos priemonės garantinis laikotarpis (metais). Minimalus garantinis laikorpis yra 2 m., tačiau kiekvienas Tiekėjas gali duoti papildomą garantiją už kurią gaus ekonominį pranašumą, t.y. už kiekvienus papildomus metus Tiekėjui bus minusuojami 6% nuo pasiūlymo kainos.</t>
    </r>
  </si>
  <si>
    <r>
      <t>Įrašyti parametro vertę:</t>
    </r>
    <r>
      <rPr>
        <b/>
        <sz val="12"/>
        <rFont val="Times New Roman"/>
        <family val="1"/>
      </rPr>
      <t xml:space="preserve"> yra / nėra</t>
    </r>
  </si>
  <si>
    <r>
      <rPr>
        <b/>
        <i/>
        <sz val="12"/>
        <rFont val="Times New Roman"/>
        <family val="1"/>
      </rPr>
      <t>KPK</t>
    </r>
    <r>
      <rPr>
        <b/>
        <i/>
        <vertAlign val="subscript"/>
        <sz val="12"/>
        <rFont val="Times New Roman"/>
        <family val="1"/>
      </rPr>
      <t>n</t>
    </r>
    <r>
      <rPr>
        <i/>
        <sz val="12"/>
        <rFont val="Times New Roman"/>
        <family val="1"/>
      </rPr>
      <t xml:space="preserve"> = Pk</t>
    </r>
    <r>
      <rPr>
        <i/>
        <vertAlign val="subscript"/>
        <sz val="12"/>
        <rFont val="Times New Roman"/>
        <family val="1"/>
      </rPr>
      <t>n</t>
    </r>
    <r>
      <rPr>
        <i/>
        <sz val="12"/>
        <rFont val="Times New Roman"/>
        <family val="1"/>
      </rPr>
      <t xml:space="preserve"> - EpPG</t>
    </r>
    <r>
      <rPr>
        <i/>
        <vertAlign val="subscript"/>
        <sz val="12"/>
        <rFont val="Times New Roman"/>
        <family val="1"/>
      </rPr>
      <t>n</t>
    </r>
  </si>
  <si>
    <t>4. Valymo - dezinfekavimo instrukcija, kurioje aprašoma valymo-dezinfekavimo procedūra ir periodiškumas, detalus naudojamų medžiagų ir priemonių sąrašas.</t>
  </si>
  <si>
    <t xml:space="preserve">Kartu su įranga turės būti pateikiami šie priedai: </t>
  </si>
  <si>
    <t>9.</t>
  </si>
  <si>
    <t xml:space="preserve">Viešoji įstaiga Vilniaus universiteto ligoninė Santaros klinikų filialas Nacionalinis vėžio centras </t>
  </si>
  <si>
    <t>Linijinis greitintuvas</t>
  </si>
  <si>
    <t>Statinis</t>
  </si>
  <si>
    <t>Tiekėjas 1</t>
  </si>
  <si>
    <t>Tiekėjas 2</t>
  </si>
  <si>
    <t>Tiekėjas 3</t>
  </si>
  <si>
    <t>1 pirkimo objekto dalis. Linijinis greitintuvas</t>
  </si>
  <si>
    <t>Įranga skirta adaptaciniam piktybinių navikų gydymui</t>
  </si>
  <si>
    <t>Galimi procedūrų tipai ir naudojami darbo režimai</t>
  </si>
  <si>
    <t>1</t>
  </si>
  <si>
    <t>2</t>
  </si>
  <si>
    <t>1. Moduliuoto intensyvumo spindulinė terapija (angl. IMRT (intensity modulated radio therapy)),</t>
  </si>
  <si>
    <t>2. Vaizdais valdoma spindulinė terapija (angl. IGRT (image guided radio therapy)),</t>
  </si>
  <si>
    <t>3. Rotacinė tūrinė moduliuoto intensyvumo spindulinė terapija (angl. VMAT (volumetric modulated arc therapy)),</t>
  </si>
  <si>
    <r>
      <t xml:space="preserve">4. Stereotaksinė spindulinė terapija ir radiochirurgija (angl. SRS (sterotactic radiosurgery), SRT (stereotactic radiation </t>
    </r>
    <r>
      <rPr>
        <i/>
        <sz val="12"/>
        <color theme="1"/>
        <rFont val="Times New Roman"/>
        <family val="1"/>
      </rPr>
      <t>therapy)</t>
    </r>
    <r>
      <rPr>
        <sz val="12"/>
        <color theme="1"/>
        <rFont val="Times New Roman"/>
        <family val="1"/>
      </rPr>
      <t>),</t>
    </r>
  </si>
  <si>
    <t>5. Adaptyvinė „on-line“ spindulinės terapija (Adaptive online Radiotherapy) (vaizdinimas atliekamas integruota CBCT sistema, CBCT sistemos gaunami vaizdai yra tinkami tiesioginiam dozimetrinio plano skaičiavimui (tikslus HU)).</t>
  </si>
  <si>
    <t>Reikalavimai adaptyvaus gydymo procedūrai</t>
  </si>
  <si>
    <t>2. Visi adaptacinio proceso veiksmai (vaizdų įkėlimas, kontūravimas, planavimas, optimizavimas, kokybės kontrolė ir gydymo paleidimas) turi būti atliekami vieningoje aplinkoje, automatizuotai,</t>
  </si>
  <si>
    <t>1. Sistema turi užtikrinti galimybę vykdyti adaptacinį spindulinį gydymą vienoje darbo stotyje, be būtinybės siųsti paciento duomenų į kitas darbo stotis,</t>
  </si>
  <si>
    <t>3. Klinikinis personalas turi galėti įvertinti ir patvirtinti rezultatą pagal klinikinius tikslus vienoje sistemoje,</t>
  </si>
  <si>
    <t>Aukštos spinduliuotės galios fotonų spindulio energija matuojant pagal BJR 11 metodiką</t>
  </si>
  <si>
    <t>6 MV +/- 5 proc</t>
  </si>
  <si>
    <t>Ne mažiau kaip 800 MU/min</t>
  </si>
  <si>
    <r>
      <t xml:space="preserve">Didžiausia dozės galia fotonų spinduliuotei, </t>
    </r>
    <r>
      <rPr>
        <sz val="12"/>
        <color theme="1"/>
        <rFont val="Times New Roman"/>
        <family val="1"/>
      </rPr>
      <t>10 cm x 10 cm, @Dmax,100 cm SSD</t>
    </r>
  </si>
  <si>
    <t>Reikalavimai linijiniam greitintuvui</t>
  </si>
  <si>
    <t>2.3</t>
  </si>
  <si>
    <t>2.4</t>
  </si>
  <si>
    <t>Daugialapė diafragma tinkama moduliuoto intensyvumo radioterapijos procedūroms atlikti</t>
  </si>
  <si>
    <t>Ne mažesnis kaip 25 cm x 25 cm</t>
  </si>
  <si>
    <t xml:space="preserve">Ne daugiau kaip 0,5 cm </t>
  </si>
  <si>
    <t>Ne daugiau nei +/- 0,1 cm</t>
  </si>
  <si>
    <t>Reikalavimai spindulio formavimo parametrams</t>
  </si>
  <si>
    <t xml:space="preserve">Greitintuvo stovo sukimosi greitis </t>
  </si>
  <si>
    <t>Reikalavimai judesio parametrams</t>
  </si>
  <si>
    <t>Anglies pluošto stalviršis</t>
  </si>
  <si>
    <t>Tinkamas moduliuoto intensyvumo radioterapijos procedūroms atlikti</t>
  </si>
  <si>
    <t>Stalo judėjimo krypčių skaičius</t>
  </si>
  <si>
    <t>Ne mažiau kaip 3</t>
  </si>
  <si>
    <t>Motorizuotas paciento stalo judėjimas</t>
  </si>
  <si>
    <t>Galimybė koreguoti paciento stalo padėtį iš pultinės</t>
  </si>
  <si>
    <t>Stalo keliamoji galia (didžiausias leistinas paciento svoris)</t>
  </si>
  <si>
    <t>Ne mažiau kaip 200 kg</t>
  </si>
  <si>
    <t>Paciento stalo plotis</t>
  </si>
  <si>
    <t>Paciento stalo ilgis</t>
  </si>
  <si>
    <t>Paciento stalo pozicionavimo tikslumas</t>
  </si>
  <si>
    <t>Paciento stalo išilginio judėjimo diapazonas</t>
  </si>
  <si>
    <t>Paciento stalo šoninio judėjimo diapazonas</t>
  </si>
  <si>
    <t>Įpjovos stale įmobilizavimo priemonėm įtvirtinti</t>
  </si>
  <si>
    <t>Reikalavimai spindulinės terapijos paciento stalui</t>
  </si>
  <si>
    <t>5.4</t>
  </si>
  <si>
    <t>5.5</t>
  </si>
  <si>
    <t>5.6</t>
  </si>
  <si>
    <t>5.7</t>
  </si>
  <si>
    <t>5.8</t>
  </si>
  <si>
    <t>5.9</t>
  </si>
  <si>
    <t>5.10</t>
  </si>
  <si>
    <t>5.11</t>
  </si>
  <si>
    <t>5.12</t>
  </si>
  <si>
    <t>5.13</t>
  </si>
  <si>
    <t>Galimybė valdyti kilovoltinės vaizdavimo sistemos judėjimą iš pultinės</t>
  </si>
  <si>
    <t>Vaizdo kokybė tinkama spindulinio gydymo planavimui (adaptavyvinė spindulinė terapija)</t>
  </si>
  <si>
    <t>CBCT sistemos gaunami vaizdai yra tinkami tiesioginiam dozimetrinio plano skaičiavimui (tikslus HU))</t>
  </si>
  <si>
    <t>Vaizdinimo sinchronizavimas su paciento kvėpavimu</t>
  </si>
  <si>
    <t>Maksimalus vaizdinimo skersmuo</t>
  </si>
  <si>
    <t>Ne mažiau nei 50 cm</t>
  </si>
  <si>
    <t>Maksimalus rekonstrukcijos vaizdo skersmuo</t>
  </si>
  <si>
    <t>kV CBCT pjūvio storis</t>
  </si>
  <si>
    <t>Ne daugiau nei 0,2</t>
  </si>
  <si>
    <t>Vaizdinimo ir gydymo centro sutapimas</t>
  </si>
  <si>
    <t>Ne blogiau nei ≤ 0.1</t>
  </si>
  <si>
    <t>Vaizdo tolygumas vaizdinant galvą</t>
  </si>
  <si>
    <t>Ne daugiau nei ±10 HU</t>
  </si>
  <si>
    <t>Vaizdo tolygumas vaizdinant kūną</t>
  </si>
  <si>
    <t>Ne daugiau nei ±20 HU</t>
  </si>
  <si>
    <t>kV vaizdinimo sistemos diapazonas</t>
  </si>
  <si>
    <t>Automatinio sutapatinimo tikslumas (kaulams)</t>
  </si>
  <si>
    <t>Ne daugiau nei 0.1 cm</t>
  </si>
  <si>
    <t xml:space="preserve">CBCT vaizdo rekonstrukcijos metodai </t>
  </si>
  <si>
    <t>1. Iteratyvi CBCT,</t>
  </si>
  <si>
    <t>Vaizdinimo programos</t>
  </si>
  <si>
    <t>Ne mažiau nei 40 cm</t>
  </si>
  <si>
    <t>Aktyvi optinė spindulinio gydymo valdymo sistema (OSMS)</t>
  </si>
  <si>
    <t>OSMS tinkama stereotaksinės spindulinės radiochirurgijos procedūroms</t>
  </si>
  <si>
    <t>Pozicionavimo tikslumas ne blogesnis kaip 1 mm.</t>
  </si>
  <si>
    <t>Linijinio greitintuvo spinduliuotės pluošto dozimetrinių parametrų patikros sistema</t>
  </si>
  <si>
    <t>Megavoltinė elektroninių portalinių vaizdų verifikacijos sistema</t>
  </si>
  <si>
    <t>Megavoltinės elektroninių portalinių vaizdų verifikacijos sistemos detektorius</t>
  </si>
  <si>
    <t>Plokščias, skaitmeninis, puslaidininkinis</t>
  </si>
  <si>
    <t>Tinkama portalinei dozimetrijai</t>
  </si>
  <si>
    <r>
      <t>Tūrinis (3D) v</t>
    </r>
    <r>
      <rPr>
        <sz val="12"/>
        <color rgb="FF000000"/>
        <rFont val="Times New Roman"/>
        <family val="1"/>
      </rPr>
      <t>aizdavimo režimas</t>
    </r>
  </si>
  <si>
    <t>Reikalavimai kilovoltinei vaizdinimo sistemai</t>
  </si>
  <si>
    <t>1. Mažos dozės (atskiros  galvai ir kūnui),</t>
  </si>
  <si>
    <t>3. Krūtų vaizdinimui (standartinis ir mažos dozės),</t>
  </si>
  <si>
    <t>2. Standartinė galvos vaizdinimui,</t>
  </si>
  <si>
    <t>4. Krūtinės ląstos,</t>
  </si>
  <si>
    <t>5. Dubens,</t>
  </si>
  <si>
    <t>6. Galimybė susikurti individualias vaizdinimo programas.</t>
  </si>
  <si>
    <t>Reikalavimai verifikavimo sistemai</t>
  </si>
  <si>
    <t>6.5</t>
  </si>
  <si>
    <t>6.6</t>
  </si>
  <si>
    <t>6.7</t>
  </si>
  <si>
    <t>6.8</t>
  </si>
  <si>
    <t>6.9</t>
  </si>
  <si>
    <t>6.10</t>
  </si>
  <si>
    <t>6.11</t>
  </si>
  <si>
    <t>6.12</t>
  </si>
  <si>
    <t>6.13</t>
  </si>
  <si>
    <t>6.14</t>
  </si>
  <si>
    <t>6.15</t>
  </si>
  <si>
    <t>6.16</t>
  </si>
  <si>
    <t>6.17</t>
  </si>
  <si>
    <t>6.18</t>
  </si>
  <si>
    <t>6.19</t>
  </si>
  <si>
    <t>6.20</t>
  </si>
  <si>
    <t>Kompiuterizuotos darbo vietos ir programinė įranga</t>
  </si>
  <si>
    <t>Kompiuterizuota medicinos fiziko darbo vieta spindulinio gydymo siūlomu linijiniu greitintuvu planavimui</t>
  </si>
  <si>
    <t>Ne mažiau nei 4 kompl.</t>
  </si>
  <si>
    <t>Programinės įrangos paketai</t>
  </si>
  <si>
    <t>Kompiuterizuota gydytojo radioterapeuto darbo vieta spindulinio gydymo siūlomu linijiniu greitintuvu planavimui</t>
  </si>
  <si>
    <t>1. 2D, 3D, 4D planavimui,</t>
  </si>
  <si>
    <t>2. Konforminiam optimizavimui,</t>
  </si>
  <si>
    <t>3. Moduliuoto intensyvumo gydymo planavimui,</t>
  </si>
  <si>
    <t>4. Rotacinio tūrinio moduliuoto intensyvumo gydymo planavimui,</t>
  </si>
  <si>
    <t>5. Radiochirurginio gydymo planavimui,</t>
  </si>
  <si>
    <t>Į pasiūlymo kainą turi būti įskaičiuota:</t>
  </si>
  <si>
    <t>1. Įrangos pristatymas į Viešoji įstaiga Vilniaus universiteto ligoninės Santaros klinikų filialas Nacionalinis vėžio centras sandėlį, pervežimas iš sandėlio į instaliavimo vietą, instaliavimas (sumontuoti pristatytą techninę įrangą kaip to reikalauja įrangos gamintojas, įdiegti sisteminę programinę įrangą, operacinę sistemą, specializuotą),</t>
  </si>
  <si>
    <t>2. Projekto radiacinei saugai paruošimas bei jo ekspertizė ir paruošimas eksploatacijai pagal HN 95:2015 „Radiacinė sauga ir kokybės laidavimas taikant spindulinę terapiją“ VIII skirsnio reikalavimus,</t>
  </si>
  <si>
    <t>3. Po instaliavimo likusių įpakavimo medžiagų išvežimas (utilizavimas),</t>
  </si>
  <si>
    <t>4. Personalo apmokymas gamintojo akredituotuose mokymo centruose pagal gamintojo patvirtintas mokymo programas, atitinkančias perkamą įrangą ir jos priedus,</t>
  </si>
  <si>
    <t>1. Naudojimo instrukcija lietuvių ir anglų kalba,</t>
  </si>
  <si>
    <t>Siūlomos sistemos instaliavimas, montavimas, įskaitant projekto radiacinei saugai paruošimą bei jo ekspertizę ir paruošimas eksploatacijai pagal Lietuvos higienos normos HN 95:2015 „Radiacinė sauga ir kokybės laidavimas taikant spindulinę terapiją“ VIII skirsnio reikalavimus ir Medicinos priemonių (prietaisų) naudojimo tvarkos aprašo, patvirtinto Lietuvos Respublikos sveikatos apsaugos ministro 2010 m. gegužės 3 d. įsakymu Nr. V-383 „Dėl Medicinos priemonių (prietaisų) naudojimo tvarkos aprašo patvirtinimo“, nustatyta tvarka.</t>
  </si>
  <si>
    <r>
      <t xml:space="preserve">1. Perkančiosios organizacijos neatmesti pasiūlymai vertinami taikant ekonomiškai naudingiausio pasiūlymo vertinimo kriterijus, kai vertinama </t>
    </r>
    <r>
      <rPr>
        <b/>
        <sz val="12"/>
        <color theme="1"/>
        <rFont val="Times New Roman"/>
        <family val="1"/>
      </rPr>
      <t>kaina ir kokybė.</t>
    </r>
  </si>
  <si>
    <t>Pasirinkti (Yra / Nėra)</t>
  </si>
  <si>
    <t>Ne prasčiau nei 0,1 cm</t>
  </si>
  <si>
    <t>Ne mažiau nei 200 cm</t>
  </si>
  <si>
    <t>Ne mažiau 53 cm</t>
  </si>
  <si>
    <t>Ne mažiau kaip +/- 20 cm</t>
  </si>
  <si>
    <t>Paciento stalo maksimalus įlinkio dydis veikiant didžiausiam leistinam paciento svoriui ar kitoms jėgoms (Deflection)</t>
  </si>
  <si>
    <t>≤ 0,5 cm</t>
  </si>
  <si>
    <t>Ne daugiau nei  ± 0,5°</t>
  </si>
  <si>
    <t>Ne mažiau nei ± 180°</t>
  </si>
  <si>
    <t>Ne mažiau nei  ± 90°</t>
  </si>
  <si>
    <t>Ne mažiau nei ± 0,5°</t>
  </si>
  <si>
    <t>Ne mažiau nei 2 rpm</t>
  </si>
  <si>
    <t xml:space="preserve">Maksimalus kolimatoriaus sukimosi greitis </t>
  </si>
  <si>
    <t>Kolimatoriaus sukimosi tikslumas</t>
  </si>
  <si>
    <t>Kolimatoriaus sukimosi diapazonas</t>
  </si>
  <si>
    <t>Greitintuvo stovo (angl. gantry) sukimosi tislumas</t>
  </si>
  <si>
    <t>Greitintuvo stovo (angl. gantry) sukimosi diapazonas</t>
  </si>
  <si>
    <t>Daugialapės diafragmos lapelių pozicionavimo tikslumas</t>
  </si>
  <si>
    <t>Daugialapės diafragmos didžiausias moduliuojamas laukas</t>
  </si>
  <si>
    <t>1. Kontūravimui MRT, KT, konusinio spindulio KT (angl. CBCT), PET radiologiniuose vaizduose,</t>
  </si>
  <si>
    <t>2. MRT, KT, konusinio spindulio KT, PET radiologinių vaizdų koregistravimui,</t>
  </si>
  <si>
    <t>3. Plano tinkamumo įvertinimui,</t>
  </si>
  <si>
    <t>Vaizdo gavimo laikas</t>
  </si>
  <si>
    <r>
      <t>Būtina, įskaičiuota į galutinę pasiūlymo kainą (</t>
    </r>
    <r>
      <rPr>
        <i/>
        <sz val="12"/>
        <rFont val="Times New Roman"/>
        <family val="1"/>
      </rPr>
      <t>būtinas tiekėjo patvirtinimas, kad įrangos tiekėjas (arba gamintojo atstovai), sumontavę ir suderinę įrangą, atliks rentgeno aparato kokybės kontrolės priėmimo bandymus pagal Lietuvoje galiojančius teisės aktus (HN 78:2009), Medicinos priemonių (prietaisų) naudojimo tvarkos aprašo, patvirtinto sveikatos apsaugos ministro 2010 m. gegužės 3 d. įsakymu Nr. V-383 „Dėl Medicinos priemonių (prietaisų) naudojimo tvarkos aprašo patvirtinimo“, nustatyta tvarka ir pateiks bandymų protokolus ir kad visi aukščiau išvardinti darbai yra įskaičiuoti į galutinę pasiūlymo kainą</t>
    </r>
    <r>
      <rPr>
        <sz val="12"/>
        <rFont val="Times New Roman"/>
        <family val="1"/>
      </rPr>
      <t>)</t>
    </r>
  </si>
  <si>
    <r>
      <t>Būtina (</t>
    </r>
    <r>
      <rPr>
        <i/>
        <sz val="12"/>
        <rFont val="Times New Roman"/>
        <family val="1"/>
      </rPr>
      <t>būtinas tiekėjo patvirtinimas, kad siūloma įranga bei kartu su ja pateikiama dokumentacija atitiks Lietuvos higienos normoje HN 31:2021 “Radiacinės saugos reikalavimai medicininėje rentgeno diagnostikoje” nurodytus reikalavimus rentgeno diagnostikos įrangai  bei kartu su įranga pateikiamiems dokumentams</t>
    </r>
    <r>
      <rPr>
        <sz val="12"/>
        <rFont val="Times New Roman"/>
        <family val="1"/>
      </rPr>
      <t>)</t>
    </r>
  </si>
  <si>
    <r>
      <t>Būtina (</t>
    </r>
    <r>
      <rPr>
        <i/>
        <sz val="12"/>
        <rFont val="Times New Roman"/>
        <family val="1"/>
      </rPr>
      <t>būtinas tiekėjo patvirtinimas, kad siūloma įranga bei kartu su ja pateikiama dokumentacija atitiks Lietuvos higienos normoje HN 73:2018 “Pagrindinės radiacinės saugos normos” nurodytus reikalavimus medicininės radiologijos įrangai bei kartu su įranga pateikiamiems dokumentams</t>
    </r>
    <r>
      <rPr>
        <sz val="12"/>
        <rFont val="Times New Roman"/>
        <family val="1"/>
      </rPr>
      <t>)</t>
    </r>
  </si>
  <si>
    <t>T5</t>
  </si>
  <si>
    <t>T6</t>
  </si>
  <si>
    <t>T7</t>
  </si>
  <si>
    <t>T8</t>
  </si>
  <si>
    <t>Daugialapės diafragmos izocentre formuojamo lauko skiriamoji geba</t>
  </si>
  <si>
    <t>Ne mažiau 1 RPM</t>
  </si>
  <si>
    <t>Greitintuvo stovo sukimosi greitis ne mažiau 4 RPM</t>
  </si>
  <si>
    <t>Ne mažiau nei 100 cm</t>
  </si>
  <si>
    <t>Paciento stalo išilginio judėjimo diapazonas ne mažiau nei 150 cm</t>
  </si>
  <si>
    <t>Maksimalus rekonstrukcijos vaizdo skersmuo ne mažiau 70cm</t>
  </si>
  <si>
    <t>2. Iteratyvi CBCT su metalo artefaktų šalinimu (iCBCT, iCBCT Acuros, iCBCT MAR Adaptive arba lygiavertės).</t>
  </si>
  <si>
    <t>Maksimalus rekonstruotas vaizdas gaunamas linijinio greitintuvo darbo stotyje automatiškai apjungus du vaizdų rinkinius (du CBCT skenavimus)</t>
  </si>
  <si>
    <t>Vaizdavimo ir terapijos sinchronizacija pagal paciento kvėpavimo ritmą</t>
  </si>
  <si>
    <t>Spinduliuotės valdymas remiantis kūno paviršiaus stebėjimo sistema (spinduliuotės stabdymas pagal padėtį ar kvėpavimo kreivę)</t>
  </si>
  <si>
    <t>1. Santykinės ir absolučios dozimetrijos įranga su programiniais paketais, tinkanti  priėmimo ir  metiniams kokybės kontrolės matavimams,</t>
  </si>
  <si>
    <t>2. Santykinės ir absolučios dozimetrijos įranga su programiniais paketais, tinkanti  kasdieniniams kokybės kontrolės matavimams,</t>
  </si>
  <si>
    <t>3. Dozimetrinė įranga su programine įranga tinkanti paruoštų stereotaksinių gydymo planų verifikacijai,  suderinamas su istaigoje turimu StereoPHAN fantomu,</t>
  </si>
  <si>
    <t>4. Fantomas ir programinė įranga, rezultatams apdoroti ir analizuoti, skirtas matuoti ašines ir nuo ašies nutolusias, rotacines stovo, kolimatoriaus, vaizdo detektoiaus,  stalo paklaidas, suderinamas su istaigoje turimu StereoPHAN fantomu.</t>
  </si>
  <si>
    <t>Realizuotos gydymo dozės registravimo sistema (in vivo dozimetrinė sistema, vertinanti dozės pasiskirstymo pokyčius gydymo metu naudojant CBCT ir MLC judėjimo duomenis)</t>
  </si>
  <si>
    <t>6. Adaptyvios spindulinės terapijos planavimui (programinės įrangos paketai reikalingi galvos-kaklo; krūtinės ląstos, pilvo ir dubens sričių navikų adaptyviai spindulinei terapijai).</t>
  </si>
  <si>
    <t>8.6</t>
  </si>
  <si>
    <t>GPU serverio diegimas ir pritaikymas (konfiguravimas) spindulinio gydymo plano sudarymui naudojant GPU ir integracija į įstaigoje turimą gydymo planavimo, verifikavimo (Eclipse) ir informacinę radioterapijos sistemą (Aria)</t>
  </si>
  <si>
    <t>Ne mažiau nei nuo 80 iki 140 kVp</t>
  </si>
  <si>
    <t xml:space="preserve">Integruoti lazeriai, sumontuoti ant sistemos gentrio </t>
  </si>
  <si>
    <t>﻿Integruotas spindulio stabdiklis</t>
  </si>
  <si>
    <t>Paciento stalas užtikrinantis judėjimą visomis 6 laisvės laipsnių kryptimis</t>
  </si>
  <si>
    <t>T9</t>
  </si>
  <si>
    <t>Siūloma dozimetrijos sistema yra pilnai integruojama su šiuo metu NVC naudojama  SUN NUCLEAR dozimetrijos prietaisais ir programine įranga (Daily QA, Patient QA)</t>
  </si>
  <si>
    <t>Automatinis spinduliuotės valdymas remiantis kūno paviršiaus stebėjimo sistema (automatinis spinduliuotės stabdymas pagal kūno padėtį ar kvėpavimo kreivę)</t>
  </si>
  <si>
    <t>T10</t>
  </si>
  <si>
    <t>T11</t>
  </si>
  <si>
    <t>T12</t>
  </si>
  <si>
    <t>L5 =</t>
  </si>
  <si>
    <t>L6 =</t>
  </si>
  <si>
    <t>L7 =</t>
  </si>
  <si>
    <t>L8 =</t>
  </si>
  <si>
    <t>L9 =</t>
  </si>
  <si>
    <t>L10 =</t>
  </si>
  <si>
    <t>L11 =</t>
  </si>
  <si>
    <t>L12 =</t>
  </si>
  <si>
    <t>3.1 Kadangi siūlomo objekto T1, T2, T3, T4, T5, T6, T7, T8, T9, T10, T11, T12 techniniai parametrai neturi skaitinių išraiškų (yra arba nėra), todėl parametrų įvertinimas apskaičiuojamas pagal metodiką:</t>
  </si>
  <si>
    <r>
      <t>Techninis pranašumas T5 (T5</t>
    </r>
    <r>
      <rPr>
        <b/>
        <vertAlign val="subscript"/>
        <sz val="12"/>
        <color theme="1"/>
        <rFont val="Times New Roman"/>
        <family val="1"/>
      </rPr>
      <t>n</t>
    </r>
    <r>
      <rPr>
        <b/>
        <sz val="12"/>
        <color theme="1"/>
        <rFont val="Times New Roman"/>
        <family val="1"/>
      </rPr>
      <t>)</t>
    </r>
  </si>
  <si>
    <r>
      <t>Techninis pranašumas T6 (T6</t>
    </r>
    <r>
      <rPr>
        <b/>
        <vertAlign val="subscript"/>
        <sz val="12"/>
        <color theme="1"/>
        <rFont val="Times New Roman"/>
        <family val="1"/>
      </rPr>
      <t>n</t>
    </r>
    <r>
      <rPr>
        <b/>
        <sz val="12"/>
        <color theme="1"/>
        <rFont val="Times New Roman"/>
        <family val="1"/>
      </rPr>
      <t>)</t>
    </r>
  </si>
  <si>
    <r>
      <t>Techninis pranašumas T7 (T7</t>
    </r>
    <r>
      <rPr>
        <b/>
        <vertAlign val="subscript"/>
        <sz val="12"/>
        <color theme="1"/>
        <rFont val="Times New Roman"/>
        <family val="1"/>
      </rPr>
      <t>n</t>
    </r>
    <r>
      <rPr>
        <b/>
        <sz val="12"/>
        <color theme="1"/>
        <rFont val="Times New Roman"/>
        <family val="1"/>
      </rPr>
      <t>)</t>
    </r>
  </si>
  <si>
    <r>
      <t>Techninis pranašumas T8 (T8</t>
    </r>
    <r>
      <rPr>
        <b/>
        <vertAlign val="subscript"/>
        <sz val="12"/>
        <color theme="1"/>
        <rFont val="Times New Roman"/>
        <family val="1"/>
      </rPr>
      <t>n</t>
    </r>
    <r>
      <rPr>
        <b/>
        <sz val="12"/>
        <color theme="1"/>
        <rFont val="Times New Roman"/>
        <family val="1"/>
      </rPr>
      <t>)</t>
    </r>
  </si>
  <si>
    <r>
      <t>Techninis pranašumas T9 (T9</t>
    </r>
    <r>
      <rPr>
        <b/>
        <vertAlign val="subscript"/>
        <sz val="12"/>
        <color theme="1"/>
        <rFont val="Times New Roman"/>
        <family val="1"/>
      </rPr>
      <t>n</t>
    </r>
    <r>
      <rPr>
        <b/>
        <sz val="12"/>
        <color theme="1"/>
        <rFont val="Times New Roman"/>
        <family val="1"/>
      </rPr>
      <t>)</t>
    </r>
  </si>
  <si>
    <r>
      <t>Techninis pranašumas T10 (T10</t>
    </r>
    <r>
      <rPr>
        <b/>
        <vertAlign val="subscript"/>
        <sz val="12"/>
        <color theme="1"/>
        <rFont val="Times New Roman"/>
        <family val="1"/>
      </rPr>
      <t>n</t>
    </r>
    <r>
      <rPr>
        <b/>
        <sz val="12"/>
        <color theme="1"/>
        <rFont val="Times New Roman"/>
        <family val="1"/>
      </rPr>
      <t>)</t>
    </r>
  </si>
  <si>
    <r>
      <t>Techninis pranašumas T11 (T11</t>
    </r>
    <r>
      <rPr>
        <b/>
        <vertAlign val="subscript"/>
        <sz val="12"/>
        <color theme="1"/>
        <rFont val="Times New Roman"/>
        <family val="1"/>
      </rPr>
      <t>n</t>
    </r>
    <r>
      <rPr>
        <b/>
        <sz val="12"/>
        <color theme="1"/>
        <rFont val="Times New Roman"/>
        <family val="1"/>
      </rPr>
      <t>)</t>
    </r>
  </si>
  <si>
    <r>
      <t>Techninis pranašumas T12 (T12</t>
    </r>
    <r>
      <rPr>
        <b/>
        <vertAlign val="subscript"/>
        <sz val="12"/>
        <color theme="1"/>
        <rFont val="Times New Roman"/>
        <family val="1"/>
      </rPr>
      <t>n</t>
    </r>
    <r>
      <rPr>
        <b/>
        <sz val="12"/>
        <color theme="1"/>
        <rFont val="Times New Roman"/>
        <family val="1"/>
      </rPr>
      <t>)</t>
    </r>
  </si>
  <si>
    <r>
      <rPr>
        <b/>
        <sz val="12"/>
        <color theme="1"/>
        <rFont val="Times New Roman"/>
        <family val="1"/>
      </rPr>
      <t>T1</t>
    </r>
    <r>
      <rPr>
        <b/>
        <vertAlign val="subscript"/>
        <sz val="12"/>
        <color theme="1"/>
        <rFont val="Times New Roman"/>
        <family val="1"/>
      </rPr>
      <t>n</t>
    </r>
    <r>
      <rPr>
        <b/>
        <sz val="12"/>
        <color theme="1"/>
        <rFont val="Times New Roman"/>
        <family val="1"/>
      </rPr>
      <t xml:space="preserve"> - T12</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Tiekėjo n Techninis pranašumas, nurodytas "Vertinimo tvarkoje". </t>
    </r>
  </si>
  <si>
    <r>
      <t>T5</t>
    </r>
    <r>
      <rPr>
        <vertAlign val="subscript"/>
        <sz val="12"/>
        <rFont val="Times New Roman"/>
        <family val="1"/>
      </rPr>
      <t>n</t>
    </r>
  </si>
  <si>
    <r>
      <t>T6</t>
    </r>
    <r>
      <rPr>
        <vertAlign val="subscript"/>
        <sz val="12"/>
        <rFont val="Times New Roman"/>
        <family val="1"/>
      </rPr>
      <t>n</t>
    </r>
  </si>
  <si>
    <r>
      <t>T7</t>
    </r>
    <r>
      <rPr>
        <vertAlign val="subscript"/>
        <sz val="12"/>
        <rFont val="Times New Roman"/>
        <family val="1"/>
      </rPr>
      <t>n</t>
    </r>
  </si>
  <si>
    <r>
      <t>T8</t>
    </r>
    <r>
      <rPr>
        <vertAlign val="subscript"/>
        <sz val="12"/>
        <rFont val="Times New Roman"/>
        <family val="1"/>
      </rPr>
      <t>n</t>
    </r>
  </si>
  <si>
    <r>
      <t>T9</t>
    </r>
    <r>
      <rPr>
        <vertAlign val="subscript"/>
        <sz val="12"/>
        <rFont val="Times New Roman"/>
        <family val="1"/>
      </rPr>
      <t>n</t>
    </r>
  </si>
  <si>
    <r>
      <t>T10</t>
    </r>
    <r>
      <rPr>
        <vertAlign val="subscript"/>
        <sz val="12"/>
        <rFont val="Times New Roman"/>
        <family val="1"/>
      </rPr>
      <t>n</t>
    </r>
  </si>
  <si>
    <r>
      <t>T11</t>
    </r>
    <r>
      <rPr>
        <vertAlign val="subscript"/>
        <sz val="12"/>
        <rFont val="Times New Roman"/>
        <family val="1"/>
      </rPr>
      <t>n</t>
    </r>
  </si>
  <si>
    <r>
      <t>T12</t>
    </r>
    <r>
      <rPr>
        <vertAlign val="subscript"/>
        <sz val="12"/>
        <rFont val="Times New Roman"/>
        <family val="1"/>
      </rPr>
      <t>n</t>
    </r>
  </si>
  <si>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</si>
  <si>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 xml:space="preserve">Tiekėjas turi būti siūlomos sistemos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Reikalavimas netaikomas kartu su įranga siūlomiems kompiuteriams, serveriams ir visai periferinei įrangai (klaviatūra, pelė, spausdintuvas, nepertraukiamos el. srovės šaltinis ir kt.), t.y. Tiekėjas neprivalo būti siūlomų kompiuterių, serverių ir visos periferinės įrangos gamintojas arba būti oficialus šios įrangos gamintojų įgaliotasis atstovas, bei neprivalo turėti rašytinio susitarimo su minėtos siūlomos įrangos įgaliotuoju atstovu dėl prekybos. </t>
  </si>
  <si>
    <t>*</t>
  </si>
  <si>
    <t>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pirkimo sąlygų 4 p. nustatyti šiame pagrindime suformuluotus reikalavimus.
1 https://e-seimas.lrs.lt/portal/legalAct/lt/TAD/TAIS.371838/asr 
2 https://eur-lex.europa.eu/legal-content/EN/LSU/?uri=CELEX%3A32017R0745</t>
  </si>
  <si>
    <t>Tiekėjo arba įgalioto asmens vardas ir pavardė</t>
  </si>
  <si>
    <t>1. Įvadinė elektros spinta, sukomplektuota apsauginiais el. įtampos ribotuvais (įskaitant spintos sumontavimą sistemos instaliavimo metu).</t>
  </si>
  <si>
    <t>10.</t>
  </si>
  <si>
    <t>Personalo mokymai perkančiosios organizacijos patalpose (﻿įskaičiuoti į siūlomos sistemos kainą):</t>
  </si>
  <si>
    <t>Personalo mokymai gamintojo akredituotose mokymo centruose pagal gamintojo patvirtintas mokymo programas, atitinkančias perkamą įrangą ir jos priedus (﻿įskaičiuoti į siūlomos sistemos kainą):</t>
  </si>
  <si>
    <t>Vaizdo gavimo (nuo skenavimo iki pateikimo vertinimui) laikas ne daugiau 1 min.</t>
  </si>
  <si>
    <t>Serverių  (pagal gamintojo reikalavimus) diegimas ir pritaikymas (konfiguravimas) naujai  įsigyjamo LG, esamų LG bei naudojamos spindulinio gydymo planavimo ir informacinės sistemos fukcionalumo užtikrinimui. Duomenų saugojimo talpa ne mažiau nei 50TB. Būtinas automatinis atsarginės duomenų kopijos darymas.</t>
  </si>
  <si>
    <t>1. ﻿Ne mažiau kaip 5 darbo dienų ne mažiau kaip 20 radiologijos technologų apmokymai,</t>
  </si>
  <si>
    <t>2. ﻿Ne mažiau kaip 5 darbo dienų ne mažiau kaip 15 gydytojų onkologų radioterapeutų ir medicinos fizikų apmokymai,</t>
  </si>
  <si>
    <t>Spinduliuotės pralaidumas per MLC nenaudojant kolimatoriaus mažiau nei 0,02%</t>
  </si>
  <si>
    <t>EPID dozimetrijos sistema, skirta planų verifikacijai ir in vivo kontrolei (pluošto praėjusio pacientą registravimas)</t>
  </si>
  <si>
    <t>4. Sprendimas turi būti tinkamas adaptaciniam gydymui visose kūno srityse,</t>
  </si>
  <si>
    <t xml:space="preserve">5. LG sistema turi turėti funkcionalumą, leidžiantį atlikti spindulinio gydymo planavimo procesą,  naudojant LG CBCT ir diagnostionio KT vaizdus be būtinybės naudoti atskirai atliktą gydymo planavimo KT tyrimą. </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</si>
  <si>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</si>
  <si>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Užtikrinamas koplanarinių ir ne koplanarinių gydymo planų realizavimas</t>
  </si>
  <si>
    <t>1. Pacientų duomenų valdymo funkcionalumai;
2. 4DCT vaizdų valdymo funkcionalumai
3. Gydymo priskirimo funkcionalumai;
4. Kontūravimo fukcionalumai;
5. Pagalbinio, anatomijos atlasu paramento, kontūravimo funkcionalumai.
6. Vaizdų registavimo funkcionalumai;
7. DICOM importavimo/eksportavimo funkcionalumai;
8. Eclipse išorinės spindulinės terapijos planų kūrimo, netikslumų vertinimo, verifikavimo funkcionalumai 2D/3D/IMRT/VMAT/SRS;
9. Spindulinės terapijos gydymo planų 2D/3D/IMRT/VMAT/SRS, realizavimo funkcionalumai;
10. Spidulinės terapijos vaizdinimo (CBCT) ir gydymo realizavimo atliekant kvėpavimo arba opinėje paviršiaus kontrolėje funkcionalumai;
11. Brachiterapijos LDR/HDR 2D/3D planavimo ir gydymo realizavimo funkcionalumai;
12. Eclipse portalinės dozės skaičiavimo, vertinimo, analizavimo ir matavimo funkcionalumai;
13. Eclipse klinikinių protokolų funkcionalumai;
14. Eclipse skriptų naudojimo funkcionalumai;
15. Išorinės spindulinės terapijos ir brachiterapijos plano dozės skaičiavimo, optimizavimo algoritmai.
16. RapidArk planavimo funkcionalumai;
17. Rapid plan funkcionalumai;
18. HyperArc planų kūrimo ir realizavimo funkcionalumai;
19. Eclipse biologinio optimizavimo ir vertinimo funkcionalumai;
20. Eclipse planų konvertavimo (tarp greitintuvų) funkcionalumai;
21. Offline vaizdų pežiūros ir vertinimo funkcionalumai;
22. Paciento gydymo, aparatūros naudojimo, darbo krūvių ataskaitų funkcionalumai;
23. Time planner laiko planavimo ir valdymo funkcionalumai;
24. Virtualios simuliacijos atlikimo funkcionalumai;</t>
  </si>
  <si>
    <t>LAT 2020-09-23 nutartis c.b. Nr. e3K-3-358-248/2020</t>
  </si>
  <si>
    <t>Jei siūlomas objektas turi nurodytą pranašumą gauna maksimalų balų skaičių pagal lyginamąjį svorį: T1 = L1 =  0.10, T2 = L2 =  0.05, T3 = L3 = 0.10, T4 = L4 = 0.05, T5 = L5 = 0.20, T6 = L6 = 0.15, T7 = L7 = 0.10, T8 = L8 = 0.05, T9 = L9 = 0.05, T10 = L10 = 0.05, T11 = L11 = 0.05, T12 = L12 = 0,05. Jei siūlomas objektas neturi nurodyto pranašumo gauna 0 balų: T1 = L1 = 0, T2 = L2 = 0, T3 = L3 = 0, T4 = L4 = 0, T5 = L5 = 0, T6 = L6 = 0, T7 = L7 = 0, T8 = L8 = 0, T9 = L9 = 0, T10 = L10 = 0, T11 = L11 = 0, T12 = L12 = 0.</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</si>
  <si>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Atlieka garantijos sąlygas atitinkančių gedimų (jei jie nutiko naudojant įrangą pagal paskirtį, laikantis pateiktų instrukcijų bei nurodytų eksploatavimo sąlygų) šalinimą. Atlieka techninės būklės patikrinimus pagal gamintojo reikalavimus/rekomendacijas. Gedimo atveju atvyksta remontuoti ne vėliau kaip per 24 (dvidešimt keturias) valandas nuo pranešimo apie prekės gedimą gavimo. Reikalavimai netaikomi garantijos sąlygų neatitinkančių gedimų atvejams, kai įranga sugenda dėl vartotojo kaltės.</t>
  </si>
  <si>
    <t>3. Ne mažiau kaip 5 darbo dienų mokymai ≥ 4 medicinos fizikams, (jei gamintojas/įranga turi integruotą kokybės kontrolės modulį (Quality control mode arba lygiavertį), apmokyti juo naudotis ir suteikti prieigą ≥ 2 medicinos fizikams). Kartu su sistema turės būti pateikti fantomai reikalingi kasdienių/savaitinių/mėnesinių testų atlikimui,</t>
  </si>
  <si>
    <t>3. ﻿Ne mažiau kaip 2 darbuotojų apmokymai sistemos valdymo, konfigūravimo ir administravimo, taip pat suteikti žinias bei praktinius įgūdžius, reikalingus pilnam sistemos funkcionalumo išnaudojimui bei darbo eigos pritaikymui klinikiniams poreikiams.</t>
  </si>
  <si>
    <t>2. ﻿Ne mažiau kaip 3 NVC darbuotojų apmokymai atlikti pirminę gedimo diagnostiką bei paprastų gedimų šalinimą pagal gamintojo rekomenduojamą akredituotą programą,</t>
  </si>
  <si>
    <t>4. Po apmokymų išduodamas apmokymų aktas / sertifikatas arba kitas mokymų faktą įrodantis dokumentas,</t>
  </si>
  <si>
    <t>5. Mokymus privalo vykdyti gamintojo apmokytas ir sertifikuotas personalas, turintis oficialią kvalifikaciją bei įgaliojimus vykdyti mokymus atitinkamoje srityje.</t>
  </si>
  <si>
    <t>įrangos remontą, įskaitant remontui atlikti reikalingas detales bei medžiagas, o taip pat ir gamintojo rekomenduojamu periodiškumu nemokamai atlieka techninę priežiūrą, įskaitant techninei priežiūrai atlikti reikalingas detales ir medžiagas. Atlieka garantijos sąlygas atitinkančių gedimų (jei jie nutiko naudojant įrangą pagal paskirtį, laikantis pateiktų instrukcijų bei nurodytų eksploatavimo sąlygų) šalinimą. Atlieka techninės būklės patikrinimus pagal gamintojo reikalavimus/rekomendacijas. Gedimo atveju atvyksta remontuoti ne vėliau kaip per 24 (dvidešimt keturias) valandas nuo pranešimo apie prekės gedimą gavimo. Reikalavimai netaikomi garantijos sąlygų neatitinkančių gedimų atvejams, kai įranga sugenda dėl vartotojo kaltės.</t>
  </si>
  <si>
    <t>T6*</t>
  </si>
  <si>
    <t xml:space="preserve">Tiekėjas turi pateikti gamintojo deklaraciją, kad atitinka nustatytą reikalavimą. Perkančioji organizacija turi teisę papildomai kreiptis į Tiekėją su prašymu paaiškinti atitiktį nustatytam techniniam pranašumui. Vadovaujantis Lietuvos Aukščiausiojo Teismo (toliau - LAT) nuosekliai formuojama praktika(1) pažymime, kad tais atvejais, kai pagal viešojo pirkimo sąlygas tiekėjai atitiktį iškeltiems reikalavimams įrodinėja deklaracijomis, už kurių turinį ir parengimą jie patys arba suinteresuoti asmenys, pvz. siūlomos prekės gamintojas, yra atsakingi, tai nereiškia, jog kiti ūkio subjektai (tiekėjai) ar pati perkančioji organizacija negali kvestionuoti tiekėjo pateiktos deklaracijos patikimumo (tikrumo). Tokią deklaraciją galima kvestionuoti ne tik subjekto pagrindu, t. y. ar deklaraciją parengė tinkamas subjektas, bet ir materialiuoju pagrindu, t. y. ar pateiktos deklaracijos turinys yra patikimas. Kasacinio teismo taip pat pripažystama, kad perkančiosios organizacijos turi teisę papildomai aiškintis pateiktos deklaruojamos informacijos tikrumą, kai pagal pirkimo sąlygas nebuvo reikalaujama pateikti konkrečių pagrindžiančių duomenų (o tik atitinkamos formos pažymą, deklaraciją ir pan.), tokie veiksmai nelaikytini pirkimo sąlygų turinio išplėtimu, todėl leistini. </t>
  </si>
  <si>
    <t>Žemiau detalizuojamos visos šiuo metu naudojamos esamos  NVC infrastruktūros (Eclipse, Aria, TrueBeam) funkcijos:</t>
  </si>
  <si>
    <t>**</t>
  </si>
  <si>
    <t>1. Ne mažiau nei 36 mėn.</t>
  </si>
  <si>
    <t>Pilna siūlomos LG sistemos integracija į esamą NVC infrastruktūrą (Eclipse, Aria, TrueBeam), užtikrinant visų šiuo metu naudojamų funkcijų**, modulių ir darbo procesų veikimą be jokių apribojimų ar paralelinių sistemų poreikio.</t>
  </si>
  <si>
    <t>Projekto vertė (Pv)</t>
  </si>
  <si>
    <t>Pasiūlymo vertė viršija pirkimui skirtą lėšų sumą</t>
  </si>
  <si>
    <t>€ be PVM</t>
  </si>
  <si>
    <t>4. Programinė įranga iš KT gaunamų vaizdų automatiniam įvairių kūno sričių (galvos-kaklo, krūtinės ląstos, pilvo, dubens) vidaus organų apibrėžimui pagal ASTRO,ESTRO, RTOG kritinių organų kontūravimo rekomendacijas, laikantis AAPM TG-263 rekomendacijų. Programinė įranga turi leisti inicijuoti psirinktos srities automatinį kontūravimą, leidžiant vartotojui atlikti rankinę korekciją ir išsaugoti sukurtus kontūravimo profilius arba šablonus.
Programinė įranga automatiškai apibrėžia visus KT nuskenuotus vaizdus ir automatiškai perduoda į planavimo sistemą.</t>
  </si>
  <si>
    <t>Siūlomas linijinio greitintuvo garantinis laikotarpis</t>
  </si>
  <si>
    <t>Garantijos laikotarpiu tiekėjas teisės aktų nustatyta tvarka nemokamai atlieka:</t>
  </si>
  <si>
    <t>1. ﻿Ne mažiau kaip 5 darbo dienų ir ne mažiau kaip 2 komandų sudarytų iš gydytojo radioterapeuto, radiologijos technologo ir medicinos fiziko, apmokymai gamintojo akredituotame mokymų centre ar referentinėje ligoninėje perimti gerąją adaptacinės radioterapijos gydymo praktiką,</t>
  </si>
  <si>
    <t>9</t>
  </si>
  <si>
    <t>9.1</t>
  </si>
  <si>
    <t>9.2</t>
  </si>
  <si>
    <t>9.4</t>
  </si>
  <si>
    <t>9.3</t>
  </si>
  <si>
    <t xml:space="preserve">Visi instaliavimo, montavimo, paruošimo eksploatacijai darbai, įskaitant projekto radiacinei saugai paruošimą bei jo ekspertizę kaštai turi būti įtraukti į galutinę pasiūlymo kainą. </t>
  </si>
  <si>
    <t>5. Tiekėjas, diegdamas naują linijinį greitintuvą, privalo užtikrinti jo integraciją su įstaigoje naudojama RIS sistema ARIA. Po integracijos turi veikti bendra RIS sistema ARIA, turinti sąsajas su visais įstaigoje esančiais LG ir planavimo KT, užtikrinanti laikų planavimą, paciento gydymo istorijos tvarkymą, vaizdų ir planų valdymą bei visą kitą RIS funkcionalumą įskaitant galimybę siųsti bei gauti duomenis iš įstaigoje naudojamos HIS (ELI).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</si>
</sst>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sz val="12"/>
      <color rgb="FFFF0000"/>
      <name val="Times New Roman"/>
      <family val="1"/>
    </font>
    <font>
      <b/>
      <sz val="12"/>
      <color rgb="FF000000"/>
      <name val="Times New Roman"/>
      <family val="1"/>
    </font>
    <font>
      <vertAlign val="subscript"/>
      <sz val="12"/>
      <name val="Times New Roman"/>
      <family val="1"/>
    </font>
    <font>
      <b/>
      <sz val="12"/>
      <name val="Times New Roman"/>
      <family val="1"/>
    </font>
    <font>
      <i/>
      <sz val="12"/>
      <name val="Times New Roman"/>
      <family val="1"/>
    </font>
    <font>
      <b/>
      <sz val="12"/>
      <name val="Times New Roman"/>
      <family val="1"/>
      <charset val="186"/>
    </font>
    <font>
      <sz val="12"/>
      <name val="Times New Roman"/>
      <family val="1"/>
      <charset val="186"/>
    </font>
    <font>
      <b/>
      <sz val="12"/>
      <color rgb="FFFF0000"/>
      <name val="Times New Roman"/>
      <family val="1"/>
    </font>
    <font>
      <b/>
      <sz val="16"/>
      <color rgb="FFFF0000"/>
      <name val="Times New Roman"/>
      <family val="1"/>
    </font>
    <font>
      <b/>
      <i/>
      <sz val="14"/>
      <color rgb="FFFF0000"/>
      <name val="Times New Roman"/>
      <family val="1"/>
    </font>
    <font>
      <b/>
      <vertAlign val="subscript"/>
      <sz val="12"/>
      <color theme="1"/>
      <name val="Times New Roman"/>
      <family val="1"/>
    </font>
    <font>
      <b/>
      <u/>
      <sz val="12"/>
      <color theme="1"/>
      <name val="Times New Roman"/>
      <family val="1"/>
    </font>
    <font>
      <b/>
      <i/>
      <sz val="12"/>
      <name val="Times New Roman"/>
      <family val="1"/>
    </font>
    <font>
      <b/>
      <i/>
      <vertAlign val="subscript"/>
      <sz val="12"/>
      <name val="Times New Roman"/>
      <family val="1"/>
    </font>
    <font>
      <i/>
      <vertAlign val="subscript"/>
      <sz val="12"/>
      <name val="Times New Roman"/>
      <family val="1"/>
    </font>
    <font>
      <vertAlign val="subscript"/>
      <sz val="12"/>
      <color theme="1"/>
      <name val="Times New Roman"/>
      <family val="1"/>
    </font>
    <font>
      <i/>
      <sz val="12"/>
      <color rgb="FF00B050"/>
      <name val="Times New Roman"/>
      <family val="1"/>
    </font>
    <font>
      <sz val="11"/>
      <color rgb="FFFF0000"/>
      <name val="Calibri"/>
      <family val="2"/>
      <scheme val="minor"/>
    </font>
    <font>
      <sz val="8"/>
      <name val="Calibri"/>
      <family val="2"/>
      <scheme val="minor"/>
    </font>
    <font>
      <b/>
      <i/>
      <sz val="14"/>
      <name val="Times New Roman"/>
      <family val="1"/>
    </font>
    <font>
      <sz val="12"/>
      <color rgb="FF00B050"/>
      <name val="Times New Roman"/>
      <family val="1"/>
    </font>
    <font>
      <sz val="11"/>
      <color rgb="FF00B050"/>
      <name val="Times New Roman"/>
      <family val="1"/>
    </font>
    <font>
      <sz val="11"/>
      <name val="Times New Roman"/>
      <family val="1"/>
    </font>
    <font>
      <sz val="12"/>
      <color rgb="FF000000"/>
      <name val="Times New Roman"/>
      <family val="1"/>
    </font>
    <font>
      <i/>
      <sz val="12"/>
      <color theme="1"/>
      <name val="Times New Roman"/>
      <family val="1"/>
    </font>
    <font>
      <sz val="12"/>
      <color theme="5"/>
      <name val="Times New Roman"/>
      <family val="1"/>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7"/>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s>
  <cellStyleXfs count="1">
    <xf numFmtId="0" fontId="0" fillId="0" borderId="0"/>
  </cellStyleXfs>
  <cellXfs count="278">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0" xfId="0" applyFont="1" applyFill="1" applyAlignment="1">
      <alignment horizontal="right" vertical="top"/>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3" fillId="5" borderId="0" xfId="0" applyFont="1" applyFill="1" applyAlignment="1">
      <alignment vertical="top"/>
    </xf>
    <xf numFmtId="0" fontId="14" fillId="5" borderId="0" xfId="0" applyFont="1" applyFill="1" applyAlignment="1">
      <alignment vertical="top" wrapText="1"/>
    </xf>
    <xf numFmtId="0" fontId="14" fillId="5" borderId="0" xfId="0" applyFont="1" applyFill="1"/>
    <xf numFmtId="0" fontId="13" fillId="5" borderId="1" xfId="0" applyFont="1" applyFill="1" applyBorder="1" applyAlignment="1">
      <alignment horizontal="center" vertical="center" wrapText="1"/>
    </xf>
    <xf numFmtId="0" fontId="13" fillId="5" borderId="1" xfId="0" applyFont="1" applyFill="1" applyBorder="1" applyAlignment="1">
      <alignment horizontal="justify" vertical="center" wrapText="1"/>
    </xf>
    <xf numFmtId="0" fontId="14" fillId="5" borderId="0" xfId="0" applyFont="1" applyFill="1" applyAlignment="1">
      <alignment vertical="top"/>
    </xf>
    <xf numFmtId="0" fontId="1" fillId="5" borderId="0" xfId="0" applyFont="1" applyFill="1" applyAlignment="1">
      <alignment vertical="center" wrapText="1"/>
    </xf>
    <xf numFmtId="0" fontId="6" fillId="5" borderId="0" xfId="0" applyFont="1" applyFill="1" applyAlignment="1">
      <alignment vertical="center"/>
    </xf>
    <xf numFmtId="0" fontId="7" fillId="5" borderId="0" xfId="0" applyFont="1" applyFill="1"/>
    <xf numFmtId="0" fontId="7" fillId="5" borderId="0" xfId="0" applyFont="1" applyFill="1" applyAlignment="1">
      <alignment horizontal="center"/>
    </xf>
    <xf numFmtId="0" fontId="1" fillId="5" borderId="1" xfId="0" applyFont="1" applyFill="1" applyBorder="1" applyAlignment="1">
      <alignment horizontal="left" vertical="top"/>
    </xf>
    <xf numFmtId="0" fontId="1" fillId="5" borderId="1" xfId="0" applyFont="1" applyFill="1" applyBorder="1" applyAlignment="1">
      <alignment horizontal="left" vertical="center"/>
    </xf>
    <xf numFmtId="0" fontId="1" fillId="5" borderId="0" xfId="0" applyFont="1" applyFill="1" applyAlignment="1" applyProtection="1">
      <alignment vertical="center" wrapText="1"/>
      <protection locked="0"/>
    </xf>
    <xf numFmtId="0" fontId="2" fillId="5" borderId="0" xfId="0" applyFont="1" applyFill="1" applyAlignment="1">
      <alignment horizontal="center"/>
    </xf>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1" fillId="5" borderId="1" xfId="0" applyFont="1" applyFill="1" applyBorder="1" applyAlignment="1">
      <alignment horizontal="justify" vertical="center" wrapText="1"/>
    </xf>
    <xf numFmtId="1" fontId="1" fillId="5" borderId="1" xfId="0" applyNumberFormat="1" applyFont="1" applyFill="1" applyBorder="1" applyAlignment="1">
      <alignment horizontal="center" vertical="center"/>
    </xf>
    <xf numFmtId="0" fontId="15" fillId="5" borderId="1"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5" fillId="5" borderId="0" xfId="0" applyFont="1" applyFill="1" applyAlignment="1">
      <alignment vertical="center" wrapText="1"/>
    </xf>
    <xf numFmtId="0" fontId="11" fillId="0" borderId="1" xfId="0" applyFont="1" applyBorder="1" applyAlignment="1" applyProtection="1">
      <alignment horizontal="center" vertical="center" wrapText="1"/>
      <protection locked="0"/>
    </xf>
    <xf numFmtId="0" fontId="1" fillId="5" borderId="1" xfId="0" applyFont="1" applyFill="1" applyBorder="1" applyAlignment="1">
      <alignment horizontal="center" vertical="center" wrapText="1"/>
    </xf>
    <xf numFmtId="0" fontId="11" fillId="5" borderId="0" xfId="0" applyFont="1" applyFill="1" applyAlignment="1">
      <alignment vertical="center" wrapText="1"/>
    </xf>
    <xf numFmtId="0" fontId="1" fillId="5" borderId="0" xfId="0" applyFont="1" applyFill="1" applyAlignment="1">
      <alignment wrapText="1"/>
    </xf>
    <xf numFmtId="0" fontId="1" fillId="4" borderId="0" xfId="0" applyFont="1" applyFill="1"/>
    <xf numFmtId="0" fontId="6" fillId="4" borderId="0" xfId="0" applyFont="1" applyFill="1" applyAlignment="1">
      <alignment vertical="center"/>
    </xf>
    <xf numFmtId="0" fontId="7" fillId="4" borderId="0" xfId="0" applyFont="1" applyFill="1"/>
    <xf numFmtId="0" fontId="1" fillId="4" borderId="1" xfId="0" applyFont="1" applyFill="1" applyBorder="1"/>
    <xf numFmtId="0" fontId="1" fillId="4" borderId="1" xfId="0" applyFont="1" applyFill="1" applyBorder="1" applyAlignment="1">
      <alignment horizontal="center"/>
    </xf>
    <xf numFmtId="0" fontId="2" fillId="4" borderId="35" xfId="0" applyFont="1" applyFill="1" applyBorder="1" applyAlignment="1">
      <alignment horizontal="center" vertical="center" wrapText="1"/>
    </xf>
    <xf numFmtId="0" fontId="2" fillId="6" borderId="32"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5" fillId="4" borderId="0" xfId="0" applyFont="1" applyFill="1"/>
    <xf numFmtId="0" fontId="2" fillId="4" borderId="0" xfId="0" applyFont="1" applyFill="1"/>
    <xf numFmtId="0" fontId="1" fillId="4" borderId="0" xfId="0" applyFont="1" applyFill="1" applyAlignment="1">
      <alignment vertical="top" wrapText="1"/>
    </xf>
    <xf numFmtId="0" fontId="1" fillId="6" borderId="1" xfId="0" applyFont="1" applyFill="1" applyBorder="1" applyAlignment="1">
      <alignment horizontal="center" vertical="center"/>
    </xf>
    <xf numFmtId="0" fontId="2" fillId="4" borderId="0" xfId="0" applyFont="1" applyFill="1" applyAlignment="1">
      <alignment horizontal="right" vertical="center" wrapText="1"/>
    </xf>
    <xf numFmtId="0" fontId="2" fillId="4" borderId="35"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0" xfId="0" applyFont="1" applyFill="1" applyAlignment="1">
      <alignment horizontal="center" vertical="center"/>
    </xf>
    <xf numFmtId="0" fontId="19" fillId="4" borderId="0" xfId="0" applyFont="1" applyFill="1" applyAlignment="1">
      <alignment horizontal="left"/>
    </xf>
    <xf numFmtId="0" fontId="1" fillId="4" borderId="0" xfId="0" applyFont="1" applyFill="1" applyAlignment="1">
      <alignment horizontal="left"/>
    </xf>
    <xf numFmtId="0" fontId="1" fillId="4" borderId="0" xfId="0" applyFont="1" applyFill="1" applyAlignment="1">
      <alignment horizontal="right"/>
    </xf>
    <xf numFmtId="0" fontId="2" fillId="7" borderId="35" xfId="0" applyFont="1" applyFill="1" applyBorder="1" applyAlignment="1">
      <alignment horizontal="center" vertical="center"/>
    </xf>
    <xf numFmtId="0" fontId="5" fillId="4" borderId="35" xfId="0" applyFont="1" applyFill="1" applyBorder="1" applyAlignment="1">
      <alignment horizontal="justify" wrapText="1"/>
    </xf>
    <xf numFmtId="0" fontId="5" fillId="4" borderId="17" xfId="0" applyFont="1" applyFill="1" applyBorder="1" applyAlignment="1">
      <alignment horizontal="center" vertical="center"/>
    </xf>
    <xf numFmtId="0" fontId="5" fillId="4" borderId="35" xfId="0" applyFont="1" applyFill="1" applyBorder="1" applyAlignment="1">
      <alignment horizontal="justify"/>
    </xf>
    <xf numFmtId="0" fontId="20" fillId="4" borderId="0" xfId="0" applyFont="1" applyFill="1" applyAlignment="1">
      <alignment horizontal="left"/>
    </xf>
    <xf numFmtId="0" fontId="12" fillId="4" borderId="0" xfId="0" applyFont="1" applyFill="1" applyAlignment="1">
      <alignment horizontal="left"/>
    </xf>
    <xf numFmtId="0" fontId="5" fillId="4" borderId="0" xfId="0" applyFont="1" applyFill="1" applyAlignment="1">
      <alignment horizontal="left"/>
    </xf>
    <xf numFmtId="0" fontId="1" fillId="0" borderId="35" xfId="0" applyFont="1" applyBorder="1" applyAlignment="1">
      <alignment horizontal="center" vertical="center"/>
    </xf>
    <xf numFmtId="0" fontId="19" fillId="0" borderId="0" xfId="0" applyFont="1" applyAlignment="1">
      <alignment horizontal="left"/>
    </xf>
    <xf numFmtId="0" fontId="24" fillId="0" borderId="0" xfId="0" applyFont="1"/>
    <xf numFmtId="0" fontId="14" fillId="5" borderId="0" xfId="0" applyFont="1" applyFill="1" applyAlignment="1">
      <alignment vertical="center"/>
    </xf>
    <xf numFmtId="0" fontId="14" fillId="5" borderId="0" xfId="0" applyFont="1" applyFill="1" applyAlignment="1">
      <alignment horizontal="center" vertical="center"/>
    </xf>
    <xf numFmtId="0" fontId="12" fillId="0" borderId="1" xfId="0" applyFont="1" applyBorder="1" applyAlignment="1" applyProtection="1">
      <alignment horizontal="justify" vertical="center" wrapText="1"/>
      <protection locked="0"/>
    </xf>
    <xf numFmtId="14" fontId="25" fillId="3" borderId="1" xfId="0" applyNumberFormat="1" applyFont="1" applyFill="1" applyBorder="1" applyAlignment="1" applyProtection="1">
      <alignment horizontal="left" vertical="top" wrapText="1"/>
      <protection locked="0"/>
    </xf>
    <xf numFmtId="0" fontId="17" fillId="4" borderId="0" xfId="0" applyFont="1" applyFill="1" applyAlignment="1">
      <alignment horizontal="center" vertical="center"/>
    </xf>
    <xf numFmtId="0" fontId="0" fillId="6" borderId="0" xfId="0" applyFill="1"/>
    <xf numFmtId="0" fontId="1" fillId="2" borderId="6" xfId="0" applyFont="1" applyFill="1" applyBorder="1" applyAlignment="1">
      <alignment horizontal="center" vertical="center" wrapText="1"/>
    </xf>
    <xf numFmtId="2" fontId="1" fillId="8" borderId="29" xfId="0" applyNumberFormat="1" applyFont="1" applyFill="1" applyBorder="1" applyAlignment="1">
      <alignment horizontal="center" vertical="center"/>
    </xf>
    <xf numFmtId="0" fontId="2" fillId="4" borderId="35" xfId="0" applyFont="1" applyFill="1" applyBorder="1" applyAlignment="1">
      <alignment horizontal="right" vertical="center" wrapText="1"/>
    </xf>
    <xf numFmtId="0" fontId="17" fillId="4" borderId="0" xfId="0" applyFont="1" applyFill="1" applyAlignment="1">
      <alignment vertical="center"/>
    </xf>
    <xf numFmtId="0" fontId="27" fillId="4" borderId="0" xfId="0" applyFont="1" applyFill="1" applyAlignment="1">
      <alignment horizontal="center" vertical="center"/>
    </xf>
    <xf numFmtId="49" fontId="5" fillId="5" borderId="1" xfId="0" applyNumberFormat="1" applyFont="1" applyFill="1" applyBorder="1" applyAlignment="1">
      <alignment horizontal="center" vertical="top" wrapText="1"/>
    </xf>
    <xf numFmtId="49" fontId="11" fillId="5" borderId="26" xfId="0" applyNumberFormat="1" applyFont="1" applyFill="1" applyBorder="1" applyAlignment="1">
      <alignment horizontal="center" vertical="top" wrapText="1"/>
    </xf>
    <xf numFmtId="0" fontId="5" fillId="4" borderId="0" xfId="0" applyFont="1" applyFill="1" applyAlignment="1">
      <alignment horizontal="center" vertical="center" wrapText="1"/>
    </xf>
    <xf numFmtId="0" fontId="29" fillId="4" borderId="0" xfId="0" applyFont="1" applyFill="1" applyAlignment="1">
      <alignment vertical="center" wrapText="1"/>
    </xf>
    <xf numFmtId="2" fontId="29" fillId="4" borderId="0" xfId="0" applyNumberFormat="1" applyFont="1" applyFill="1" applyAlignment="1">
      <alignment horizontal="center" vertical="center" wrapText="1"/>
    </xf>
    <xf numFmtId="0" fontId="28" fillId="4" borderId="0" xfId="0" applyFont="1" applyFill="1" applyAlignment="1">
      <alignment horizontal="justify" vertical="top" wrapText="1"/>
    </xf>
    <xf numFmtId="0" fontId="28" fillId="4" borderId="0" xfId="0" applyFont="1" applyFill="1" applyAlignment="1">
      <alignment horizontal="center" vertical="center" wrapText="1"/>
    </xf>
    <xf numFmtId="0" fontId="30" fillId="4" borderId="35" xfId="0" applyFont="1" applyFill="1" applyBorder="1" applyAlignment="1">
      <alignment vertical="center" wrapText="1"/>
    </xf>
    <xf numFmtId="2" fontId="30" fillId="4" borderId="35" xfId="0" applyNumberFormat="1" applyFont="1" applyFill="1" applyBorder="1" applyAlignment="1">
      <alignment horizontal="center" vertical="center" wrapText="1"/>
    </xf>
    <xf numFmtId="0" fontId="5" fillId="5" borderId="30" xfId="0" applyFont="1" applyFill="1" applyBorder="1" applyAlignment="1">
      <alignment horizontal="justify" vertical="top" wrapText="1"/>
    </xf>
    <xf numFmtId="0" fontId="5" fillId="5" borderId="35" xfId="0" applyFont="1" applyFill="1" applyBorder="1" applyAlignment="1">
      <alignment horizontal="center" vertical="center" wrapText="1"/>
    </xf>
    <xf numFmtId="0" fontId="5" fillId="5" borderId="33" xfId="0" applyFont="1" applyFill="1" applyBorder="1" applyAlignment="1">
      <alignment horizontal="center" vertical="center" wrapText="1"/>
    </xf>
    <xf numFmtId="49" fontId="5" fillId="5" borderId="27" xfId="0" applyNumberFormat="1" applyFont="1" applyFill="1" applyBorder="1" applyAlignment="1">
      <alignment horizontal="center" vertical="top"/>
    </xf>
    <xf numFmtId="0" fontId="20" fillId="4" borderId="35" xfId="0" applyFont="1" applyFill="1" applyBorder="1" applyAlignment="1">
      <alignment horizontal="center" vertical="center"/>
    </xf>
    <xf numFmtId="2" fontId="5" fillId="6" borderId="35" xfId="0" applyNumberFormat="1" applyFont="1" applyFill="1" applyBorder="1" applyAlignment="1">
      <alignment horizontal="center" vertical="center"/>
    </xf>
    <xf numFmtId="0" fontId="1" fillId="0" borderId="0" xfId="0" applyFont="1" applyAlignment="1">
      <alignment horizontal="right" indent="3"/>
    </xf>
    <xf numFmtId="0" fontId="5" fillId="0" borderId="0" xfId="0" applyFont="1" applyAlignment="1">
      <alignment horizontal="right" indent="3"/>
    </xf>
    <xf numFmtId="0" fontId="1" fillId="0" borderId="0" xfId="0" applyFont="1" applyAlignment="1">
      <alignment horizontal="right" vertical="center" wrapText="1" indent="3"/>
    </xf>
    <xf numFmtId="0" fontId="5" fillId="0" borderId="0" xfId="0" applyFont="1" applyAlignment="1">
      <alignment horizontal="right" vertical="center" wrapText="1" indent="3"/>
    </xf>
    <xf numFmtId="0" fontId="11" fillId="5" borderId="0" xfId="0" applyFont="1" applyFill="1" applyAlignment="1">
      <alignment horizontal="center" vertical="center" wrapText="1"/>
    </xf>
    <xf numFmtId="49" fontId="5" fillId="0" borderId="1" xfId="0" applyNumberFormat="1" applyFont="1" applyBorder="1" applyAlignment="1" applyProtection="1">
      <alignment horizontal="justify" vertical="top" wrapText="1"/>
      <protection locked="0"/>
    </xf>
    <xf numFmtId="0" fontId="5" fillId="4" borderId="41" xfId="0" applyFont="1" applyFill="1" applyBorder="1" applyAlignment="1">
      <alignment horizontal="center" vertical="center"/>
    </xf>
    <xf numFmtId="0" fontId="5" fillId="4" borderId="17" xfId="0" applyFont="1" applyFill="1" applyBorder="1" applyAlignment="1">
      <alignment horizontal="center" vertical="center" wrapText="1"/>
    </xf>
    <xf numFmtId="49" fontId="11" fillId="5" borderId="18" xfId="0" applyNumberFormat="1" applyFont="1" applyFill="1" applyBorder="1" applyAlignment="1">
      <alignment horizontal="center" vertical="top" wrapText="1"/>
    </xf>
    <xf numFmtId="49" fontId="5" fillId="5" borderId="18" xfId="0" applyNumberFormat="1" applyFont="1" applyFill="1" applyBorder="1" applyAlignment="1">
      <alignment horizontal="center" vertical="top" wrapText="1"/>
    </xf>
    <xf numFmtId="49" fontId="5" fillId="0" borderId="17" xfId="0" applyNumberFormat="1" applyFont="1" applyBorder="1" applyAlignment="1">
      <alignment horizontal="justify" vertical="top" wrapText="1"/>
    </xf>
    <xf numFmtId="49" fontId="5" fillId="5" borderId="26" xfId="0" applyNumberFormat="1" applyFont="1" applyFill="1" applyBorder="1" applyAlignment="1">
      <alignment horizontal="justify" vertical="center" wrapText="1"/>
    </xf>
    <xf numFmtId="0" fontId="1" fillId="5" borderId="1" xfId="0" applyFont="1" applyFill="1" applyBorder="1" applyAlignment="1">
      <alignment vertical="top" wrapText="1"/>
    </xf>
    <xf numFmtId="0" fontId="1" fillId="5" borderId="1" xfId="0" applyFont="1" applyFill="1" applyBorder="1" applyAlignment="1">
      <alignment horizontal="justify" vertical="top" wrapText="1"/>
    </xf>
    <xf numFmtId="0" fontId="1" fillId="5" borderId="26" xfId="0" applyFont="1" applyFill="1" applyBorder="1" applyAlignment="1">
      <alignment horizontal="justify" vertical="top" wrapText="1"/>
    </xf>
    <xf numFmtId="0" fontId="31" fillId="5" borderId="1" xfId="0" applyFont="1" applyFill="1" applyBorder="1" applyAlignment="1">
      <alignment horizontal="justify" vertical="top" wrapText="1"/>
    </xf>
    <xf numFmtId="0" fontId="31" fillId="5" borderId="26" xfId="0" applyFont="1" applyFill="1" applyBorder="1" applyAlignment="1">
      <alignment horizontal="justify" vertical="top" wrapText="1"/>
    </xf>
    <xf numFmtId="0" fontId="2" fillId="5" borderId="1" xfId="0" applyFont="1" applyFill="1" applyBorder="1" applyAlignment="1">
      <alignment horizontal="justify" vertical="top" wrapText="1"/>
    </xf>
    <xf numFmtId="0" fontId="2" fillId="5" borderId="1" xfId="0" applyFont="1" applyFill="1" applyBorder="1" applyAlignment="1">
      <alignment horizontal="justify" vertical="center" wrapText="1"/>
    </xf>
    <xf numFmtId="49" fontId="11" fillId="5" borderId="26" xfId="0" applyNumberFormat="1" applyFont="1" applyFill="1" applyBorder="1" applyAlignment="1">
      <alignment horizontal="justify" vertical="center" wrapText="1"/>
    </xf>
    <xf numFmtId="0" fontId="1" fillId="5" borderId="26" xfId="0" applyFont="1" applyFill="1" applyBorder="1" applyAlignment="1">
      <alignment horizontal="justify" vertical="center" wrapText="1"/>
    </xf>
    <xf numFmtId="0" fontId="9" fillId="5" borderId="1" xfId="0" applyFont="1" applyFill="1" applyBorder="1" applyAlignment="1">
      <alignment vertical="top" wrapText="1"/>
    </xf>
    <xf numFmtId="49" fontId="5" fillId="0" borderId="17" xfId="0" applyNumberFormat="1" applyFont="1" applyBorder="1" applyAlignment="1" applyProtection="1">
      <alignment horizontal="justify" vertical="top" wrapText="1"/>
      <protection locked="0"/>
    </xf>
    <xf numFmtId="0" fontId="9" fillId="5" borderId="1" xfId="0" applyFont="1" applyFill="1" applyBorder="1" applyAlignment="1">
      <alignment horizontal="justify" vertical="top" wrapText="1"/>
    </xf>
    <xf numFmtId="0" fontId="28" fillId="5" borderId="0" xfId="0" applyFont="1" applyFill="1" applyAlignment="1">
      <alignment vertical="top" wrapText="1"/>
    </xf>
    <xf numFmtId="0" fontId="5" fillId="0" borderId="1" xfId="0" applyFont="1" applyBorder="1" applyAlignment="1">
      <alignment horizontal="justify" vertical="top"/>
    </xf>
    <xf numFmtId="0" fontId="5" fillId="5" borderId="1" xfId="0" applyFont="1" applyFill="1" applyBorder="1" applyAlignment="1">
      <alignment horizontal="justify" vertical="top" wrapText="1"/>
    </xf>
    <xf numFmtId="0" fontId="5" fillId="5" borderId="27" xfId="0" applyFont="1" applyFill="1" applyBorder="1" applyAlignment="1">
      <alignment horizontal="justify" vertical="top" wrapText="1"/>
    </xf>
    <xf numFmtId="49" fontId="5" fillId="5" borderId="26" xfId="0" applyNumberFormat="1" applyFont="1" applyFill="1" applyBorder="1" applyAlignment="1">
      <alignment horizontal="center" vertical="top" wrapText="1"/>
    </xf>
    <xf numFmtId="0" fontId="5" fillId="5" borderId="26" xfId="0" applyFont="1" applyFill="1" applyBorder="1" applyAlignment="1">
      <alignment horizontal="left" vertical="top" wrapText="1"/>
    </xf>
    <xf numFmtId="0" fontId="11" fillId="5" borderId="1" xfId="0" applyFont="1" applyFill="1" applyBorder="1" applyAlignment="1">
      <alignment horizontal="justify" vertical="top" wrapText="1"/>
    </xf>
    <xf numFmtId="0" fontId="5" fillId="5" borderId="26" xfId="0" applyFont="1" applyFill="1" applyBorder="1" applyAlignment="1">
      <alignment horizontal="justify" vertical="top" wrapText="1"/>
    </xf>
    <xf numFmtId="49" fontId="11" fillId="5" borderId="1" xfId="0" applyNumberFormat="1" applyFont="1" applyFill="1" applyBorder="1" applyAlignment="1">
      <alignment horizontal="center" vertical="top"/>
    </xf>
    <xf numFmtId="0" fontId="5" fillId="5" borderId="1" xfId="0" applyFont="1" applyFill="1" applyBorder="1" applyAlignment="1">
      <alignment horizontal="left" vertical="top"/>
    </xf>
    <xf numFmtId="0" fontId="5" fillId="5" borderId="35" xfId="0" applyFont="1" applyFill="1" applyBorder="1" applyAlignment="1">
      <alignment horizontal="justify" vertical="top" wrapText="1"/>
    </xf>
    <xf numFmtId="0" fontId="5" fillId="5" borderId="34" xfId="0" applyFont="1" applyFill="1" applyBorder="1" applyAlignment="1">
      <alignment horizontal="justify" vertical="top" wrapText="1"/>
    </xf>
    <xf numFmtId="2" fontId="12" fillId="4" borderId="27" xfId="0" applyNumberFormat="1" applyFont="1" applyFill="1" applyBorder="1" applyAlignment="1">
      <alignment horizontal="center" vertical="center"/>
    </xf>
    <xf numFmtId="0" fontId="5" fillId="5" borderId="0" xfId="0" applyFont="1" applyFill="1"/>
    <xf numFmtId="0" fontId="5" fillId="5" borderId="0" xfId="0" applyFont="1" applyFill="1" applyAlignment="1">
      <alignment vertical="top" wrapText="1"/>
    </xf>
    <xf numFmtId="0" fontId="8" fillId="5" borderId="0" xfId="0" applyFont="1" applyFill="1" applyAlignment="1">
      <alignment horizontal="center" vertical="top"/>
    </xf>
    <xf numFmtId="0" fontId="11" fillId="5" borderId="0" xfId="0" applyFont="1" applyFill="1"/>
    <xf numFmtId="0" fontId="15" fillId="5" borderId="0" xfId="0" applyFont="1" applyFill="1"/>
    <xf numFmtId="0" fontId="32" fillId="4" borderId="0" xfId="0" applyFont="1" applyFill="1"/>
    <xf numFmtId="0" fontId="5" fillId="5" borderId="0" xfId="0" applyFont="1" applyFill="1" applyAlignment="1">
      <alignment horizontal="center" vertical="top"/>
    </xf>
    <xf numFmtId="0" fontId="32" fillId="5" borderId="0" xfId="0" applyFont="1" applyFill="1" applyAlignment="1">
      <alignment horizontal="right"/>
    </xf>
    <xf numFmtId="0" fontId="32" fillId="5" borderId="0" xfId="0" applyFont="1" applyFill="1"/>
    <xf numFmtId="0" fontId="33" fillId="5" borderId="0" xfId="0" applyFont="1" applyFill="1"/>
    <xf numFmtId="0" fontId="5" fillId="4" borderId="0" xfId="0" applyFont="1" applyFill="1" applyAlignment="1">
      <alignment horizontal="justify" vertical="top" wrapText="1"/>
    </xf>
    <xf numFmtId="0" fontId="1" fillId="6" borderId="18" xfId="0" applyFont="1" applyFill="1" applyBorder="1"/>
    <xf numFmtId="0" fontId="1" fillId="6" borderId="19" xfId="0" applyFont="1" applyFill="1" applyBorder="1"/>
    <xf numFmtId="0" fontId="1" fillId="6" borderId="17" xfId="0" applyFont="1" applyFill="1" applyBorder="1"/>
    <xf numFmtId="2" fontId="2" fillId="5" borderId="1" xfId="0" applyNumberFormat="1" applyFont="1" applyFill="1" applyBorder="1" applyAlignment="1">
      <alignment horizontal="center" vertical="center" wrapText="1"/>
    </xf>
    <xf numFmtId="4" fontId="1" fillId="6" borderId="1" xfId="0" applyNumberFormat="1" applyFont="1" applyFill="1" applyBorder="1" applyAlignment="1">
      <alignment horizontal="center" vertical="center"/>
    </xf>
    <xf numFmtId="2" fontId="5" fillId="0" borderId="1" xfId="0" applyNumberFormat="1" applyFont="1" applyBorder="1" applyAlignment="1" applyProtection="1">
      <alignment horizontal="center" vertical="center" wrapText="1"/>
      <protection locked="0"/>
    </xf>
    <xf numFmtId="2" fontId="1" fillId="5" borderId="1" xfId="0" applyNumberFormat="1" applyFont="1" applyFill="1" applyBorder="1" applyAlignment="1">
      <alignment horizontal="center" vertical="center"/>
    </xf>
    <xf numFmtId="0" fontId="5" fillId="5" borderId="1" xfId="0" applyFont="1" applyFill="1" applyBorder="1" applyAlignment="1">
      <alignment horizontal="left" vertical="top" wrapText="1"/>
    </xf>
    <xf numFmtId="49" fontId="5" fillId="5" borderId="26" xfId="0" applyNumberFormat="1" applyFont="1" applyFill="1" applyBorder="1" applyAlignment="1">
      <alignment horizontal="left" vertical="top" wrapText="1"/>
    </xf>
    <xf numFmtId="0" fontId="1" fillId="5" borderId="1" xfId="0" applyFont="1" applyFill="1" applyBorder="1" applyAlignment="1">
      <alignment horizontal="left" vertical="top" wrapText="1"/>
    </xf>
    <xf numFmtId="0" fontId="1" fillId="5" borderId="26" xfId="0" applyFont="1" applyFill="1" applyBorder="1" applyAlignment="1">
      <alignment horizontal="left" vertical="top" wrapText="1"/>
    </xf>
    <xf numFmtId="0" fontId="5" fillId="5" borderId="27" xfId="0" applyFont="1" applyFill="1" applyBorder="1" applyAlignment="1">
      <alignment horizontal="left" vertical="top" wrapText="1"/>
    </xf>
    <xf numFmtId="0" fontId="1" fillId="6" borderId="18" xfId="0" applyFont="1" applyFill="1" applyBorder="1" applyAlignment="1">
      <alignment horizontal="justify"/>
    </xf>
    <xf numFmtId="0" fontId="1" fillId="6" borderId="19" xfId="0" applyFont="1" applyFill="1" applyBorder="1" applyAlignment="1">
      <alignment horizontal="justify"/>
    </xf>
    <xf numFmtId="0" fontId="1" fillId="6" borderId="17" xfId="0" applyFont="1" applyFill="1" applyBorder="1" applyAlignment="1">
      <alignment horizontal="justify"/>
    </xf>
    <xf numFmtId="0" fontId="1" fillId="6" borderId="18" xfId="0" applyFont="1" applyFill="1" applyBorder="1" applyAlignment="1">
      <alignment horizontal="justify" wrapText="1"/>
    </xf>
    <xf numFmtId="0" fontId="1" fillId="6" borderId="19" xfId="0" applyFont="1" applyFill="1" applyBorder="1" applyAlignment="1">
      <alignment horizontal="justify" wrapText="1"/>
    </xf>
    <xf numFmtId="0" fontId="1" fillId="6" borderId="17" xfId="0" applyFont="1" applyFill="1" applyBorder="1" applyAlignment="1">
      <alignment horizontal="justify" wrapText="1"/>
    </xf>
    <xf numFmtId="0" fontId="16" fillId="4" borderId="0" xfId="0" applyFont="1" applyFill="1" applyAlignment="1">
      <alignment horizontal="center"/>
    </xf>
    <xf numFmtId="0" fontId="5" fillId="4" borderId="0" xfId="0" applyFont="1" applyFill="1" applyAlignment="1">
      <alignment horizontal="left" vertical="top" wrapText="1"/>
    </xf>
    <xf numFmtId="0" fontId="1" fillId="4" borderId="0" xfId="0" applyFont="1" applyFill="1" applyAlignment="1">
      <alignment horizontal="justify" wrapText="1"/>
    </xf>
    <xf numFmtId="0" fontId="1" fillId="4" borderId="0" xfId="0" applyFont="1" applyFill="1" applyAlignment="1">
      <alignment horizontal="justify" vertical="top" wrapText="1"/>
    </xf>
    <xf numFmtId="0" fontId="5" fillId="4" borderId="0" xfId="0" applyFont="1" applyFill="1" applyAlignment="1">
      <alignment horizontal="justify" vertical="top" wrapText="1"/>
    </xf>
    <xf numFmtId="0" fontId="5" fillId="4" borderId="0" xfId="0" applyFont="1" applyFill="1" applyAlignment="1">
      <alignment horizontal="justify" vertical="top"/>
    </xf>
    <xf numFmtId="0" fontId="1" fillId="4" borderId="0" xfId="0" applyFont="1" applyFill="1" applyAlignment="1">
      <alignment horizontal="justify" vertical="center" wrapText="1"/>
    </xf>
    <xf numFmtId="0" fontId="2" fillId="4" borderId="30"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4" borderId="32" xfId="0" applyFont="1" applyFill="1" applyBorder="1" applyAlignment="1">
      <alignment horizontal="center" vertical="center" wrapText="1"/>
    </xf>
    <xf numFmtId="0" fontId="2" fillId="4" borderId="30" xfId="0" applyFont="1" applyFill="1" applyBorder="1" applyAlignment="1">
      <alignment vertical="center" wrapText="1"/>
    </xf>
    <xf numFmtId="0" fontId="2" fillId="4" borderId="31" xfId="0" applyFont="1" applyFill="1" applyBorder="1" applyAlignment="1">
      <alignment vertical="center" wrapText="1"/>
    </xf>
    <xf numFmtId="0" fontId="2" fillId="4" borderId="32" xfId="0" applyFont="1" applyFill="1" applyBorder="1" applyAlignment="1">
      <alignment vertical="center" wrapText="1"/>
    </xf>
    <xf numFmtId="0" fontId="5" fillId="0" borderId="30" xfId="0" applyFont="1" applyBorder="1" applyAlignment="1">
      <alignment horizontal="center" vertical="center" wrapText="1"/>
    </xf>
    <xf numFmtId="0" fontId="5" fillId="0" borderId="32" xfId="0" applyFont="1" applyBorder="1" applyAlignment="1">
      <alignment horizontal="center" vertical="center" wrapText="1"/>
    </xf>
    <xf numFmtId="0" fontId="9" fillId="4" borderId="30" xfId="0" applyFont="1" applyFill="1" applyBorder="1" applyAlignment="1">
      <alignment vertical="center" wrapText="1"/>
    </xf>
    <xf numFmtId="0" fontId="9" fillId="4" borderId="31" xfId="0" applyFont="1" applyFill="1" applyBorder="1" applyAlignment="1">
      <alignment vertical="center" wrapText="1"/>
    </xf>
    <xf numFmtId="0" fontId="9" fillId="4" borderId="32" xfId="0" applyFont="1" applyFill="1" applyBorder="1" applyAlignment="1">
      <alignment vertical="center" wrapText="1"/>
    </xf>
    <xf numFmtId="0" fontId="2" fillId="4" borderId="34"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1" fillId="5" borderId="0" xfId="0" applyFont="1" applyFill="1" applyAlignment="1">
      <alignment horizontal="left" vertical="center" wrapText="1"/>
    </xf>
    <xf numFmtId="0" fontId="1" fillId="5" borderId="0" xfId="0" applyFont="1" applyFill="1" applyAlignment="1">
      <alignment horizontal="left"/>
    </xf>
    <xf numFmtId="0" fontId="1" fillId="5" borderId="1" xfId="0" applyFont="1" applyFill="1" applyBorder="1" applyAlignment="1">
      <alignment horizontal="justify" vertical="center" wrapText="1"/>
    </xf>
    <xf numFmtId="0" fontId="5" fillId="4" borderId="1" xfId="0" applyFont="1" applyFill="1" applyBorder="1" applyAlignment="1" applyProtection="1">
      <alignment horizontal="left" vertical="center" wrapText="1"/>
      <protection locked="0"/>
    </xf>
    <xf numFmtId="0" fontId="2" fillId="5" borderId="0" xfId="0" applyFont="1" applyFill="1" applyAlignment="1">
      <alignment horizontal="left"/>
    </xf>
    <xf numFmtId="0" fontId="7" fillId="5" borderId="0" xfId="0" applyFont="1" applyFill="1" applyAlignment="1">
      <alignment horizontal="center"/>
    </xf>
    <xf numFmtId="49" fontId="3" fillId="5" borderId="1" xfId="0" applyNumberFormat="1" applyFont="1" applyFill="1" applyBorder="1" applyAlignment="1">
      <alignment horizontal="justify" vertical="center"/>
    </xf>
    <xf numFmtId="0" fontId="2" fillId="4" borderId="1" xfId="0" applyFont="1" applyFill="1" applyBorder="1" applyAlignment="1">
      <alignment horizontal="left" vertical="top"/>
    </xf>
    <xf numFmtId="49" fontId="3" fillId="5" borderId="1" xfId="0" applyNumberFormat="1" applyFont="1" applyFill="1" applyBorder="1" applyAlignment="1">
      <alignment horizontal="justify" vertical="center" wrapText="1"/>
    </xf>
    <xf numFmtId="0" fontId="2" fillId="5" borderId="26"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5" fillId="5" borderId="18" xfId="0" applyFont="1" applyFill="1" applyBorder="1" applyAlignment="1">
      <alignment horizontal="justify" vertical="center" wrapText="1"/>
    </xf>
    <xf numFmtId="0" fontId="5" fillId="5" borderId="17" xfId="0" applyFont="1" applyFill="1" applyBorder="1" applyAlignment="1">
      <alignment horizontal="justify" vertical="center" wrapText="1"/>
    </xf>
    <xf numFmtId="0" fontId="1" fillId="5" borderId="37" xfId="0" applyFont="1" applyFill="1" applyBorder="1" applyAlignment="1">
      <alignment horizontal="justify" wrapText="1"/>
    </xf>
    <xf numFmtId="0" fontId="1" fillId="5" borderId="38" xfId="0" applyFont="1" applyFill="1" applyBorder="1" applyAlignment="1">
      <alignment horizontal="justify" wrapText="1"/>
    </xf>
    <xf numFmtId="0" fontId="1" fillId="5" borderId="36" xfId="0" applyFont="1" applyFill="1" applyBorder="1" applyAlignment="1">
      <alignment horizontal="justify" vertical="top" wrapText="1"/>
    </xf>
    <xf numFmtId="0" fontId="1" fillId="5" borderId="39" xfId="0" applyFont="1" applyFill="1" applyBorder="1" applyAlignment="1">
      <alignment horizontal="justify" vertical="top" wrapText="1"/>
    </xf>
    <xf numFmtId="0" fontId="1" fillId="5" borderId="40" xfId="0" applyFont="1" applyFill="1" applyBorder="1" applyAlignment="1">
      <alignment horizontal="justify" vertical="top" wrapText="1"/>
    </xf>
    <xf numFmtId="0" fontId="1" fillId="5" borderId="41" xfId="0" applyFont="1" applyFill="1" applyBorder="1" applyAlignment="1">
      <alignment horizontal="justify" vertical="top" wrapText="1"/>
    </xf>
    <xf numFmtId="0" fontId="5" fillId="5" borderId="1" xfId="0" applyFont="1" applyFill="1" applyBorder="1" applyAlignment="1">
      <alignment horizontal="justify" vertical="center" wrapText="1"/>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9"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20"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right"/>
    </xf>
    <xf numFmtId="0" fontId="1" fillId="3" borderId="0" xfId="0" applyFont="1" applyFill="1" applyProtection="1">
      <protection locked="0"/>
    </xf>
    <xf numFmtId="0" fontId="1" fillId="2" borderId="0" xfId="0" applyFont="1" applyFill="1" applyProtection="1">
      <protection locked="0"/>
    </xf>
    <xf numFmtId="0" fontId="1" fillId="5" borderId="0" xfId="0" applyFont="1" applyFill="1" applyAlignment="1">
      <alignment horizontal="justify" vertical="top" wrapText="1"/>
    </xf>
    <xf numFmtId="0" fontId="1" fillId="5" borderId="0" xfId="0" applyFont="1" applyFill="1" applyAlignment="1">
      <alignment horizontal="justify" vertical="top"/>
    </xf>
    <xf numFmtId="0" fontId="5" fillId="5" borderId="0" xfId="0" applyFont="1" applyFill="1" applyAlignment="1">
      <alignment horizontal="justify" vertical="top" wrapText="1"/>
    </xf>
    <xf numFmtId="0" fontId="5" fillId="5" borderId="0" xfId="0" applyFont="1" applyFill="1" applyAlignment="1">
      <alignment horizontal="justify" vertical="top"/>
    </xf>
    <xf numFmtId="0" fontId="6" fillId="5" borderId="0" xfId="0" applyFont="1" applyFill="1" applyAlignment="1">
      <alignment horizontal="center"/>
    </xf>
    <xf numFmtId="0" fontId="5" fillId="5" borderId="26" xfId="0" applyFont="1" applyFill="1" applyBorder="1" applyAlignment="1">
      <alignment horizontal="justify" vertical="top" wrapText="1"/>
    </xf>
    <xf numFmtId="0" fontId="5" fillId="5" borderId="28" xfId="0" applyFont="1" applyFill="1" applyBorder="1" applyAlignment="1">
      <alignment horizontal="justify" vertical="top" wrapText="1"/>
    </xf>
    <xf numFmtId="0" fontId="5" fillId="5" borderId="27" xfId="0" applyFont="1" applyFill="1" applyBorder="1" applyAlignment="1">
      <alignment horizontal="justify" vertical="top" wrapText="1"/>
    </xf>
    <xf numFmtId="49" fontId="5" fillId="5" borderId="26" xfId="0" applyNumberFormat="1" applyFont="1" applyFill="1" applyBorder="1" applyAlignment="1">
      <alignment horizontal="center" vertical="top" wrapText="1"/>
    </xf>
    <xf numFmtId="49" fontId="5" fillId="5" borderId="28" xfId="0" applyNumberFormat="1" applyFont="1" applyFill="1" applyBorder="1" applyAlignment="1">
      <alignment horizontal="center" vertical="top" wrapText="1"/>
    </xf>
    <xf numFmtId="49" fontId="5" fillId="5" borderId="27" xfId="0" applyNumberFormat="1" applyFont="1" applyFill="1" applyBorder="1" applyAlignment="1">
      <alignment horizontal="center" vertical="top" wrapText="1"/>
    </xf>
    <xf numFmtId="0" fontId="5" fillId="5" borderId="1" xfId="0" applyFont="1" applyFill="1" applyBorder="1" applyAlignment="1">
      <alignment horizontal="left" vertical="top" wrapText="1"/>
    </xf>
    <xf numFmtId="49" fontId="5" fillId="0" borderId="1" xfId="0" applyNumberFormat="1" applyFont="1" applyBorder="1" applyAlignment="1" applyProtection="1">
      <alignment horizontal="justify" vertical="top" wrapText="1"/>
      <protection locked="0"/>
    </xf>
    <xf numFmtId="0" fontId="5" fillId="5" borderId="1" xfId="0" applyFont="1" applyFill="1" applyBorder="1" applyAlignment="1">
      <alignment horizontal="justify" vertical="top" wrapText="1"/>
    </xf>
    <xf numFmtId="49" fontId="5" fillId="5" borderId="1" xfId="0" applyNumberFormat="1" applyFont="1" applyFill="1" applyBorder="1" applyAlignment="1">
      <alignment horizontal="center" vertical="top"/>
    </xf>
    <xf numFmtId="0" fontId="13" fillId="5" borderId="0" xfId="0" applyFont="1" applyFill="1" applyAlignment="1">
      <alignment horizontal="left"/>
    </xf>
    <xf numFmtId="0" fontId="31" fillId="5" borderId="1" xfId="0" applyFont="1" applyFill="1" applyBorder="1" applyAlignment="1">
      <alignment vertical="top" wrapText="1"/>
    </xf>
    <xf numFmtId="0" fontId="31" fillId="5" borderId="26" xfId="0" applyFont="1" applyFill="1" applyBorder="1" applyAlignment="1">
      <alignment vertical="top" wrapText="1"/>
    </xf>
    <xf numFmtId="0" fontId="31" fillId="5" borderId="1" xfId="0" applyFont="1" applyFill="1" applyBorder="1" applyAlignment="1">
      <alignment horizontal="justify" vertical="top" wrapText="1"/>
    </xf>
    <xf numFmtId="0" fontId="31" fillId="5" borderId="26" xfId="0" applyFont="1" applyFill="1" applyBorder="1" applyAlignment="1">
      <alignment horizontal="justify" vertical="top" wrapText="1"/>
    </xf>
    <xf numFmtId="0" fontId="1" fillId="4" borderId="0" xfId="0" applyFont="1" applyFill="1" applyAlignment="1">
      <alignment horizontal="left"/>
    </xf>
    <xf numFmtId="0" fontId="17" fillId="4" borderId="0" xfId="0" applyFont="1" applyFill="1" applyAlignment="1">
      <alignment horizontal="center" vertical="center"/>
    </xf>
  </cellXfs>
  <cellStyles count="1">
    <cellStyle name="Įprastas" xfId="0" builtinId="0"/>
  </cellStyles>
  <dxfs count="3">
    <dxf>
      <font>
        <color rgb="FF006100"/>
      </font>
      <fill>
        <patternFill>
          <bgColor rgb="FFC6EFCE"/>
        </patternFill>
      </fill>
    </dxf>
    <dxf>
      <font>
        <color auto="1"/>
      </font>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2920111</xdr:colOff>
      <xdr:row>48</xdr:row>
      <xdr:rowOff>12731</xdr:rowOff>
    </xdr:from>
    <xdr:ext cx="1486241" cy="692177"/>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4007231" y="14023371"/>
              <a:ext cx="1486241" cy="69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12</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4007231" y="14023371"/>
              <a:ext cx="1486241" cy="69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^12</a:t>
              </a:r>
              <a:r>
                <a:rPr lang="en-US" sz="1600" b="0" i="0">
                  <a:latin typeface="Cambria Math" panose="02040503050406030204" pitchFamily="18" charset="0"/>
                </a:rPr>
                <a:t>▒𝑇_𝑖 )𝑥 𝑌</a:t>
              </a:r>
              <a:endParaRPr lang="en-US" sz="1100"/>
            </a:p>
          </xdr:txBody>
        </xdr:sp>
      </mc:Fallback>
    </mc:AlternateContent>
    <xdr:clientData/>
  </xdr:oneCellAnchor>
  <xdr:oneCellAnchor>
    <xdr:from>
      <xdr:col>2</xdr:col>
      <xdr:colOff>2773680</xdr:colOff>
      <xdr:row>34</xdr:row>
      <xdr:rowOff>66040</xdr:rowOff>
    </xdr:from>
    <xdr:ext cx="1737360" cy="533400"/>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EE77C891-0F7E-B5A2-6F16-680C2C8DC1B0}"/>
                </a:ext>
              </a:extLst>
            </xdr:cNvPr>
            <xdr:cNvSpPr txBox="1"/>
          </xdr:nvSpPr>
          <xdr:spPr>
            <a:xfrm>
              <a:off x="3860800" y="12837160"/>
              <a:ext cx="1737360"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lt-LT" sz="1600" b="0" i="1">
                        <a:latin typeface="Cambria Math" panose="02040503050406030204" pitchFamily="18" charset="0"/>
                      </a:rPr>
                      <m:t>𝐾</m:t>
                    </m:r>
                    <m:r>
                      <a:rPr lang="en-US" sz="1600" b="0" i="1">
                        <a:latin typeface="Cambria Math" panose="02040503050406030204" pitchFamily="18" charset="0"/>
                      </a:rPr>
                      <m:t>=</m:t>
                    </m:r>
                    <m:f>
                      <m:fPr>
                        <m:ctrlPr>
                          <a:rPr lang="en-US" sz="1600" b="0" i="1">
                            <a:latin typeface="Cambria Math" panose="02040503050406030204" pitchFamily="18" charset="0"/>
                          </a:rPr>
                        </m:ctrlPr>
                      </m:fPr>
                      <m:num>
                        <m:r>
                          <a:rPr lang="en-US" sz="1600" b="0" i="1">
                            <a:latin typeface="Cambria Math" panose="02040503050406030204" pitchFamily="18" charset="0"/>
                          </a:rPr>
                          <m:t>𝐾</m:t>
                        </m:r>
                        <m:r>
                          <a:rPr lang="en-US" sz="1600" b="0" i="1" baseline="-25000">
                            <a:latin typeface="Cambria Math" panose="02040503050406030204" pitchFamily="18" charset="0"/>
                          </a:rPr>
                          <m:t>𝑚𝑖𝑛</m:t>
                        </m:r>
                      </m:num>
                      <m:den>
                        <m:r>
                          <a:rPr lang="en-US" sz="1600" b="0" i="1">
                            <a:latin typeface="Cambria Math" panose="02040503050406030204" pitchFamily="18" charset="0"/>
                          </a:rPr>
                          <m:t>𝐾</m:t>
                        </m:r>
                        <m:r>
                          <a:rPr lang="en-US" sz="1600" b="0" i="1" baseline="-25000">
                            <a:latin typeface="Cambria Math" panose="02040503050406030204" pitchFamily="18" charset="0"/>
                          </a:rPr>
                          <m:t>𝑣</m:t>
                        </m:r>
                      </m:den>
                    </m:f>
                    <m:r>
                      <a:rPr lang="en-US" sz="1600" b="0" i="1">
                        <a:latin typeface="Cambria Math" panose="02040503050406030204" pitchFamily="18" charset="0"/>
                      </a:rPr>
                      <m:t> </m:t>
                    </m:r>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𝑋</m:t>
                    </m:r>
                    <m:r>
                      <a:rPr lang="en-US" sz="1600" b="0" i="1">
                        <a:latin typeface="Cambria Math" panose="02040503050406030204" pitchFamily="18" charset="0"/>
                      </a:rPr>
                      <m:t> </m:t>
                    </m:r>
                  </m:oMath>
                </m:oMathPara>
              </a14:m>
              <a:endParaRPr lang="en-GB" sz="1600"/>
            </a:p>
          </xdr:txBody>
        </xdr:sp>
      </mc:Choice>
      <mc:Fallback xmlns="">
        <xdr:sp macro="" textlink="">
          <xdr:nvSpPr>
            <xdr:cNvPr id="2" name="TextBox 1">
              <a:extLst>
                <a:ext uri="{FF2B5EF4-FFF2-40B4-BE49-F238E27FC236}">
                  <a16:creationId xmlns:a16="http://schemas.microsoft.com/office/drawing/2014/main" id="{EE77C891-0F7E-B5A2-6F16-680C2C8DC1B0}"/>
                </a:ext>
              </a:extLst>
            </xdr:cNvPr>
            <xdr:cNvSpPr txBox="1"/>
          </xdr:nvSpPr>
          <xdr:spPr>
            <a:xfrm>
              <a:off x="3860800" y="12837160"/>
              <a:ext cx="1737360"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lt-LT" sz="1600" b="0" i="0">
                  <a:latin typeface="Cambria Math" panose="02040503050406030204" pitchFamily="18" charset="0"/>
                </a:rPr>
                <a:t>𝐾</a:t>
              </a:r>
              <a:r>
                <a:rPr lang="en-US" sz="1600" b="0" i="0">
                  <a:latin typeface="Cambria Math" panose="02040503050406030204" pitchFamily="18" charset="0"/>
                </a:rPr>
                <a:t>=𝐾</a:t>
              </a:r>
              <a:r>
                <a:rPr lang="en-US" sz="1600" b="0" i="0" baseline="-25000">
                  <a:latin typeface="Cambria Math" panose="02040503050406030204" pitchFamily="18" charset="0"/>
                </a:rPr>
                <a:t>𝑚𝑖𝑛/</a:t>
              </a:r>
              <a:r>
                <a:rPr lang="en-US" sz="1600" b="0" i="0">
                  <a:latin typeface="Cambria Math" panose="02040503050406030204" pitchFamily="18" charset="0"/>
                </a:rPr>
                <a:t>𝐾</a:t>
              </a:r>
              <a:r>
                <a:rPr lang="en-US" sz="1600" b="0" i="0" baseline="-25000">
                  <a:latin typeface="Cambria Math" panose="02040503050406030204" pitchFamily="18" charset="0"/>
                </a:rPr>
                <a:t>𝑣 </a:t>
              </a:r>
              <a:r>
                <a:rPr lang="en-US" sz="1600" b="0" i="0">
                  <a:latin typeface="Cambria Math" panose="02040503050406030204" pitchFamily="18" charset="0"/>
                </a:rPr>
                <a:t> 𝑥 𝑋 </a:t>
              </a:r>
              <a:endParaRPr lang="en-GB" sz="16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63500</xdr:colOff>
      <xdr:row>109</xdr:row>
      <xdr:rowOff>23813</xdr:rowOff>
    </xdr:from>
    <xdr:to>
      <xdr:col>16</xdr:col>
      <xdr:colOff>468312</xdr:colOff>
      <xdr:row>149</xdr:row>
      <xdr:rowOff>65153</xdr:rowOff>
    </xdr:to>
    <xdr:pic>
      <xdr:nvPicPr>
        <xdr:cNvPr id="2" name="Picture 1">
          <a:extLst>
            <a:ext uri="{FF2B5EF4-FFF2-40B4-BE49-F238E27FC236}">
              <a16:creationId xmlns:a16="http://schemas.microsoft.com/office/drawing/2014/main" id="{139530A1-C99A-D1AF-0334-B7DD83DB0700}"/>
            </a:ext>
          </a:extLst>
        </xdr:cNvPr>
        <xdr:cNvPicPr>
          <a:picLocks noChangeAspect="1"/>
        </xdr:cNvPicPr>
      </xdr:nvPicPr>
      <xdr:blipFill>
        <a:blip xmlns:r="http://schemas.openxmlformats.org/officeDocument/2006/relationships" r:embed="rId1"/>
        <a:stretch>
          <a:fillRect/>
        </a:stretch>
      </xdr:blipFill>
      <xdr:spPr>
        <a:xfrm>
          <a:off x="317500" y="22748876"/>
          <a:ext cx="10882312" cy="8296340"/>
        </a:xfrm>
        <a:prstGeom prst="rect">
          <a:avLst/>
        </a:prstGeom>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E7C91-91CA-4941-8576-30AC6CBD6DC1}">
  <dimension ref="B1:H6"/>
  <sheetViews>
    <sheetView zoomScale="120" zoomScaleNormal="120" workbookViewId="0">
      <selection activeCell="C17" sqref="C17"/>
    </sheetView>
  </sheetViews>
  <sheetFormatPr defaultColWidth="9.140625" defaultRowHeight="15.75" x14ac:dyDescent="0.25"/>
  <cols>
    <col min="1" max="2" width="9.140625" style="51"/>
    <col min="3" max="3" width="25.85546875" style="51" customWidth="1"/>
    <col min="4" max="5" width="11" style="51" bestFit="1" customWidth="1"/>
    <col min="6" max="6" width="16.28515625" style="51" customWidth="1"/>
    <col min="7" max="7" width="11.7109375" style="51" bestFit="1" customWidth="1"/>
    <col min="8" max="8" width="13.42578125" style="51" bestFit="1" customWidth="1"/>
    <col min="9" max="12" width="11" style="51" bestFit="1" customWidth="1"/>
    <col min="13" max="13" width="12.140625" style="51" bestFit="1" customWidth="1"/>
    <col min="14" max="16384" width="9.140625" style="51"/>
  </cols>
  <sheetData>
    <row r="1" spans="2:8" ht="20.25" x14ac:dyDescent="0.3">
      <c r="B1" s="173" t="s">
        <v>110</v>
      </c>
      <c r="C1" s="173"/>
      <c r="D1" s="173"/>
      <c r="E1" s="173"/>
      <c r="F1" s="173"/>
      <c r="G1" s="173"/>
      <c r="H1" s="173"/>
    </row>
    <row r="3" spans="2:8" x14ac:dyDescent="0.25">
      <c r="B3" s="167" t="s">
        <v>112</v>
      </c>
      <c r="C3" s="168"/>
      <c r="D3" s="168"/>
      <c r="E3" s="168"/>
      <c r="F3" s="169"/>
      <c r="G3" s="63">
        <v>6</v>
      </c>
      <c r="H3" s="63" t="s">
        <v>113</v>
      </c>
    </row>
    <row r="4" spans="2:8" x14ac:dyDescent="0.25">
      <c r="B4" s="170" t="s">
        <v>111</v>
      </c>
      <c r="C4" s="171"/>
      <c r="D4" s="171"/>
      <c r="E4" s="171"/>
      <c r="F4" s="172"/>
      <c r="G4" s="63">
        <v>3</v>
      </c>
      <c r="H4" s="63" t="s">
        <v>98</v>
      </c>
    </row>
    <row r="5" spans="2:8" x14ac:dyDescent="0.25">
      <c r="B5" s="170" t="s">
        <v>431</v>
      </c>
      <c r="C5" s="171"/>
      <c r="D5" s="171"/>
      <c r="E5" s="171"/>
      <c r="F5" s="172"/>
      <c r="G5" s="159">
        <v>4735636.16</v>
      </c>
      <c r="H5" s="63" t="s">
        <v>433</v>
      </c>
    </row>
    <row r="6" spans="2:8" x14ac:dyDescent="0.25">
      <c r="B6" s="155" t="s">
        <v>432</v>
      </c>
      <c r="C6" s="156"/>
      <c r="D6" s="156"/>
      <c r="E6" s="156"/>
      <c r="F6" s="156"/>
      <c r="G6" s="156"/>
      <c r="H6" s="157"/>
    </row>
  </sheetData>
  <mergeCells count="4">
    <mergeCell ref="B3:F3"/>
    <mergeCell ref="B4:F4"/>
    <mergeCell ref="B1:H1"/>
    <mergeCell ref="B5:F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41</v>
      </c>
    </row>
    <row r="2" spans="1:1" x14ac:dyDescent="0.25">
      <c r="A2" s="2" t="s">
        <v>42</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14C74-73B2-46E4-83B5-3DE2C487CB27}">
  <dimension ref="A1:H96"/>
  <sheetViews>
    <sheetView topLeftCell="A54" zoomScale="130" zoomScaleNormal="130" zoomScaleSheetLayoutView="50" workbookViewId="0">
      <selection activeCell="B69" sqref="B69:H69"/>
    </sheetView>
  </sheetViews>
  <sheetFormatPr defaultColWidth="9.140625" defaultRowHeight="15.75" x14ac:dyDescent="0.25"/>
  <cols>
    <col min="1" max="1" width="9.140625" style="51"/>
    <col min="2" max="2" width="5" style="51" customWidth="1"/>
    <col min="3" max="3" width="44.42578125" style="51" customWidth="1"/>
    <col min="4" max="4" width="17" style="51" customWidth="1"/>
    <col min="5" max="5" width="5.85546875" style="51" customWidth="1"/>
    <col min="6" max="6" width="5.140625" style="51" customWidth="1"/>
    <col min="7" max="8" width="11.7109375" style="51" customWidth="1"/>
    <col min="9" max="16384" width="9.140625" style="51"/>
  </cols>
  <sheetData>
    <row r="1" spans="2:8" ht="18.75" x14ac:dyDescent="0.3">
      <c r="B1" s="52" t="s">
        <v>59</v>
      </c>
      <c r="C1" s="53"/>
      <c r="D1" s="53"/>
      <c r="E1" s="53"/>
      <c r="F1" s="53"/>
    </row>
    <row r="2" spans="2:8" ht="18.75" x14ac:dyDescent="0.3">
      <c r="B2" s="52"/>
      <c r="C2" s="53"/>
      <c r="D2" s="53"/>
      <c r="E2" s="53"/>
      <c r="F2" s="53"/>
    </row>
    <row r="3" spans="2:8" ht="36" customHeight="1" x14ac:dyDescent="0.25">
      <c r="B3" s="179" t="s">
        <v>311</v>
      </c>
      <c r="C3" s="179"/>
      <c r="D3" s="179"/>
      <c r="E3" s="179"/>
      <c r="F3" s="179"/>
      <c r="G3" s="179"/>
      <c r="H3" s="179"/>
    </row>
    <row r="4" spans="2:8" ht="34.5" customHeight="1" x14ac:dyDescent="0.25">
      <c r="B4" s="179" t="s">
        <v>60</v>
      </c>
      <c r="C4" s="179"/>
      <c r="D4" s="179"/>
      <c r="E4" s="179"/>
      <c r="F4" s="179"/>
      <c r="G4" s="179"/>
      <c r="H4" s="179"/>
    </row>
    <row r="6" spans="2:8" x14ac:dyDescent="0.25">
      <c r="B6" s="51" t="s">
        <v>61</v>
      </c>
    </row>
    <row r="7" spans="2:8" x14ac:dyDescent="0.25">
      <c r="C7" s="54" t="s">
        <v>99</v>
      </c>
      <c r="D7" s="55">
        <v>55</v>
      </c>
    </row>
    <row r="8" spans="2:8" x14ac:dyDescent="0.25">
      <c r="C8" s="54" t="s">
        <v>100</v>
      </c>
      <c r="D8" s="55">
        <v>45</v>
      </c>
    </row>
    <row r="10" spans="2:8" x14ac:dyDescent="0.25">
      <c r="B10" s="51" t="s">
        <v>62</v>
      </c>
    </row>
    <row r="11" spans="2:8" ht="16.5" thickBot="1" x14ac:dyDescent="0.3"/>
    <row r="12" spans="2:8" ht="49.5" customHeight="1" thickBot="1" x14ac:dyDescent="0.3">
      <c r="B12" s="180" t="s">
        <v>63</v>
      </c>
      <c r="C12" s="181"/>
      <c r="D12" s="181"/>
      <c r="E12" s="181"/>
      <c r="F12" s="182"/>
      <c r="G12" s="180" t="s">
        <v>65</v>
      </c>
      <c r="H12" s="182"/>
    </row>
    <row r="13" spans="2:8" ht="16.5" thickBot="1" x14ac:dyDescent="0.3">
      <c r="B13" s="183" t="s">
        <v>66</v>
      </c>
      <c r="C13" s="184"/>
      <c r="D13" s="184"/>
      <c r="E13" s="184"/>
      <c r="F13" s="185"/>
      <c r="G13" s="56" t="s">
        <v>101</v>
      </c>
      <c r="H13" s="57">
        <f>D7</f>
        <v>55</v>
      </c>
    </row>
    <row r="14" spans="2:8" ht="16.5" thickBot="1" x14ac:dyDescent="0.3">
      <c r="B14" s="188" t="s">
        <v>67</v>
      </c>
      <c r="C14" s="189"/>
      <c r="D14" s="189"/>
      <c r="E14" s="189"/>
      <c r="F14" s="190"/>
      <c r="G14" s="56" t="s">
        <v>102</v>
      </c>
      <c r="H14" s="57">
        <f>D8</f>
        <v>45</v>
      </c>
    </row>
    <row r="15" spans="2:8" ht="16.5" customHeight="1" thickBot="1" x14ac:dyDescent="0.3">
      <c r="B15" s="58" t="s">
        <v>14</v>
      </c>
      <c r="C15" s="59" t="s">
        <v>38</v>
      </c>
      <c r="D15" s="59" t="s">
        <v>103</v>
      </c>
      <c r="E15" s="191" t="s">
        <v>64</v>
      </c>
      <c r="F15" s="192"/>
      <c r="G15" s="181"/>
      <c r="H15" s="182"/>
    </row>
    <row r="16" spans="2:8" s="60" customFormat="1" ht="35.1" customHeight="1" thickBot="1" x14ac:dyDescent="0.3">
      <c r="B16" s="103" t="s">
        <v>68</v>
      </c>
      <c r="C16" s="101" t="s">
        <v>344</v>
      </c>
      <c r="D16" s="102" t="s">
        <v>182</v>
      </c>
      <c r="E16" s="99" t="s">
        <v>104</v>
      </c>
      <c r="F16" s="100">
        <v>0.1</v>
      </c>
      <c r="G16" s="186" t="s">
        <v>175</v>
      </c>
      <c r="H16" s="187"/>
    </row>
    <row r="17" spans="2:8" ht="32.25" thickBot="1" x14ac:dyDescent="0.3">
      <c r="B17" s="103" t="s">
        <v>69</v>
      </c>
      <c r="C17" s="101" t="s">
        <v>346</v>
      </c>
      <c r="D17" s="102" t="s">
        <v>182</v>
      </c>
      <c r="E17" s="99" t="s">
        <v>105</v>
      </c>
      <c r="F17" s="100">
        <v>0.05</v>
      </c>
      <c r="G17" s="186" t="s">
        <v>175</v>
      </c>
      <c r="H17" s="187"/>
    </row>
    <row r="18" spans="2:8" ht="32.25" thickBot="1" x14ac:dyDescent="0.3">
      <c r="B18" s="103" t="s">
        <v>70</v>
      </c>
      <c r="C18" s="101" t="s">
        <v>347</v>
      </c>
      <c r="D18" s="102" t="s">
        <v>182</v>
      </c>
      <c r="E18" s="99" t="s">
        <v>106</v>
      </c>
      <c r="F18" s="100">
        <v>0.1</v>
      </c>
      <c r="G18" s="186" t="s">
        <v>175</v>
      </c>
      <c r="H18" s="187"/>
    </row>
    <row r="19" spans="2:8" ht="33" customHeight="1" thickBot="1" x14ac:dyDescent="0.3">
      <c r="B19" s="103" t="s">
        <v>71</v>
      </c>
      <c r="C19" s="101" t="s">
        <v>361</v>
      </c>
      <c r="D19" s="102" t="s">
        <v>182</v>
      </c>
      <c r="E19" s="99" t="s">
        <v>107</v>
      </c>
      <c r="F19" s="100">
        <v>0.05</v>
      </c>
      <c r="G19" s="186" t="s">
        <v>175</v>
      </c>
      <c r="H19" s="187"/>
    </row>
    <row r="20" spans="2:8" ht="33.950000000000003" customHeight="1" thickBot="1" x14ac:dyDescent="0.3">
      <c r="B20" s="103" t="s">
        <v>338</v>
      </c>
      <c r="C20" s="101" t="s">
        <v>362</v>
      </c>
      <c r="D20" s="102" t="s">
        <v>182</v>
      </c>
      <c r="E20" s="99" t="s">
        <v>370</v>
      </c>
      <c r="F20" s="100">
        <v>0.2</v>
      </c>
      <c r="G20" s="186" t="s">
        <v>175</v>
      </c>
      <c r="H20" s="187"/>
    </row>
    <row r="21" spans="2:8" ht="79.5" thickBot="1" x14ac:dyDescent="0.3">
      <c r="B21" s="103" t="s">
        <v>425</v>
      </c>
      <c r="C21" s="141" t="s">
        <v>430</v>
      </c>
      <c r="D21" s="102" t="s">
        <v>182</v>
      </c>
      <c r="E21" s="99" t="s">
        <v>371</v>
      </c>
      <c r="F21" s="100">
        <v>0.15</v>
      </c>
      <c r="G21" s="186" t="s">
        <v>175</v>
      </c>
      <c r="H21" s="187"/>
    </row>
    <row r="22" spans="2:8" ht="32.25" thickBot="1" x14ac:dyDescent="0.3">
      <c r="B22" s="103" t="s">
        <v>340</v>
      </c>
      <c r="C22" s="141" t="s">
        <v>409</v>
      </c>
      <c r="D22" s="102" t="s">
        <v>182</v>
      </c>
      <c r="E22" s="99" t="s">
        <v>372</v>
      </c>
      <c r="F22" s="100">
        <v>0.1</v>
      </c>
      <c r="G22" s="186" t="s">
        <v>175</v>
      </c>
      <c r="H22" s="187"/>
    </row>
    <row r="23" spans="2:8" ht="32.25" thickBot="1" x14ac:dyDescent="0.3">
      <c r="B23" s="103" t="s">
        <v>341</v>
      </c>
      <c r="C23" s="141" t="s">
        <v>414</v>
      </c>
      <c r="D23" s="102" t="s">
        <v>182</v>
      </c>
      <c r="E23" s="99" t="s">
        <v>373</v>
      </c>
      <c r="F23" s="100">
        <v>0.05</v>
      </c>
      <c r="G23" s="186" t="s">
        <v>175</v>
      </c>
      <c r="H23" s="187"/>
    </row>
    <row r="24" spans="2:8" ht="32.25" thickBot="1" x14ac:dyDescent="0.3">
      <c r="B24" s="103" t="s">
        <v>364</v>
      </c>
      <c r="C24" s="101" t="s">
        <v>363</v>
      </c>
      <c r="D24" s="102" t="s">
        <v>182</v>
      </c>
      <c r="E24" s="99" t="s">
        <v>374</v>
      </c>
      <c r="F24" s="100">
        <v>0.05</v>
      </c>
      <c r="G24" s="186" t="s">
        <v>175</v>
      </c>
      <c r="H24" s="187"/>
    </row>
    <row r="25" spans="2:8" ht="48" thickBot="1" x14ac:dyDescent="0.3">
      <c r="B25" s="103" t="s">
        <v>367</v>
      </c>
      <c r="C25" s="142" t="s">
        <v>410</v>
      </c>
      <c r="D25" s="102" t="s">
        <v>182</v>
      </c>
      <c r="E25" s="99" t="s">
        <v>375</v>
      </c>
      <c r="F25" s="100">
        <v>0.05</v>
      </c>
      <c r="G25" s="186" t="s">
        <v>175</v>
      </c>
      <c r="H25" s="187"/>
    </row>
    <row r="26" spans="2:8" ht="63.75" thickBot="1" x14ac:dyDescent="0.3">
      <c r="B26" s="103" t="s">
        <v>368</v>
      </c>
      <c r="C26" s="142" t="s">
        <v>365</v>
      </c>
      <c r="D26" s="102" t="s">
        <v>182</v>
      </c>
      <c r="E26" s="99" t="s">
        <v>376</v>
      </c>
      <c r="F26" s="100">
        <v>0.05</v>
      </c>
      <c r="G26" s="186" t="s">
        <v>175</v>
      </c>
      <c r="H26" s="187"/>
    </row>
    <row r="27" spans="2:8" ht="63.75" thickBot="1" x14ac:dyDescent="0.3">
      <c r="B27" s="103" t="s">
        <v>369</v>
      </c>
      <c r="C27" s="141" t="s">
        <v>366</v>
      </c>
      <c r="D27" s="102" t="s">
        <v>182</v>
      </c>
      <c r="E27" s="99" t="s">
        <v>377</v>
      </c>
      <c r="F27" s="100">
        <v>0.05</v>
      </c>
      <c r="G27" s="186" t="s">
        <v>175</v>
      </c>
      <c r="H27" s="187"/>
    </row>
    <row r="28" spans="2:8" ht="18" customHeight="1" x14ac:dyDescent="0.25">
      <c r="B28" s="94"/>
      <c r="C28" s="97"/>
      <c r="D28" s="98"/>
      <c r="E28" s="95"/>
      <c r="F28" s="96"/>
      <c r="G28" s="98"/>
      <c r="H28" s="98"/>
    </row>
    <row r="29" spans="2:8" ht="33.75" customHeight="1" x14ac:dyDescent="0.25">
      <c r="B29" s="175" t="s">
        <v>72</v>
      </c>
      <c r="C29" s="175"/>
      <c r="D29" s="175"/>
      <c r="E29" s="175"/>
      <c r="F29" s="175"/>
      <c r="G29" s="175"/>
      <c r="H29" s="175"/>
    </row>
    <row r="31" spans="2:8" ht="31.5" customHeight="1" x14ac:dyDescent="0.25">
      <c r="B31" s="175" t="s">
        <v>108</v>
      </c>
      <c r="C31" s="175"/>
      <c r="D31" s="175"/>
      <c r="E31" s="175"/>
      <c r="F31" s="175"/>
      <c r="G31" s="175"/>
      <c r="H31" s="175"/>
    </row>
    <row r="32" spans="2:8" x14ac:dyDescent="0.25">
      <c r="D32" s="61" t="s">
        <v>109</v>
      </c>
    </row>
    <row r="34" spans="2:8" ht="31.5" customHeight="1" x14ac:dyDescent="0.25">
      <c r="B34" s="175" t="s">
        <v>73</v>
      </c>
      <c r="C34" s="175"/>
      <c r="D34" s="175"/>
      <c r="E34" s="175"/>
      <c r="F34" s="175"/>
      <c r="G34" s="175"/>
      <c r="H34" s="175"/>
    </row>
    <row r="38" spans="2:8" ht="15.95" customHeight="1" x14ac:dyDescent="0.25">
      <c r="B38" s="176" t="s">
        <v>145</v>
      </c>
      <c r="C38" s="176"/>
      <c r="D38" s="176"/>
      <c r="E38" s="176"/>
      <c r="F38" s="176"/>
      <c r="G38" s="176"/>
      <c r="H38" s="176"/>
    </row>
    <row r="39" spans="2:8" x14ac:dyDescent="0.25">
      <c r="B39" s="176"/>
      <c r="C39" s="176"/>
      <c r="D39" s="176"/>
      <c r="E39" s="176"/>
      <c r="F39" s="176"/>
      <c r="G39" s="176"/>
      <c r="H39" s="176"/>
    </row>
    <row r="40" spans="2:8" ht="30.75" customHeight="1" x14ac:dyDescent="0.25">
      <c r="B40" s="175" t="s">
        <v>378</v>
      </c>
      <c r="C40" s="175"/>
      <c r="D40" s="175"/>
      <c r="E40" s="175"/>
      <c r="F40" s="175"/>
      <c r="G40" s="175"/>
      <c r="H40" s="175"/>
    </row>
    <row r="41" spans="2:8" x14ac:dyDescent="0.25">
      <c r="B41" s="176" t="s">
        <v>417</v>
      </c>
      <c r="C41" s="176"/>
      <c r="D41" s="176"/>
      <c r="E41" s="176"/>
      <c r="F41" s="176"/>
      <c r="G41" s="176"/>
      <c r="H41" s="176"/>
    </row>
    <row r="42" spans="2:8" x14ac:dyDescent="0.25">
      <c r="B42" s="176"/>
      <c r="C42" s="176"/>
      <c r="D42" s="176"/>
      <c r="E42" s="176"/>
      <c r="F42" s="176"/>
      <c r="G42" s="176"/>
      <c r="H42" s="176"/>
    </row>
    <row r="43" spans="2:8" x14ac:dyDescent="0.25">
      <c r="B43" s="176"/>
      <c r="C43" s="176"/>
      <c r="D43" s="176"/>
      <c r="E43" s="176"/>
      <c r="F43" s="176"/>
      <c r="G43" s="176"/>
      <c r="H43" s="176"/>
    </row>
    <row r="44" spans="2:8" x14ac:dyDescent="0.25">
      <c r="B44" s="176"/>
      <c r="C44" s="176"/>
      <c r="D44" s="176"/>
      <c r="E44" s="176"/>
      <c r="F44" s="176"/>
      <c r="G44" s="176"/>
      <c r="H44" s="176"/>
    </row>
    <row r="45" spans="2:8" x14ac:dyDescent="0.25">
      <c r="B45" s="176"/>
      <c r="C45" s="176"/>
      <c r="D45" s="176"/>
      <c r="E45" s="176"/>
      <c r="F45" s="176"/>
      <c r="G45" s="176"/>
      <c r="H45" s="176"/>
    </row>
    <row r="46" spans="2:8" x14ac:dyDescent="0.25">
      <c r="B46" s="62"/>
      <c r="C46" s="62"/>
      <c r="D46" s="62"/>
      <c r="E46" s="62"/>
      <c r="F46" s="62"/>
      <c r="G46" s="62"/>
      <c r="H46" s="62"/>
    </row>
    <row r="47" spans="2:8" ht="32.25" customHeight="1" x14ac:dyDescent="0.25">
      <c r="B47" s="175" t="s">
        <v>74</v>
      </c>
      <c r="C47" s="175"/>
      <c r="D47" s="175"/>
      <c r="E47" s="175"/>
      <c r="F47" s="175"/>
      <c r="G47" s="175"/>
      <c r="H47" s="175"/>
    </row>
    <row r="55" spans="1:8" x14ac:dyDescent="0.25">
      <c r="A55" s="70" t="s">
        <v>398</v>
      </c>
      <c r="B55" s="177" t="s">
        <v>426</v>
      </c>
      <c r="C55" s="177"/>
      <c r="D55" s="177"/>
      <c r="E55" s="177"/>
      <c r="F55" s="177"/>
      <c r="G55" s="177"/>
      <c r="H55" s="177"/>
    </row>
    <row r="56" spans="1:8" x14ac:dyDescent="0.25">
      <c r="B56" s="177"/>
      <c r="C56" s="177"/>
      <c r="D56" s="177"/>
      <c r="E56" s="177"/>
      <c r="F56" s="177"/>
      <c r="G56" s="177"/>
      <c r="H56" s="177"/>
    </row>
    <row r="57" spans="1:8" x14ac:dyDescent="0.25">
      <c r="B57" s="177"/>
      <c r="C57" s="177"/>
      <c r="D57" s="177"/>
      <c r="E57" s="177"/>
      <c r="F57" s="177"/>
      <c r="G57" s="177"/>
      <c r="H57" s="177"/>
    </row>
    <row r="58" spans="1:8" x14ac:dyDescent="0.25">
      <c r="B58" s="177"/>
      <c r="C58" s="177"/>
      <c r="D58" s="177"/>
      <c r="E58" s="177"/>
      <c r="F58" s="177"/>
      <c r="G58" s="177"/>
      <c r="H58" s="177"/>
    </row>
    <row r="59" spans="1:8" x14ac:dyDescent="0.25">
      <c r="B59" s="177"/>
      <c r="C59" s="177"/>
      <c r="D59" s="177"/>
      <c r="E59" s="177"/>
      <c r="F59" s="177"/>
      <c r="G59" s="177"/>
      <c r="H59" s="177"/>
    </row>
    <row r="60" spans="1:8" x14ac:dyDescent="0.25">
      <c r="B60" s="177"/>
      <c r="C60" s="177"/>
      <c r="D60" s="177"/>
      <c r="E60" s="177"/>
      <c r="F60" s="177"/>
      <c r="G60" s="177"/>
      <c r="H60" s="177"/>
    </row>
    <row r="61" spans="1:8" x14ac:dyDescent="0.25">
      <c r="B61" s="177"/>
      <c r="C61" s="177"/>
      <c r="D61" s="177"/>
      <c r="E61" s="177"/>
      <c r="F61" s="177"/>
      <c r="G61" s="177"/>
      <c r="H61" s="177"/>
    </row>
    <row r="62" spans="1:8" x14ac:dyDescent="0.25">
      <c r="B62" s="177"/>
      <c r="C62" s="177"/>
      <c r="D62" s="177"/>
      <c r="E62" s="177"/>
      <c r="F62" s="177"/>
      <c r="G62" s="177"/>
      <c r="H62" s="177"/>
    </row>
    <row r="63" spans="1:8" x14ac:dyDescent="0.25">
      <c r="B63" s="177"/>
      <c r="C63" s="177"/>
      <c r="D63" s="177"/>
      <c r="E63" s="177"/>
      <c r="F63" s="177"/>
      <c r="G63" s="177"/>
      <c r="H63" s="177"/>
    </row>
    <row r="64" spans="1:8" x14ac:dyDescent="0.25">
      <c r="B64" s="177"/>
      <c r="C64" s="177"/>
      <c r="D64" s="177"/>
      <c r="E64" s="177"/>
      <c r="F64" s="177"/>
      <c r="G64" s="177"/>
      <c r="H64" s="177"/>
    </row>
    <row r="65" spans="1:8" x14ac:dyDescent="0.25">
      <c r="B65" s="177"/>
      <c r="C65" s="177"/>
      <c r="D65" s="177"/>
      <c r="E65" s="177"/>
      <c r="F65" s="177"/>
      <c r="G65" s="177"/>
      <c r="H65" s="177"/>
    </row>
    <row r="66" spans="1:8" x14ac:dyDescent="0.25">
      <c r="B66" s="154"/>
      <c r="C66" s="154"/>
      <c r="D66" s="154"/>
      <c r="E66" s="154"/>
      <c r="F66" s="154"/>
      <c r="G66" s="154"/>
      <c r="H66" s="154"/>
    </row>
    <row r="67" spans="1:8" x14ac:dyDescent="0.25">
      <c r="B67" s="149" t="s">
        <v>45</v>
      </c>
      <c r="C67" s="149" t="s">
        <v>416</v>
      </c>
      <c r="D67" s="154"/>
      <c r="E67" s="154"/>
      <c r="F67" s="154"/>
      <c r="G67" s="154"/>
      <c r="H67" s="154"/>
    </row>
    <row r="68" spans="1:8" x14ac:dyDescent="0.25">
      <c r="B68" s="154"/>
      <c r="C68" s="154"/>
      <c r="D68" s="154"/>
      <c r="E68" s="154"/>
      <c r="F68" s="154"/>
      <c r="G68" s="154"/>
      <c r="H68" s="154"/>
    </row>
    <row r="69" spans="1:8" ht="33" customHeight="1" x14ac:dyDescent="0.25">
      <c r="A69" s="70" t="s">
        <v>428</v>
      </c>
      <c r="B69" s="174" t="s">
        <v>427</v>
      </c>
      <c r="C69" s="174"/>
      <c r="D69" s="174"/>
      <c r="E69" s="174"/>
      <c r="F69" s="174"/>
      <c r="G69" s="174"/>
      <c r="H69" s="174"/>
    </row>
    <row r="70" spans="1:8" x14ac:dyDescent="0.25">
      <c r="B70" s="177" t="s">
        <v>415</v>
      </c>
      <c r="C70" s="178"/>
      <c r="D70" s="178"/>
      <c r="E70" s="178"/>
      <c r="F70" s="178"/>
      <c r="G70" s="178"/>
      <c r="H70" s="178"/>
    </row>
    <row r="71" spans="1:8" ht="15.75" customHeight="1" x14ac:dyDescent="0.25">
      <c r="B71" s="178"/>
      <c r="C71" s="178"/>
      <c r="D71" s="178"/>
      <c r="E71" s="178"/>
      <c r="F71" s="178"/>
      <c r="G71" s="178"/>
      <c r="H71" s="178"/>
    </row>
    <row r="72" spans="1:8" x14ac:dyDescent="0.25">
      <c r="B72" s="178"/>
      <c r="C72" s="178"/>
      <c r="D72" s="178"/>
      <c r="E72" s="178"/>
      <c r="F72" s="178"/>
      <c r="G72" s="178"/>
      <c r="H72" s="178"/>
    </row>
    <row r="73" spans="1:8" x14ac:dyDescent="0.25">
      <c r="B73" s="178"/>
      <c r="C73" s="178"/>
      <c r="D73" s="178"/>
      <c r="E73" s="178"/>
      <c r="F73" s="178"/>
      <c r="G73" s="178"/>
      <c r="H73" s="178"/>
    </row>
    <row r="74" spans="1:8" x14ac:dyDescent="0.25">
      <c r="B74" s="178"/>
      <c r="C74" s="178"/>
      <c r="D74" s="178"/>
      <c r="E74" s="178"/>
      <c r="F74" s="178"/>
      <c r="G74" s="178"/>
      <c r="H74" s="178"/>
    </row>
    <row r="75" spans="1:8" x14ac:dyDescent="0.25">
      <c r="B75" s="178"/>
      <c r="C75" s="178"/>
      <c r="D75" s="178"/>
      <c r="E75" s="178"/>
      <c r="F75" s="178"/>
      <c r="G75" s="178"/>
      <c r="H75" s="178"/>
    </row>
    <row r="76" spans="1:8" x14ac:dyDescent="0.25">
      <c r="B76" s="178"/>
      <c r="C76" s="178"/>
      <c r="D76" s="178"/>
      <c r="E76" s="178"/>
      <c r="F76" s="178"/>
      <c r="G76" s="178"/>
      <c r="H76" s="178"/>
    </row>
    <row r="77" spans="1:8" x14ac:dyDescent="0.25">
      <c r="B77" s="178"/>
      <c r="C77" s="178"/>
      <c r="D77" s="178"/>
      <c r="E77" s="178"/>
      <c r="F77" s="178"/>
      <c r="G77" s="178"/>
      <c r="H77" s="178"/>
    </row>
    <row r="78" spans="1:8" x14ac:dyDescent="0.25">
      <c r="B78" s="178"/>
      <c r="C78" s="178"/>
      <c r="D78" s="178"/>
      <c r="E78" s="178"/>
      <c r="F78" s="178"/>
      <c r="G78" s="178"/>
      <c r="H78" s="178"/>
    </row>
    <row r="79" spans="1:8" x14ac:dyDescent="0.25">
      <c r="B79" s="178"/>
      <c r="C79" s="178"/>
      <c r="D79" s="178"/>
      <c r="E79" s="178"/>
      <c r="F79" s="178"/>
      <c r="G79" s="178"/>
      <c r="H79" s="178"/>
    </row>
    <row r="80" spans="1:8" x14ac:dyDescent="0.25">
      <c r="B80" s="178"/>
      <c r="C80" s="178"/>
      <c r="D80" s="178"/>
      <c r="E80" s="178"/>
      <c r="F80" s="178"/>
      <c r="G80" s="178"/>
      <c r="H80" s="178"/>
    </row>
    <row r="81" spans="2:8" x14ac:dyDescent="0.25">
      <c r="B81" s="178"/>
      <c r="C81" s="178"/>
      <c r="D81" s="178"/>
      <c r="E81" s="178"/>
      <c r="F81" s="178"/>
      <c r="G81" s="178"/>
      <c r="H81" s="178"/>
    </row>
    <row r="82" spans="2:8" x14ac:dyDescent="0.25">
      <c r="B82" s="178"/>
      <c r="C82" s="178"/>
      <c r="D82" s="178"/>
      <c r="E82" s="178"/>
      <c r="F82" s="178"/>
      <c r="G82" s="178"/>
      <c r="H82" s="178"/>
    </row>
    <row r="83" spans="2:8" x14ac:dyDescent="0.25">
      <c r="B83" s="178"/>
      <c r="C83" s="178"/>
      <c r="D83" s="178"/>
      <c r="E83" s="178"/>
      <c r="F83" s="178"/>
      <c r="G83" s="178"/>
      <c r="H83" s="178"/>
    </row>
    <row r="84" spans="2:8" x14ac:dyDescent="0.25">
      <c r="B84" s="178"/>
      <c r="C84" s="178"/>
      <c r="D84" s="178"/>
      <c r="E84" s="178"/>
      <c r="F84" s="178"/>
      <c r="G84" s="178"/>
      <c r="H84" s="178"/>
    </row>
    <row r="85" spans="2:8" x14ac:dyDescent="0.25">
      <c r="B85" s="178"/>
      <c r="C85" s="178"/>
      <c r="D85" s="178"/>
      <c r="E85" s="178"/>
      <c r="F85" s="178"/>
      <c r="G85" s="178"/>
      <c r="H85" s="178"/>
    </row>
    <row r="86" spans="2:8" x14ac:dyDescent="0.25">
      <c r="B86" s="178"/>
      <c r="C86" s="178"/>
      <c r="D86" s="178"/>
      <c r="E86" s="178"/>
      <c r="F86" s="178"/>
      <c r="G86" s="178"/>
      <c r="H86" s="178"/>
    </row>
    <row r="87" spans="2:8" x14ac:dyDescent="0.25">
      <c r="B87" s="178"/>
      <c r="C87" s="178"/>
      <c r="D87" s="178"/>
      <c r="E87" s="178"/>
      <c r="F87" s="178"/>
      <c r="G87" s="178"/>
      <c r="H87" s="178"/>
    </row>
    <row r="88" spans="2:8" x14ac:dyDescent="0.25">
      <c r="B88" s="178"/>
      <c r="C88" s="178"/>
      <c r="D88" s="178"/>
      <c r="E88" s="178"/>
      <c r="F88" s="178"/>
      <c r="G88" s="178"/>
      <c r="H88" s="178"/>
    </row>
    <row r="89" spans="2:8" x14ac:dyDescent="0.25">
      <c r="B89" s="178"/>
      <c r="C89" s="178"/>
      <c r="D89" s="178"/>
      <c r="E89" s="178"/>
      <c r="F89" s="178"/>
      <c r="G89" s="178"/>
      <c r="H89" s="178"/>
    </row>
    <row r="90" spans="2:8" x14ac:dyDescent="0.25">
      <c r="B90" s="178"/>
      <c r="C90" s="178"/>
      <c r="D90" s="178"/>
      <c r="E90" s="178"/>
      <c r="F90" s="178"/>
      <c r="G90" s="178"/>
      <c r="H90" s="178"/>
    </row>
    <row r="91" spans="2:8" x14ac:dyDescent="0.25">
      <c r="B91" s="178"/>
      <c r="C91" s="178"/>
      <c r="D91" s="178"/>
      <c r="E91" s="178"/>
      <c r="F91" s="178"/>
      <c r="G91" s="178"/>
      <c r="H91" s="178"/>
    </row>
    <row r="92" spans="2:8" x14ac:dyDescent="0.25">
      <c r="B92" s="178"/>
      <c r="C92" s="178"/>
      <c r="D92" s="178"/>
      <c r="E92" s="178"/>
      <c r="F92" s="178"/>
      <c r="G92" s="178"/>
      <c r="H92" s="178"/>
    </row>
    <row r="93" spans="2:8" x14ac:dyDescent="0.25">
      <c r="B93" s="178"/>
      <c r="C93" s="178"/>
      <c r="D93" s="178"/>
      <c r="E93" s="178"/>
      <c r="F93" s="178"/>
      <c r="G93" s="178"/>
      <c r="H93" s="178"/>
    </row>
    <row r="94" spans="2:8" x14ac:dyDescent="0.25">
      <c r="B94" s="178"/>
      <c r="C94" s="178"/>
      <c r="D94" s="178"/>
      <c r="E94" s="178"/>
      <c r="F94" s="178"/>
      <c r="G94" s="178"/>
      <c r="H94" s="178"/>
    </row>
    <row r="95" spans="2:8" x14ac:dyDescent="0.25">
      <c r="B95" s="178"/>
      <c r="C95" s="178"/>
      <c r="D95" s="178"/>
      <c r="E95" s="178"/>
      <c r="F95" s="178"/>
      <c r="G95" s="178"/>
      <c r="H95" s="178"/>
    </row>
    <row r="96" spans="2:8" x14ac:dyDescent="0.25">
      <c r="B96" s="62"/>
      <c r="C96" s="62"/>
      <c r="D96" s="62"/>
      <c r="E96" s="62"/>
      <c r="F96" s="62"/>
      <c r="G96" s="62"/>
      <c r="H96" s="62"/>
    </row>
  </sheetData>
  <mergeCells count="29">
    <mergeCell ref="G27:H27"/>
    <mergeCell ref="G22:H22"/>
    <mergeCell ref="G23:H23"/>
    <mergeCell ref="G24:H24"/>
    <mergeCell ref="G25:H25"/>
    <mergeCell ref="G26:H26"/>
    <mergeCell ref="B70:H95"/>
    <mergeCell ref="B55:H65"/>
    <mergeCell ref="B3:H3"/>
    <mergeCell ref="B4:H4"/>
    <mergeCell ref="B12:F12"/>
    <mergeCell ref="G12:H12"/>
    <mergeCell ref="B13:F13"/>
    <mergeCell ref="B29:H29"/>
    <mergeCell ref="G18:H18"/>
    <mergeCell ref="G19:H19"/>
    <mergeCell ref="B14:F14"/>
    <mergeCell ref="E15:H15"/>
    <mergeCell ref="G16:H16"/>
    <mergeCell ref="G17:H17"/>
    <mergeCell ref="G20:H20"/>
    <mergeCell ref="G21:H21"/>
    <mergeCell ref="B69:H69"/>
    <mergeCell ref="B31:H31"/>
    <mergeCell ref="B34:H34"/>
    <mergeCell ref="B40:H40"/>
    <mergeCell ref="B41:H45"/>
    <mergeCell ref="B47:H47"/>
    <mergeCell ref="B38:H39"/>
  </mergeCells>
  <phoneticPr fontId="26" type="noConversion"/>
  <dataValidations count="2">
    <dataValidation allowBlank="1" sqref="C16:C24 C28" xr:uid="{C8B2E398-3A93-424A-A3D9-9CF7342CEA21}"/>
    <dataValidation allowBlank="1" prompt="Pasirinkti parametro vertę: yra / nėra" sqref="G16:H28" xr:uid="{52E8514C-F488-45BA-8FEF-2F1026ABD921}"/>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A2:J64"/>
  <sheetViews>
    <sheetView topLeftCell="B24" zoomScale="132" zoomScaleNormal="85" workbookViewId="0">
      <selection activeCell="F40" sqref="F40"/>
    </sheetView>
  </sheetViews>
  <sheetFormatPr defaultColWidth="9.140625" defaultRowHeight="15.75" x14ac:dyDescent="0.25"/>
  <cols>
    <col min="1" max="1" width="9.140625" style="12"/>
    <col min="2" max="2" width="35.7109375" style="12" customWidth="1"/>
    <col min="3" max="3" width="39.42578125" style="12" customWidth="1"/>
    <col min="4" max="4" width="36.42578125" style="12" customWidth="1"/>
    <col min="5" max="5" width="22.140625" style="12" customWidth="1"/>
    <col min="6" max="6" width="20.42578125" style="12" customWidth="1"/>
    <col min="7" max="7" width="20.7109375" style="12" customWidth="1"/>
    <col min="8" max="8" width="26.28515625" style="12" customWidth="1"/>
    <col min="9" max="9" width="29.85546875" style="12" customWidth="1"/>
    <col min="10" max="10" width="27.7109375" style="12" customWidth="1"/>
    <col min="11" max="16384" width="9.140625" style="12"/>
  </cols>
  <sheetData>
    <row r="2" spans="2:9" ht="18.75" x14ac:dyDescent="0.3">
      <c r="B2" s="15" t="s">
        <v>0</v>
      </c>
      <c r="C2" s="31"/>
      <c r="D2" s="31"/>
      <c r="E2" s="32"/>
      <c r="F2" s="198"/>
      <c r="G2" s="198"/>
      <c r="H2" s="198"/>
      <c r="I2" s="32"/>
    </row>
    <row r="3" spans="2:9" ht="18.75" x14ac:dyDescent="0.3">
      <c r="B3" s="15"/>
      <c r="C3" s="31"/>
      <c r="D3" s="31"/>
      <c r="E3" s="32"/>
      <c r="F3" s="33"/>
      <c r="G3" s="33"/>
      <c r="H3" s="33"/>
      <c r="I3" s="32"/>
    </row>
    <row r="4" spans="2:9" ht="18.75" x14ac:dyDescent="0.3">
      <c r="B4" s="34" t="s">
        <v>1</v>
      </c>
      <c r="C4" s="200" t="s">
        <v>180</v>
      </c>
      <c r="D4" s="200"/>
      <c r="E4" s="200"/>
      <c r="F4" s="33"/>
      <c r="G4" s="33"/>
      <c r="H4" s="33"/>
      <c r="I4" s="32"/>
    </row>
    <row r="5" spans="2:9" ht="18.75" x14ac:dyDescent="0.3">
      <c r="B5" s="13"/>
      <c r="C5" s="16"/>
      <c r="D5" s="31"/>
      <c r="E5" s="32"/>
      <c r="F5" s="33"/>
      <c r="G5" s="33"/>
      <c r="H5" s="33"/>
      <c r="I5" s="32"/>
    </row>
    <row r="6" spans="2:9" ht="18.75" x14ac:dyDescent="0.3">
      <c r="B6" s="35" t="s">
        <v>2</v>
      </c>
      <c r="C6" s="84"/>
      <c r="D6" s="31"/>
      <c r="E6" s="32"/>
      <c r="F6" s="33"/>
      <c r="G6" s="33"/>
      <c r="H6" s="33"/>
      <c r="I6" s="32"/>
    </row>
    <row r="7" spans="2:9" ht="18.75" x14ac:dyDescent="0.3">
      <c r="C7" s="31"/>
      <c r="D7" s="31"/>
      <c r="E7" s="32"/>
      <c r="F7" s="33"/>
      <c r="G7" s="33"/>
      <c r="H7" s="33"/>
      <c r="I7" s="32"/>
    </row>
    <row r="8" spans="2:9" ht="15.75" customHeight="1" x14ac:dyDescent="0.25">
      <c r="B8" s="195" t="s">
        <v>32</v>
      </c>
      <c r="C8" s="195"/>
      <c r="D8" s="195"/>
      <c r="E8" s="195"/>
      <c r="F8" s="196"/>
      <c r="G8" s="196"/>
      <c r="H8" s="196"/>
      <c r="I8" s="36"/>
    </row>
    <row r="9" spans="2:9" ht="16.350000000000001" customHeight="1" x14ac:dyDescent="0.25">
      <c r="B9" s="199" t="s">
        <v>35</v>
      </c>
      <c r="C9" s="199"/>
      <c r="D9" s="199"/>
      <c r="E9" s="199"/>
      <c r="F9" s="196"/>
      <c r="G9" s="196"/>
      <c r="H9" s="196"/>
      <c r="I9" s="36"/>
    </row>
    <row r="10" spans="2:9" ht="16.350000000000001" customHeight="1" x14ac:dyDescent="0.25">
      <c r="B10" s="199" t="s">
        <v>33</v>
      </c>
      <c r="C10" s="199"/>
      <c r="D10" s="199"/>
      <c r="E10" s="199"/>
      <c r="F10" s="196"/>
      <c r="G10" s="196"/>
      <c r="H10" s="196"/>
      <c r="I10" s="36"/>
    </row>
    <row r="11" spans="2:9" ht="16.350000000000001" customHeight="1" x14ac:dyDescent="0.25">
      <c r="B11" s="195" t="s">
        <v>34</v>
      </c>
      <c r="C11" s="195"/>
      <c r="D11" s="195"/>
      <c r="E11" s="195"/>
      <c r="F11" s="196"/>
      <c r="G11" s="196"/>
      <c r="H11" s="196"/>
      <c r="I11" s="36"/>
    </row>
    <row r="12" spans="2:9" x14ac:dyDescent="0.25">
      <c r="B12" s="201" t="s">
        <v>3</v>
      </c>
      <c r="C12" s="201"/>
      <c r="D12" s="201"/>
      <c r="E12" s="201"/>
      <c r="F12" s="196"/>
      <c r="G12" s="196"/>
      <c r="H12" s="196"/>
      <c r="I12" s="36"/>
    </row>
    <row r="13" spans="2:9" ht="16.350000000000001" customHeight="1" x14ac:dyDescent="0.25">
      <c r="B13" s="195" t="s">
        <v>4</v>
      </c>
      <c r="C13" s="195"/>
      <c r="D13" s="195"/>
      <c r="E13" s="195"/>
      <c r="F13" s="196"/>
      <c r="G13" s="196"/>
      <c r="H13" s="196"/>
      <c r="I13" s="36"/>
    </row>
    <row r="14" spans="2:9" ht="16.350000000000001" customHeight="1" x14ac:dyDescent="0.25">
      <c r="B14" s="195" t="s">
        <v>36</v>
      </c>
      <c r="C14" s="195"/>
      <c r="D14" s="195"/>
      <c r="E14" s="195"/>
      <c r="F14" s="196"/>
      <c r="G14" s="196"/>
      <c r="H14" s="196"/>
      <c r="I14" s="36"/>
    </row>
    <row r="15" spans="2:9" x14ac:dyDescent="0.25">
      <c r="B15" s="195" t="s">
        <v>5</v>
      </c>
      <c r="C15" s="195"/>
      <c r="D15" s="195"/>
      <c r="E15" s="195"/>
      <c r="F15" s="196"/>
      <c r="G15" s="196"/>
      <c r="H15" s="196"/>
      <c r="I15" s="36"/>
    </row>
    <row r="16" spans="2:9" x14ac:dyDescent="0.25">
      <c r="B16" s="195" t="s">
        <v>6</v>
      </c>
      <c r="C16" s="195"/>
      <c r="D16" s="195"/>
      <c r="E16" s="195"/>
      <c r="F16" s="196"/>
      <c r="G16" s="196"/>
      <c r="H16" s="196"/>
      <c r="I16" s="36"/>
    </row>
    <row r="17" spans="2:9" ht="18" customHeight="1" x14ac:dyDescent="0.25">
      <c r="C17" s="14"/>
      <c r="D17" s="14"/>
      <c r="E17" s="14"/>
      <c r="F17" s="17"/>
      <c r="G17" s="17"/>
      <c r="H17" s="17"/>
      <c r="I17" s="17"/>
    </row>
    <row r="18" spans="2:9" x14ac:dyDescent="0.25">
      <c r="B18" s="197" t="s">
        <v>7</v>
      </c>
      <c r="C18" s="197"/>
      <c r="D18" s="197"/>
      <c r="E18" s="197"/>
      <c r="F18" s="197"/>
      <c r="G18" s="197"/>
      <c r="H18" s="197"/>
      <c r="I18" s="37"/>
    </row>
    <row r="19" spans="2:9" x14ac:dyDescent="0.25">
      <c r="B19" s="194" t="s">
        <v>8</v>
      </c>
      <c r="C19" s="194"/>
      <c r="D19" s="194"/>
      <c r="E19" s="194"/>
      <c r="F19" s="194"/>
      <c r="G19" s="194"/>
      <c r="H19" s="194"/>
      <c r="I19" s="38"/>
    </row>
    <row r="20" spans="2:9" x14ac:dyDescent="0.25">
      <c r="B20" s="194" t="s">
        <v>84</v>
      </c>
      <c r="C20" s="194"/>
      <c r="D20" s="194"/>
      <c r="E20" s="194"/>
      <c r="F20" s="194"/>
      <c r="G20" s="194"/>
      <c r="H20" s="194"/>
      <c r="I20" s="38"/>
    </row>
    <row r="21" spans="2:9" x14ac:dyDescent="0.25">
      <c r="B21" s="194" t="s">
        <v>9</v>
      </c>
      <c r="C21" s="194"/>
      <c r="D21" s="194"/>
      <c r="E21" s="194"/>
      <c r="F21" s="194"/>
      <c r="G21" s="194"/>
      <c r="H21" s="194"/>
      <c r="I21" s="38"/>
    </row>
    <row r="22" spans="2:9" x14ac:dyDescent="0.25">
      <c r="B22" s="194" t="s">
        <v>10</v>
      </c>
      <c r="C22" s="194"/>
      <c r="D22" s="194"/>
      <c r="E22" s="194"/>
      <c r="F22" s="194"/>
      <c r="G22" s="194"/>
      <c r="H22" s="194"/>
    </row>
    <row r="23" spans="2:9" x14ac:dyDescent="0.25">
      <c r="B23" s="193" t="s">
        <v>11</v>
      </c>
      <c r="C23" s="193"/>
      <c r="D23" s="193"/>
      <c r="E23" s="193"/>
      <c r="F23" s="193"/>
      <c r="G23" s="193"/>
      <c r="H23" s="193"/>
      <c r="I23" s="30"/>
    </row>
    <row r="24" spans="2:9" x14ac:dyDescent="0.25">
      <c r="B24" s="194" t="s">
        <v>12</v>
      </c>
      <c r="C24" s="194"/>
      <c r="D24" s="194"/>
      <c r="E24" s="194"/>
      <c r="F24" s="194"/>
      <c r="G24" s="194"/>
      <c r="H24" s="194"/>
    </row>
    <row r="27" spans="2:9" x14ac:dyDescent="0.25">
      <c r="B27" s="197" t="s">
        <v>85</v>
      </c>
      <c r="C27" s="197"/>
      <c r="D27" s="197"/>
      <c r="E27" s="197"/>
      <c r="F27" s="197"/>
      <c r="G27" s="197"/>
      <c r="H27" s="197"/>
    </row>
    <row r="29" spans="2:9" ht="31.5" x14ac:dyDescent="0.25">
      <c r="B29" s="39" t="s">
        <v>15</v>
      </c>
      <c r="C29" s="39" t="s">
        <v>86</v>
      </c>
      <c r="D29" s="39" t="s">
        <v>87</v>
      </c>
      <c r="E29" s="40" t="s">
        <v>88</v>
      </c>
      <c r="F29" s="40" t="s">
        <v>89</v>
      </c>
      <c r="G29" s="40" t="s">
        <v>90</v>
      </c>
      <c r="H29" s="40" t="s">
        <v>91</v>
      </c>
    </row>
    <row r="30" spans="2:9" ht="42" customHeight="1" x14ac:dyDescent="0.25">
      <c r="B30" s="41" t="s">
        <v>181</v>
      </c>
      <c r="C30" s="83"/>
      <c r="D30" s="83"/>
      <c r="E30" s="42">
        <v>1</v>
      </c>
      <c r="F30" s="160"/>
      <c r="G30" s="161">
        <f>E30*F30</f>
        <v>0</v>
      </c>
      <c r="H30" s="158">
        <f>IF(G30&lt;4735636.17, 1.21*G30,'Vertinimo sąlygos'!B6)</f>
        <v>0</v>
      </c>
    </row>
    <row r="32" spans="2:9" x14ac:dyDescent="0.25">
      <c r="B32" s="197" t="s">
        <v>92</v>
      </c>
      <c r="C32" s="197"/>
      <c r="D32" s="197"/>
      <c r="E32" s="197"/>
    </row>
    <row r="34" spans="2:6" ht="31.5" x14ac:dyDescent="0.25">
      <c r="B34" s="40" t="s">
        <v>14</v>
      </c>
      <c r="C34" s="202" t="s">
        <v>93</v>
      </c>
      <c r="D34" s="203"/>
      <c r="E34" s="43" t="s">
        <v>312</v>
      </c>
    </row>
    <row r="35" spans="2:6" x14ac:dyDescent="0.25">
      <c r="B35" s="44" t="s">
        <v>68</v>
      </c>
      <c r="C35" s="204" t="str">
        <f>'Vertinimo tvarka'!C16</f>
        <v>Greitintuvo stovo sukimosi greitis ne mažiau 4 RPM</v>
      </c>
      <c r="D35" s="205"/>
      <c r="E35" s="45"/>
      <c r="F35" s="46"/>
    </row>
    <row r="36" spans="2:6" x14ac:dyDescent="0.25">
      <c r="B36" s="44" t="s">
        <v>69</v>
      </c>
      <c r="C36" s="204" t="str">
        <f>'Vertinimo tvarka'!C17</f>
        <v>Paciento stalo išilginio judėjimo diapazonas ne mažiau nei 150 cm</v>
      </c>
      <c r="D36" s="205"/>
      <c r="E36" s="45"/>
      <c r="F36" s="46"/>
    </row>
    <row r="37" spans="2:6" x14ac:dyDescent="0.25">
      <c r="B37" s="44" t="s">
        <v>70</v>
      </c>
      <c r="C37" s="204" t="str">
        <f>'Vertinimo tvarka'!C18</f>
        <v>Maksimalus rekonstrukcijos vaizdo skersmuo ne mažiau 70cm</v>
      </c>
      <c r="D37" s="205"/>
      <c r="E37" s="45"/>
      <c r="F37" s="46"/>
    </row>
    <row r="38" spans="2:6" x14ac:dyDescent="0.25">
      <c r="B38" s="44" t="s">
        <v>71</v>
      </c>
      <c r="C38" s="204" t="str">
        <f>'Vertinimo tvarka'!C19</f>
        <v xml:space="preserve">Integruoti lazeriai, sumontuoti ant sistemos gentrio </v>
      </c>
      <c r="D38" s="205"/>
      <c r="E38" s="45"/>
      <c r="F38" s="46"/>
    </row>
    <row r="39" spans="2:6" x14ac:dyDescent="0.25">
      <c r="B39" s="44" t="s">
        <v>338</v>
      </c>
      <c r="C39" s="204" t="str">
        <f>'Vertinimo tvarka'!C20</f>
        <v>﻿Integruotas spindulio stabdiklis</v>
      </c>
      <c r="D39" s="205"/>
      <c r="E39" s="45"/>
      <c r="F39" s="46"/>
    </row>
    <row r="40" spans="2:6" ht="53.1" customHeight="1" x14ac:dyDescent="0.25">
      <c r="B40" s="44" t="s">
        <v>339</v>
      </c>
      <c r="C40" s="204" t="str">
        <f>'Vertinimo tvarka'!C21</f>
        <v>Pilna siūlomos LG sistemos integracija į esamą NVC infrastruktūrą (Eclipse, Aria, TrueBeam), užtikrinant visų šiuo metu naudojamų funkcijų**, modulių ir darbo procesų veikimą be jokių apribojimų ar paralelinių sistemų poreikio.</v>
      </c>
      <c r="D40" s="205"/>
      <c r="E40" s="45"/>
      <c r="F40" s="46"/>
    </row>
    <row r="41" spans="2:6" x14ac:dyDescent="0.25">
      <c r="B41" s="44" t="s">
        <v>340</v>
      </c>
      <c r="C41" s="204" t="str">
        <f>'Vertinimo tvarka'!C22</f>
        <v>Spinduliuotės pralaidumas per MLC nenaudojant kolimatoriaus mažiau nei 0,02%</v>
      </c>
      <c r="D41" s="205"/>
      <c r="E41" s="45"/>
      <c r="F41" s="46"/>
    </row>
    <row r="42" spans="2:6" x14ac:dyDescent="0.25">
      <c r="B42" s="44" t="s">
        <v>341</v>
      </c>
      <c r="C42" s="204" t="str">
        <f>'Vertinimo tvarka'!C23</f>
        <v>Užtikrinamas koplanarinių ir ne koplanarinių gydymo planų realizavimas</v>
      </c>
      <c r="D42" s="205"/>
      <c r="E42" s="45"/>
      <c r="F42" s="46"/>
    </row>
    <row r="43" spans="2:6" x14ac:dyDescent="0.25">
      <c r="B43" s="44" t="s">
        <v>364</v>
      </c>
      <c r="C43" s="204" t="str">
        <f>'Vertinimo tvarka'!C24</f>
        <v>Paciento stalas užtikrinantis judėjimą visomis 6 laisvės laipsnių kryptimis</v>
      </c>
      <c r="D43" s="205"/>
      <c r="E43" s="45"/>
      <c r="F43" s="46"/>
    </row>
    <row r="44" spans="2:6" ht="38.1" customHeight="1" x14ac:dyDescent="0.25">
      <c r="B44" s="44" t="s">
        <v>367</v>
      </c>
      <c r="C44" s="204" t="str">
        <f>'Vertinimo tvarka'!C25</f>
        <v>EPID dozimetrijos sistema, skirta planų verifikacijai ir in vivo kontrolei (pluošto praėjusio pacientą registravimas)</v>
      </c>
      <c r="D44" s="205"/>
      <c r="E44" s="45"/>
      <c r="F44" s="46"/>
    </row>
    <row r="45" spans="2:6" ht="36" customHeight="1" x14ac:dyDescent="0.25">
      <c r="B45" s="44" t="s">
        <v>368</v>
      </c>
      <c r="C45" s="204" t="str">
        <f>'Vertinimo tvarka'!C26</f>
        <v>Siūloma dozimetrijos sistema yra pilnai integruojama su šiuo metu NVC naudojama  SUN NUCLEAR dozimetrijos prietaisais ir programine įranga (Daily QA, Patient QA)</v>
      </c>
      <c r="D45" s="205"/>
      <c r="E45" s="45"/>
      <c r="F45" s="46"/>
    </row>
    <row r="46" spans="2:6" ht="35.1" customHeight="1" x14ac:dyDescent="0.25">
      <c r="B46" s="44" t="s">
        <v>369</v>
      </c>
      <c r="C46" s="204" t="str">
        <f>'Vertinimo tvarka'!C27</f>
        <v>Automatinis spinduliuotės valdymas remiantis kūno paviršiaus stebėjimo sistema (automatinis spinduliuotės stabdymas pagal kūno padėtį ar kvėpavimo kreivę)</v>
      </c>
      <c r="D46" s="205"/>
      <c r="E46" s="45"/>
      <c r="F46" s="46"/>
    </row>
    <row r="48" spans="2:6" x14ac:dyDescent="0.25">
      <c r="B48" s="197" t="s">
        <v>94</v>
      </c>
      <c r="C48" s="197"/>
      <c r="D48" s="197"/>
    </row>
    <row r="49" spans="1:10" x14ac:dyDescent="0.25">
      <c r="C49" s="14"/>
      <c r="D49" s="14"/>
      <c r="E49" s="14"/>
      <c r="F49" s="14"/>
      <c r="G49" s="14"/>
      <c r="H49" s="14"/>
      <c r="I49" s="14"/>
      <c r="J49" s="14"/>
    </row>
    <row r="50" spans="1:10" x14ac:dyDescent="0.25">
      <c r="B50" s="203" t="s">
        <v>95</v>
      </c>
      <c r="C50" s="203"/>
      <c r="D50" s="43" t="s">
        <v>96</v>
      </c>
      <c r="E50" s="40" t="s">
        <v>97</v>
      </c>
      <c r="F50" s="14"/>
      <c r="G50" s="14"/>
      <c r="H50" s="14"/>
      <c r="I50" s="14"/>
      <c r="J50" s="14"/>
    </row>
    <row r="51" spans="1:10" x14ac:dyDescent="0.25">
      <c r="B51" s="212" t="s">
        <v>435</v>
      </c>
      <c r="C51" s="212"/>
      <c r="D51" s="47"/>
      <c r="E51" s="48" t="s">
        <v>98</v>
      </c>
      <c r="F51" s="14"/>
      <c r="G51" s="14"/>
      <c r="H51" s="14"/>
      <c r="I51" s="14"/>
      <c r="J51" s="14"/>
    </row>
    <row r="52" spans="1:10" x14ac:dyDescent="0.25">
      <c r="B52" s="206" t="s">
        <v>436</v>
      </c>
      <c r="C52" s="207"/>
      <c r="D52" s="14"/>
      <c r="E52" s="14"/>
      <c r="F52" s="14"/>
      <c r="G52" s="14"/>
      <c r="H52" s="14"/>
      <c r="I52" s="14"/>
      <c r="J52" s="14"/>
    </row>
    <row r="53" spans="1:10" ht="15.95" customHeight="1" x14ac:dyDescent="0.25">
      <c r="B53" s="208" t="s">
        <v>424</v>
      </c>
      <c r="C53" s="209"/>
      <c r="D53" s="49"/>
    </row>
    <row r="54" spans="1:10" ht="15.95" customHeight="1" x14ac:dyDescent="0.25">
      <c r="B54" s="208"/>
      <c r="C54" s="209"/>
      <c r="D54" s="49"/>
    </row>
    <row r="55" spans="1:10" ht="15.95" customHeight="1" x14ac:dyDescent="0.25">
      <c r="B55" s="208"/>
      <c r="C55" s="209"/>
    </row>
    <row r="56" spans="1:10" ht="15.95" customHeight="1" x14ac:dyDescent="0.25">
      <c r="B56" s="208"/>
      <c r="C56" s="209"/>
    </row>
    <row r="57" spans="1:10" ht="15.95" customHeight="1" x14ac:dyDescent="0.25">
      <c r="B57" s="208"/>
      <c r="C57" s="209"/>
    </row>
    <row r="58" spans="1:10" ht="15.95" customHeight="1" x14ac:dyDescent="0.25">
      <c r="B58" s="208"/>
      <c r="C58" s="209"/>
    </row>
    <row r="59" spans="1:10" ht="15.95" customHeight="1" x14ac:dyDescent="0.25">
      <c r="B59" s="208"/>
      <c r="C59" s="209"/>
    </row>
    <row r="60" spans="1:10" ht="15.95" customHeight="1" x14ac:dyDescent="0.25">
      <c r="B60" s="208"/>
      <c r="C60" s="209"/>
    </row>
    <row r="61" spans="1:10" ht="15.95" customHeight="1" x14ac:dyDescent="0.25">
      <c r="B61" s="210"/>
      <c r="C61" s="211"/>
    </row>
    <row r="62" spans="1:10" x14ac:dyDescent="0.25">
      <c r="B62" s="50"/>
      <c r="C62" s="50"/>
    </row>
    <row r="64" spans="1:10" x14ac:dyDescent="0.25">
      <c r="A64" s="151"/>
      <c r="B64" s="152"/>
    </row>
  </sheetData>
  <mergeCells count="47">
    <mergeCell ref="B52:C52"/>
    <mergeCell ref="B53:C61"/>
    <mergeCell ref="C37:D37"/>
    <mergeCell ref="C46:D46"/>
    <mergeCell ref="B48:D48"/>
    <mergeCell ref="B50:C50"/>
    <mergeCell ref="B51:C51"/>
    <mergeCell ref="C38:D38"/>
    <mergeCell ref="C39:D39"/>
    <mergeCell ref="C40:D40"/>
    <mergeCell ref="C41:D41"/>
    <mergeCell ref="C42:D42"/>
    <mergeCell ref="C43:D43"/>
    <mergeCell ref="C44:D44"/>
    <mergeCell ref="C45:D45"/>
    <mergeCell ref="B27:H27"/>
    <mergeCell ref="B32:E32"/>
    <mergeCell ref="C34:D34"/>
    <mergeCell ref="C35:D35"/>
    <mergeCell ref="C36:D36"/>
    <mergeCell ref="B13:E13"/>
    <mergeCell ref="F13:H13"/>
    <mergeCell ref="B14:E14"/>
    <mergeCell ref="F14:H14"/>
    <mergeCell ref="B15:E15"/>
    <mergeCell ref="F15:H15"/>
    <mergeCell ref="B10:E10"/>
    <mergeCell ref="F10:H10"/>
    <mergeCell ref="B11:E11"/>
    <mergeCell ref="F11:H11"/>
    <mergeCell ref="B12:E12"/>
    <mergeCell ref="F12:H12"/>
    <mergeCell ref="F2:H2"/>
    <mergeCell ref="B8:E8"/>
    <mergeCell ref="F8:H8"/>
    <mergeCell ref="B9:E9"/>
    <mergeCell ref="F9:H9"/>
    <mergeCell ref="C4:E4"/>
    <mergeCell ref="B23:H23"/>
    <mergeCell ref="B24:H24"/>
    <mergeCell ref="B16:E16"/>
    <mergeCell ref="F16:H16"/>
    <mergeCell ref="B18:H18"/>
    <mergeCell ref="B19:H19"/>
    <mergeCell ref="B20:H20"/>
    <mergeCell ref="B21:H21"/>
    <mergeCell ref="B22:H22"/>
  </mergeCells>
  <phoneticPr fontId="26" type="noConversion"/>
  <dataValidations count="5">
    <dataValidation type="list" allowBlank="1" showInputMessage="1" showErrorMessage="1" prompt="Pasirinkti parametro vertę: yra / nėra" sqref="E35:E46" xr:uid="{BC22B66D-08B9-4E8A-B4AB-88296C6D243F}">
      <formula1>"Yra, Nėra"</formula1>
    </dataValidation>
    <dataValidation allowBlank="1" sqref="B51:C51 C35:C46" xr:uid="{A50A1BA4-CC4D-40FC-AC9D-32CA624405C2}"/>
    <dataValidation allowBlank="1" prompt="Pasirinkti parametro vertę: yra / nėra" sqref="F35:F46" xr:uid="{6EA713A4-A52D-4D57-B2D4-5F8922D78134}"/>
    <dataValidation type="list" allowBlank="1" showInputMessage="1" prompt="Pasirinkti garantinio laikotarpio reikšmę" sqref="D51" xr:uid="{C69DECDC-4BD5-4A44-BD96-0520E1B05B44}">
      <formula1>"3,4,5,"</formula1>
    </dataValidation>
    <dataValidation type="whole" operator="lessThanOrEqual" allowBlank="1" showInputMessage="1" showErrorMessage="1" sqref="H30" xr:uid="{D252C00E-5E05-1D42-975E-2E33EB95DBDD}">
      <formula1>5500000</formula1>
    </dataValidation>
  </dataValidations>
  <hyperlinks>
    <hyperlink ref="B27" location="'TS1'!A1" display="1 pirkimo objekto dalis. 1.5 STV garinis sterilizatorius - 1 vnt." xr:uid="{139EA5FF-16DB-4ED7-A7E6-E5F3C1CE3344}"/>
    <hyperlink ref="B28:B29" location="TS_1!A1" display="1 pirkimo objekto dalis. Skaitmeninis rentgeno aparatas - 1 vnt." xr:uid="{5BA1EBB1-E9CB-4C8F-A20A-D7DE68BC30F6}"/>
    <hyperlink ref="B28" location="'TS2'!A1" display="2 pirkimo objekto dalis. 8 STV garinis sterilizatorius - 1 vnt." xr:uid="{B92E454B-EC5E-47D7-89FA-A5A838C69A5A}"/>
    <hyperlink ref="B29" location="'TS3'!A1" display="3 pirkimo objekto dalis. 12 STV garinis sterilizatorius - 1 vnt." xr:uid="{0CDA392C-13A9-48AA-9F8F-B9F723AE3A37}"/>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 stopIfTrue="1" operator="containsText" id="{94824E8B-3490-C44C-B360-2ECDDE7A1F46}">
            <xm:f>NOT(ISERROR(SEARCH('Vertinimo sąlygos'!$B$6,H30)))</xm:f>
            <xm:f>'Vertinimo sąlygos'!$B$6</xm:f>
            <x14:dxf>
              <fill>
                <patternFill>
                  <bgColor rgb="FFFF0000"/>
                </patternFill>
              </fill>
            </x14:dxf>
          </x14:cfRule>
          <xm:sqref>H30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0"/>
  <sheetViews>
    <sheetView topLeftCell="A5" workbookViewId="0">
      <selection activeCell="N46" sqref="N46"/>
    </sheetView>
  </sheetViews>
  <sheetFormatPr defaultColWidth="8.85546875" defaultRowHeight="15" x14ac:dyDescent="0.25"/>
  <cols>
    <col min="2" max="2" width="17.85546875" customWidth="1"/>
    <col min="4" max="4" width="18.7109375" customWidth="1"/>
    <col min="7" max="7" width="11.85546875" customWidth="1"/>
    <col min="10" max="10" width="15.7109375" customWidth="1"/>
    <col min="11" max="11" width="22.85546875" customWidth="1"/>
    <col min="28" max="16384" width="8.85546875" style="86"/>
  </cols>
  <sheetData>
    <row r="1" spans="1:27" ht="15.75" x14ac:dyDescent="0.25">
      <c r="A1" s="1"/>
      <c r="B1" s="1"/>
      <c r="C1" s="1"/>
      <c r="D1" s="1"/>
      <c r="E1" s="1"/>
      <c r="F1" s="1"/>
      <c r="G1" s="1"/>
      <c r="H1" s="1"/>
      <c r="I1" s="1"/>
      <c r="J1" s="1"/>
      <c r="K1" s="1"/>
      <c r="L1" s="1"/>
      <c r="M1" s="1"/>
      <c r="N1" s="1"/>
      <c r="O1" s="1"/>
      <c r="P1" s="1"/>
      <c r="Q1" s="1"/>
      <c r="R1" s="1"/>
      <c r="S1" s="1"/>
      <c r="T1" s="3"/>
      <c r="U1" s="3"/>
      <c r="V1" s="3"/>
      <c r="W1" s="3"/>
      <c r="X1" s="3"/>
      <c r="Y1" s="3"/>
      <c r="Z1" s="3"/>
      <c r="AA1" s="3"/>
    </row>
    <row r="2" spans="1:27" ht="15.75" x14ac:dyDescent="0.25">
      <c r="A2" s="213" t="s">
        <v>16</v>
      </c>
      <c r="B2" s="213"/>
      <c r="C2" s="213"/>
      <c r="D2" s="213"/>
      <c r="E2" s="213"/>
      <c r="F2" s="213"/>
      <c r="G2" s="213"/>
      <c r="H2" s="213"/>
      <c r="I2" s="213"/>
      <c r="J2" s="213"/>
      <c r="K2" s="214"/>
      <c r="L2" s="1"/>
      <c r="M2" s="1"/>
      <c r="N2" s="1"/>
      <c r="O2" s="1"/>
      <c r="P2" s="1"/>
      <c r="Q2" s="1"/>
      <c r="R2" s="1"/>
      <c r="S2" s="1"/>
      <c r="T2" s="3"/>
      <c r="U2" s="3"/>
      <c r="V2" s="3"/>
      <c r="W2" s="3"/>
      <c r="X2" s="3"/>
      <c r="Y2" s="3"/>
      <c r="Z2" s="3"/>
      <c r="AA2" s="3"/>
    </row>
    <row r="3" spans="1:27" ht="15.75" x14ac:dyDescent="0.25">
      <c r="A3" s="213"/>
      <c r="B3" s="213"/>
      <c r="C3" s="213"/>
      <c r="D3" s="213"/>
      <c r="E3" s="213"/>
      <c r="F3" s="213"/>
      <c r="G3" s="213"/>
      <c r="H3" s="213"/>
      <c r="I3" s="213"/>
      <c r="J3" s="213"/>
      <c r="K3" s="214"/>
      <c r="L3" s="1"/>
      <c r="M3" s="1"/>
      <c r="N3" s="1"/>
      <c r="O3" s="1"/>
      <c r="P3" s="1"/>
      <c r="Q3" s="1"/>
      <c r="R3" s="1"/>
      <c r="S3" s="1"/>
      <c r="T3" s="3"/>
      <c r="U3" s="3"/>
      <c r="V3" s="3"/>
      <c r="W3" s="3"/>
      <c r="X3" s="3"/>
      <c r="Y3" s="3"/>
      <c r="Z3" s="3"/>
      <c r="AA3" s="3"/>
    </row>
    <row r="4" spans="1:27" ht="16.5" thickBot="1" x14ac:dyDescent="0.3">
      <c r="A4" s="4"/>
      <c r="B4" s="4"/>
      <c r="C4" s="4"/>
      <c r="D4" s="4"/>
      <c r="E4" s="4"/>
      <c r="F4" s="4"/>
      <c r="G4" s="4"/>
      <c r="H4" s="4"/>
      <c r="I4" s="4"/>
      <c r="J4" s="4"/>
      <c r="K4" s="1"/>
      <c r="L4" s="1"/>
      <c r="M4" s="1"/>
      <c r="N4" s="1"/>
      <c r="O4" s="1"/>
      <c r="P4" s="1"/>
      <c r="Q4" s="1"/>
      <c r="R4" s="1"/>
      <c r="S4" s="1"/>
      <c r="T4" s="3"/>
      <c r="U4" s="3"/>
      <c r="V4" s="3"/>
      <c r="W4" s="3"/>
      <c r="X4" s="3"/>
      <c r="Y4" s="3"/>
      <c r="Z4" s="3"/>
      <c r="AA4" s="3"/>
    </row>
    <row r="5" spans="1:27" ht="56.1" customHeight="1" x14ac:dyDescent="0.25">
      <c r="A5" s="215" t="s">
        <v>17</v>
      </c>
      <c r="B5" s="216"/>
      <c r="C5" s="216" t="s">
        <v>18</v>
      </c>
      <c r="D5" s="216"/>
      <c r="E5" s="216"/>
      <c r="F5" s="216" t="s">
        <v>19</v>
      </c>
      <c r="G5" s="216"/>
      <c r="H5" s="216"/>
      <c r="I5" s="216" t="s">
        <v>20</v>
      </c>
      <c r="J5" s="217"/>
      <c r="K5" s="87" t="s">
        <v>21</v>
      </c>
      <c r="L5" s="1"/>
      <c r="M5" s="1"/>
      <c r="N5" s="1"/>
      <c r="O5" s="1"/>
      <c r="P5" s="1"/>
      <c r="Q5" s="1"/>
      <c r="R5" s="1"/>
      <c r="S5" s="1"/>
      <c r="T5" s="3"/>
      <c r="U5" s="3"/>
      <c r="V5" s="3"/>
      <c r="W5" s="3"/>
      <c r="X5" s="3"/>
      <c r="Y5" s="3"/>
      <c r="Z5" s="3"/>
      <c r="AA5" s="3"/>
    </row>
    <row r="6" spans="1:27" ht="15.75" x14ac:dyDescent="0.25">
      <c r="A6" s="218"/>
      <c r="B6" s="219"/>
      <c r="C6" s="220"/>
      <c r="D6" s="219"/>
      <c r="E6" s="219"/>
      <c r="F6" s="220"/>
      <c r="G6" s="219"/>
      <c r="H6" s="219"/>
      <c r="I6" s="220"/>
      <c r="J6" s="219"/>
      <c r="K6" s="5"/>
      <c r="L6" s="1"/>
      <c r="M6" s="1"/>
      <c r="N6" s="1"/>
      <c r="O6" s="1"/>
      <c r="P6" s="1"/>
      <c r="Q6" s="1"/>
      <c r="R6" s="1"/>
      <c r="S6" s="1"/>
      <c r="T6" s="3"/>
      <c r="U6" s="3"/>
      <c r="V6" s="3"/>
      <c r="W6" s="3"/>
      <c r="X6" s="3"/>
      <c r="Y6" s="3"/>
      <c r="Z6" s="3"/>
      <c r="AA6" s="3"/>
    </row>
    <row r="7" spans="1:27" ht="15.75" x14ac:dyDescent="0.25">
      <c r="A7" s="218"/>
      <c r="B7" s="219"/>
      <c r="C7" s="220"/>
      <c r="D7" s="219"/>
      <c r="E7" s="219"/>
      <c r="F7" s="220"/>
      <c r="G7" s="219"/>
      <c r="H7" s="219"/>
      <c r="I7" s="220"/>
      <c r="J7" s="219"/>
      <c r="K7" s="5"/>
      <c r="L7" s="1"/>
      <c r="M7" s="1"/>
      <c r="N7" s="1"/>
      <c r="O7" s="1"/>
      <c r="P7" s="1"/>
      <c r="Q7" s="1"/>
      <c r="R7" s="1"/>
      <c r="S7" s="1"/>
      <c r="T7" s="3"/>
      <c r="U7" s="3"/>
      <c r="V7" s="3"/>
      <c r="W7" s="3"/>
      <c r="X7" s="3"/>
      <c r="Y7" s="3"/>
      <c r="Z7" s="3"/>
      <c r="AA7" s="3"/>
    </row>
    <row r="8" spans="1:27" ht="15.75" x14ac:dyDescent="0.25">
      <c r="A8" s="218"/>
      <c r="B8" s="219"/>
      <c r="C8" s="220"/>
      <c r="D8" s="219"/>
      <c r="E8" s="219"/>
      <c r="F8" s="220"/>
      <c r="G8" s="219"/>
      <c r="H8" s="219"/>
      <c r="I8" s="220"/>
      <c r="J8" s="219"/>
      <c r="K8" s="5"/>
      <c r="L8" s="1"/>
      <c r="M8" s="1"/>
      <c r="N8" s="1"/>
      <c r="O8" s="1"/>
      <c r="P8" s="1"/>
      <c r="Q8" s="1"/>
      <c r="R8" s="1"/>
      <c r="S8" s="1"/>
      <c r="T8" s="3"/>
      <c r="U8" s="3"/>
      <c r="V8" s="3"/>
      <c r="W8" s="3"/>
      <c r="X8" s="3"/>
      <c r="Y8" s="3"/>
      <c r="Z8" s="3"/>
      <c r="AA8" s="3"/>
    </row>
    <row r="9" spans="1:27" ht="15.75" x14ac:dyDescent="0.25">
      <c r="A9" s="218"/>
      <c r="B9" s="219"/>
      <c r="C9" s="220"/>
      <c r="D9" s="219"/>
      <c r="E9" s="219"/>
      <c r="F9" s="220"/>
      <c r="G9" s="219"/>
      <c r="H9" s="219"/>
      <c r="I9" s="220"/>
      <c r="J9" s="219"/>
      <c r="K9" s="5"/>
      <c r="L9" s="1"/>
      <c r="M9" s="1"/>
      <c r="N9" s="1"/>
      <c r="O9" s="1"/>
      <c r="P9" s="1"/>
      <c r="Q9" s="1"/>
      <c r="R9" s="1"/>
      <c r="S9" s="1"/>
      <c r="T9" s="3"/>
      <c r="U9" s="3"/>
      <c r="V9" s="3"/>
      <c r="W9" s="3"/>
      <c r="X9" s="3"/>
      <c r="Y9" s="3"/>
      <c r="Z9" s="3"/>
      <c r="AA9" s="3"/>
    </row>
    <row r="10" spans="1:27" ht="15.75" x14ac:dyDescent="0.25">
      <c r="A10" s="218"/>
      <c r="B10" s="219"/>
      <c r="C10" s="220"/>
      <c r="D10" s="219"/>
      <c r="E10" s="219"/>
      <c r="F10" s="220"/>
      <c r="G10" s="219"/>
      <c r="H10" s="219"/>
      <c r="I10" s="220"/>
      <c r="J10" s="219"/>
      <c r="K10" s="5"/>
      <c r="L10" s="1"/>
      <c r="M10" s="1"/>
      <c r="N10" s="1"/>
      <c r="O10" s="1"/>
      <c r="P10" s="1"/>
      <c r="Q10" s="1"/>
      <c r="R10" s="1"/>
      <c r="S10" s="1"/>
      <c r="T10" s="3"/>
      <c r="U10" s="3"/>
      <c r="V10" s="3"/>
      <c r="W10" s="3"/>
      <c r="X10" s="3"/>
      <c r="Y10" s="3"/>
      <c r="Z10" s="3"/>
      <c r="AA10" s="3"/>
    </row>
    <row r="11" spans="1:27" ht="15.75" x14ac:dyDescent="0.25">
      <c r="A11" s="218"/>
      <c r="B11" s="219"/>
      <c r="C11" s="220"/>
      <c r="D11" s="219"/>
      <c r="E11" s="219"/>
      <c r="F11" s="220"/>
      <c r="G11" s="219"/>
      <c r="H11" s="219"/>
      <c r="I11" s="220"/>
      <c r="J11" s="219"/>
      <c r="K11" s="5"/>
      <c r="L11" s="1"/>
      <c r="M11" s="1"/>
      <c r="N11" s="1"/>
      <c r="O11" s="1"/>
      <c r="P11" s="1"/>
      <c r="Q11" s="1"/>
      <c r="R11" s="1"/>
      <c r="S11" s="1"/>
      <c r="T11" s="3"/>
      <c r="U11" s="3"/>
      <c r="V11" s="3"/>
      <c r="W11" s="3"/>
      <c r="X11" s="3"/>
      <c r="Y11" s="3"/>
      <c r="Z11" s="3"/>
      <c r="AA11" s="3"/>
    </row>
    <row r="12" spans="1:27" ht="15.75" x14ac:dyDescent="0.25">
      <c r="A12" s="218"/>
      <c r="B12" s="219"/>
      <c r="C12" s="220"/>
      <c r="D12" s="219"/>
      <c r="E12" s="219"/>
      <c r="F12" s="220"/>
      <c r="G12" s="219"/>
      <c r="H12" s="219"/>
      <c r="I12" s="220"/>
      <c r="J12" s="219"/>
      <c r="K12" s="5"/>
      <c r="L12" s="1"/>
      <c r="M12" s="1"/>
      <c r="N12" s="1"/>
      <c r="O12" s="1"/>
      <c r="P12" s="1"/>
      <c r="Q12" s="1"/>
      <c r="R12" s="1"/>
      <c r="S12" s="1"/>
      <c r="T12" s="3"/>
      <c r="U12" s="3"/>
      <c r="V12" s="3"/>
      <c r="W12" s="3"/>
      <c r="X12" s="3"/>
      <c r="Y12" s="3"/>
      <c r="Z12" s="3"/>
      <c r="AA12" s="3"/>
    </row>
    <row r="13" spans="1:27" ht="15.75" x14ac:dyDescent="0.25">
      <c r="A13" s="218"/>
      <c r="B13" s="219"/>
      <c r="C13" s="220"/>
      <c r="D13" s="219"/>
      <c r="E13" s="219"/>
      <c r="F13" s="220"/>
      <c r="G13" s="219"/>
      <c r="H13" s="219"/>
      <c r="I13" s="220"/>
      <c r="J13" s="219"/>
      <c r="K13" s="5"/>
      <c r="L13" s="1"/>
      <c r="M13" s="1"/>
      <c r="N13" s="1"/>
      <c r="O13" s="1"/>
      <c r="P13" s="1"/>
      <c r="Q13" s="1"/>
      <c r="R13" s="1"/>
      <c r="S13" s="1"/>
      <c r="T13" s="3"/>
      <c r="U13" s="3"/>
      <c r="V13" s="3"/>
      <c r="W13" s="3"/>
      <c r="X13" s="3"/>
      <c r="Y13" s="3"/>
      <c r="Z13" s="3"/>
      <c r="AA13" s="3"/>
    </row>
    <row r="14" spans="1:27" ht="15.75" x14ac:dyDescent="0.25">
      <c r="A14" s="218"/>
      <c r="B14" s="219"/>
      <c r="C14" s="220"/>
      <c r="D14" s="219"/>
      <c r="E14" s="219"/>
      <c r="F14" s="220"/>
      <c r="G14" s="219"/>
      <c r="H14" s="219"/>
      <c r="I14" s="220"/>
      <c r="J14" s="219"/>
      <c r="K14" s="5"/>
      <c r="L14" s="1"/>
      <c r="M14" s="1"/>
      <c r="N14" s="1"/>
      <c r="O14" s="1"/>
      <c r="P14" s="1"/>
      <c r="Q14" s="1"/>
      <c r="R14" s="1"/>
      <c r="S14" s="1"/>
      <c r="T14" s="3"/>
      <c r="U14" s="3"/>
      <c r="V14" s="3"/>
      <c r="W14" s="3"/>
      <c r="X14" s="3"/>
      <c r="Y14" s="3"/>
      <c r="Z14" s="3"/>
      <c r="AA14" s="3"/>
    </row>
    <row r="15" spans="1:27" ht="16.5" thickBot="1" x14ac:dyDescent="0.3">
      <c r="A15" s="221"/>
      <c r="B15" s="222"/>
      <c r="C15" s="223"/>
      <c r="D15" s="222"/>
      <c r="E15" s="222"/>
      <c r="F15" s="223"/>
      <c r="G15" s="222"/>
      <c r="H15" s="222"/>
      <c r="I15" s="223"/>
      <c r="J15" s="222"/>
      <c r="K15" s="6"/>
      <c r="L15" s="1"/>
      <c r="M15" s="1"/>
      <c r="N15" s="1"/>
      <c r="O15" s="1"/>
      <c r="P15" s="1"/>
      <c r="Q15" s="1"/>
      <c r="R15" s="1"/>
      <c r="S15" s="1"/>
      <c r="T15" s="3"/>
      <c r="U15" s="3"/>
      <c r="V15" s="3"/>
      <c r="W15" s="3"/>
      <c r="X15" s="3"/>
      <c r="Y15" s="3"/>
      <c r="Z15" s="3"/>
      <c r="AA15" s="3"/>
    </row>
    <row r="16" spans="1:27" ht="15.75" x14ac:dyDescent="0.25">
      <c r="A16" s="7"/>
      <c r="B16" s="7"/>
      <c r="C16" s="7"/>
      <c r="D16" s="7"/>
      <c r="E16" s="7"/>
      <c r="F16" s="7"/>
      <c r="G16" s="7"/>
      <c r="H16" s="7"/>
      <c r="I16" s="7"/>
      <c r="J16" s="7"/>
      <c r="K16" s="8"/>
      <c r="L16" s="1"/>
      <c r="M16" s="1"/>
      <c r="N16" s="1"/>
      <c r="O16" s="1"/>
      <c r="P16" s="1"/>
      <c r="Q16" s="1"/>
      <c r="R16" s="1"/>
      <c r="S16" s="1"/>
      <c r="T16" s="3"/>
      <c r="U16" s="3"/>
      <c r="V16" s="3"/>
      <c r="W16" s="3"/>
      <c r="X16" s="3"/>
      <c r="Y16" s="3"/>
      <c r="Z16" s="3"/>
      <c r="AA16" s="3"/>
    </row>
    <row r="17" spans="1:27" ht="15.75" x14ac:dyDescent="0.25">
      <c r="A17" s="224" t="s">
        <v>22</v>
      </c>
      <c r="B17" s="224"/>
      <c r="C17" s="224"/>
      <c r="D17" s="224"/>
      <c r="E17" s="224"/>
      <c r="F17" s="224"/>
      <c r="G17" s="224"/>
      <c r="H17" s="224"/>
      <c r="I17" s="224"/>
      <c r="J17" s="224"/>
      <c r="K17" s="224"/>
      <c r="L17" s="1"/>
      <c r="M17" s="1"/>
      <c r="N17" s="1"/>
      <c r="O17" s="1"/>
      <c r="P17" s="1"/>
      <c r="Q17" s="1"/>
      <c r="R17" s="1"/>
      <c r="S17" s="1"/>
      <c r="T17" s="3"/>
      <c r="U17" s="3"/>
      <c r="V17" s="3"/>
      <c r="W17" s="3"/>
      <c r="X17" s="3"/>
      <c r="Y17" s="3"/>
      <c r="Z17" s="3"/>
      <c r="AA17" s="3"/>
    </row>
    <row r="18" spans="1:27" ht="16.5" thickBot="1" x14ac:dyDescent="0.3">
      <c r="A18" s="7"/>
      <c r="B18" s="7"/>
      <c r="C18" s="7"/>
      <c r="D18" s="7"/>
      <c r="E18" s="7"/>
      <c r="F18" s="7"/>
      <c r="G18" s="7"/>
      <c r="H18" s="7"/>
      <c r="I18" s="7"/>
      <c r="J18" s="7"/>
      <c r="K18" s="8"/>
      <c r="L18" s="1"/>
      <c r="M18" s="1"/>
      <c r="N18" s="1"/>
      <c r="O18" s="1"/>
      <c r="P18" s="1"/>
      <c r="Q18" s="1"/>
      <c r="R18" s="1"/>
      <c r="S18" s="1"/>
      <c r="T18" s="3"/>
      <c r="U18" s="3"/>
      <c r="V18" s="3"/>
      <c r="W18" s="3"/>
      <c r="X18" s="3"/>
      <c r="Y18" s="3"/>
      <c r="Z18" s="3"/>
      <c r="AA18" s="3"/>
    </row>
    <row r="19" spans="1:27" ht="54" customHeight="1" x14ac:dyDescent="0.25">
      <c r="A19" s="225" t="s">
        <v>15</v>
      </c>
      <c r="B19" s="226"/>
      <c r="C19" s="217" t="s">
        <v>18</v>
      </c>
      <c r="D19" s="227"/>
      <c r="E19" s="226"/>
      <c r="F19" s="217" t="s">
        <v>23</v>
      </c>
      <c r="G19" s="227"/>
      <c r="H19" s="226"/>
      <c r="I19" s="217" t="s">
        <v>20</v>
      </c>
      <c r="J19" s="228"/>
      <c r="K19" s="8"/>
      <c r="L19" s="1"/>
      <c r="M19" s="1"/>
      <c r="N19" s="1"/>
      <c r="O19" s="1"/>
      <c r="P19" s="1"/>
      <c r="Q19" s="1"/>
      <c r="R19" s="1"/>
      <c r="S19" s="1"/>
      <c r="T19" s="3"/>
      <c r="U19" s="3"/>
      <c r="V19" s="3"/>
      <c r="W19" s="3"/>
      <c r="X19" s="3"/>
      <c r="Y19" s="3"/>
      <c r="Z19" s="3"/>
      <c r="AA19" s="3"/>
    </row>
    <row r="20" spans="1:27" ht="15.75" x14ac:dyDescent="0.25">
      <c r="A20" s="229"/>
      <c r="B20" s="230"/>
      <c r="C20" s="231"/>
      <c r="D20" s="232"/>
      <c r="E20" s="230"/>
      <c r="F20" s="231"/>
      <c r="G20" s="232"/>
      <c r="H20" s="230"/>
      <c r="I20" s="231"/>
      <c r="J20" s="233"/>
      <c r="K20" s="8"/>
      <c r="L20" s="1"/>
      <c r="M20" s="1"/>
      <c r="N20" s="1"/>
      <c r="O20" s="1"/>
      <c r="P20" s="1"/>
      <c r="Q20" s="1"/>
      <c r="R20" s="1"/>
      <c r="S20" s="1"/>
      <c r="T20" s="3"/>
      <c r="U20" s="3"/>
      <c r="V20" s="3"/>
      <c r="W20" s="3"/>
      <c r="X20" s="3"/>
      <c r="Y20" s="3"/>
      <c r="Z20" s="3"/>
      <c r="AA20" s="3"/>
    </row>
    <row r="21" spans="1:27" ht="15.75" x14ac:dyDescent="0.25">
      <c r="A21" s="229"/>
      <c r="B21" s="230"/>
      <c r="C21" s="231"/>
      <c r="D21" s="232"/>
      <c r="E21" s="230"/>
      <c r="F21" s="231"/>
      <c r="G21" s="232"/>
      <c r="H21" s="230"/>
      <c r="I21" s="231"/>
      <c r="J21" s="233"/>
      <c r="K21" s="8"/>
      <c r="L21" s="1"/>
      <c r="M21" s="1"/>
      <c r="N21" s="1"/>
      <c r="O21" s="1"/>
      <c r="P21" s="1"/>
      <c r="Q21" s="1"/>
      <c r="R21" s="1"/>
      <c r="S21" s="1"/>
      <c r="T21" s="3"/>
      <c r="U21" s="3"/>
      <c r="V21" s="3"/>
      <c r="W21" s="3"/>
      <c r="X21" s="3"/>
      <c r="Y21" s="3"/>
      <c r="Z21" s="3"/>
      <c r="AA21" s="3"/>
    </row>
    <row r="22" spans="1:27" ht="15.75" x14ac:dyDescent="0.25">
      <c r="A22" s="229"/>
      <c r="B22" s="230"/>
      <c r="C22" s="231"/>
      <c r="D22" s="232"/>
      <c r="E22" s="230"/>
      <c r="F22" s="231"/>
      <c r="G22" s="232"/>
      <c r="H22" s="230"/>
      <c r="I22" s="231"/>
      <c r="J22" s="233"/>
      <c r="K22" s="8"/>
      <c r="L22" s="1"/>
      <c r="M22" s="1"/>
      <c r="N22" s="1"/>
      <c r="O22" s="1"/>
      <c r="P22" s="1"/>
      <c r="Q22" s="1"/>
      <c r="R22" s="1"/>
      <c r="S22" s="1"/>
      <c r="T22" s="3"/>
      <c r="U22" s="3"/>
      <c r="V22" s="3"/>
      <c r="W22" s="3"/>
      <c r="X22" s="3"/>
      <c r="Y22" s="3"/>
      <c r="Z22" s="3"/>
      <c r="AA22" s="3"/>
    </row>
    <row r="23" spans="1:27" ht="15.75" x14ac:dyDescent="0.25">
      <c r="A23" s="229"/>
      <c r="B23" s="230"/>
      <c r="C23" s="231"/>
      <c r="D23" s="232"/>
      <c r="E23" s="230"/>
      <c r="F23" s="231"/>
      <c r="G23" s="232"/>
      <c r="H23" s="230"/>
      <c r="I23" s="231"/>
      <c r="J23" s="233"/>
      <c r="K23" s="8"/>
      <c r="L23" s="1"/>
      <c r="M23" s="1"/>
      <c r="N23" s="1"/>
      <c r="O23" s="1"/>
      <c r="P23" s="1"/>
      <c r="Q23" s="1"/>
      <c r="R23" s="1"/>
      <c r="S23" s="1"/>
      <c r="T23" s="3"/>
      <c r="U23" s="3"/>
      <c r="V23" s="3"/>
      <c r="W23" s="3"/>
      <c r="X23" s="3"/>
      <c r="Y23" s="3"/>
      <c r="Z23" s="3"/>
      <c r="AA23" s="3"/>
    </row>
    <row r="24" spans="1:27" ht="15.75" x14ac:dyDescent="0.25">
      <c r="A24" s="229"/>
      <c r="B24" s="230"/>
      <c r="C24" s="231"/>
      <c r="D24" s="232"/>
      <c r="E24" s="230"/>
      <c r="F24" s="231"/>
      <c r="G24" s="232"/>
      <c r="H24" s="230"/>
      <c r="I24" s="231"/>
      <c r="J24" s="233"/>
      <c r="K24" s="8"/>
      <c r="L24" s="1"/>
      <c r="M24" s="1"/>
      <c r="N24" s="1"/>
      <c r="O24" s="1"/>
      <c r="P24" s="1"/>
      <c r="Q24" s="1"/>
      <c r="R24" s="1"/>
      <c r="S24" s="1"/>
      <c r="T24" s="3"/>
      <c r="U24" s="3"/>
      <c r="V24" s="3"/>
      <c r="W24" s="3"/>
      <c r="X24" s="3"/>
      <c r="Y24" s="3"/>
      <c r="Z24" s="3"/>
      <c r="AA24" s="3"/>
    </row>
    <row r="25" spans="1:27" ht="15.75" x14ac:dyDescent="0.25">
      <c r="A25" s="229"/>
      <c r="B25" s="230"/>
      <c r="C25" s="231"/>
      <c r="D25" s="232"/>
      <c r="E25" s="230"/>
      <c r="F25" s="231"/>
      <c r="G25" s="232"/>
      <c r="H25" s="230"/>
      <c r="I25" s="231"/>
      <c r="J25" s="233"/>
      <c r="K25" s="8"/>
      <c r="L25" s="1"/>
      <c r="M25" s="1"/>
      <c r="N25" s="1"/>
      <c r="O25" s="1"/>
      <c r="P25" s="1"/>
      <c r="Q25" s="1"/>
      <c r="R25" s="1"/>
      <c r="S25" s="1"/>
      <c r="T25" s="3"/>
      <c r="U25" s="3"/>
      <c r="V25" s="3"/>
      <c r="W25" s="3"/>
      <c r="X25" s="3"/>
      <c r="Y25" s="3"/>
      <c r="Z25" s="3"/>
      <c r="AA25" s="3"/>
    </row>
    <row r="26" spans="1:27" ht="15.75" x14ac:dyDescent="0.25">
      <c r="A26" s="229"/>
      <c r="B26" s="230"/>
      <c r="C26" s="231"/>
      <c r="D26" s="232"/>
      <c r="E26" s="230"/>
      <c r="F26" s="231"/>
      <c r="G26" s="232"/>
      <c r="H26" s="230"/>
      <c r="I26" s="231"/>
      <c r="J26" s="233"/>
      <c r="K26" s="8"/>
      <c r="L26" s="1"/>
      <c r="M26" s="1"/>
      <c r="N26" s="1"/>
      <c r="O26" s="1"/>
      <c r="P26" s="1"/>
      <c r="Q26" s="1"/>
      <c r="R26" s="1"/>
      <c r="S26" s="1"/>
      <c r="T26" s="3"/>
      <c r="U26" s="3"/>
      <c r="V26" s="3"/>
      <c r="W26" s="3"/>
      <c r="X26" s="3"/>
      <c r="Y26" s="3"/>
      <c r="Z26" s="3"/>
      <c r="AA26" s="3"/>
    </row>
    <row r="27" spans="1:27" ht="15.75" x14ac:dyDescent="0.25">
      <c r="A27" s="229"/>
      <c r="B27" s="230"/>
      <c r="C27" s="231"/>
      <c r="D27" s="232"/>
      <c r="E27" s="230"/>
      <c r="F27" s="231"/>
      <c r="G27" s="232"/>
      <c r="H27" s="230"/>
      <c r="I27" s="231"/>
      <c r="J27" s="233"/>
      <c r="K27" s="8"/>
      <c r="L27" s="1"/>
      <c r="M27" s="1"/>
      <c r="N27" s="1"/>
      <c r="O27" s="1"/>
      <c r="P27" s="1"/>
      <c r="Q27" s="1"/>
      <c r="R27" s="1"/>
      <c r="S27" s="1"/>
      <c r="T27" s="3"/>
      <c r="U27" s="3"/>
      <c r="V27" s="3"/>
      <c r="W27" s="3"/>
      <c r="X27" s="3"/>
      <c r="Y27" s="3"/>
      <c r="Z27" s="3"/>
      <c r="AA27" s="3"/>
    </row>
    <row r="28" spans="1:27" ht="15.75" x14ac:dyDescent="0.25">
      <c r="A28" s="229"/>
      <c r="B28" s="230"/>
      <c r="C28" s="231"/>
      <c r="D28" s="232"/>
      <c r="E28" s="230"/>
      <c r="F28" s="231"/>
      <c r="G28" s="232"/>
      <c r="H28" s="230"/>
      <c r="I28" s="231"/>
      <c r="J28" s="233"/>
      <c r="K28" s="8"/>
      <c r="L28" s="1"/>
      <c r="M28" s="1"/>
      <c r="N28" s="1"/>
      <c r="O28" s="1"/>
      <c r="P28" s="1"/>
      <c r="Q28" s="1"/>
      <c r="R28" s="1"/>
      <c r="S28" s="1"/>
      <c r="T28" s="3"/>
      <c r="U28" s="3"/>
      <c r="V28" s="3"/>
      <c r="W28" s="3"/>
      <c r="X28" s="3"/>
      <c r="Y28" s="3"/>
      <c r="Z28" s="3"/>
      <c r="AA28" s="3"/>
    </row>
    <row r="29" spans="1:27" ht="15.75" x14ac:dyDescent="0.25">
      <c r="A29" s="229"/>
      <c r="B29" s="230"/>
      <c r="C29" s="231"/>
      <c r="D29" s="232"/>
      <c r="E29" s="230"/>
      <c r="F29" s="231"/>
      <c r="G29" s="232"/>
      <c r="H29" s="230"/>
      <c r="I29" s="231"/>
      <c r="J29" s="233"/>
      <c r="K29" s="8"/>
      <c r="L29" s="1"/>
      <c r="M29" s="1"/>
      <c r="N29" s="1"/>
      <c r="O29" s="1"/>
      <c r="P29" s="1"/>
      <c r="Q29" s="1"/>
      <c r="R29" s="1"/>
      <c r="S29" s="1"/>
      <c r="T29" s="3"/>
      <c r="U29" s="3"/>
      <c r="V29" s="3"/>
      <c r="W29" s="3"/>
      <c r="X29" s="3"/>
      <c r="Y29" s="3"/>
      <c r="Z29" s="3"/>
      <c r="AA29" s="3"/>
    </row>
    <row r="30" spans="1:27" ht="15.75" x14ac:dyDescent="0.2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75" x14ac:dyDescent="0.25">
      <c r="A31" s="234"/>
      <c r="B31" s="234"/>
      <c r="C31" s="234"/>
      <c r="D31" s="234"/>
      <c r="E31" s="234"/>
      <c r="F31" s="234"/>
      <c r="G31" s="234"/>
      <c r="H31" s="234"/>
      <c r="I31" s="234"/>
      <c r="J31" s="234"/>
      <c r="K31" s="1"/>
      <c r="L31" s="1"/>
      <c r="M31" s="1"/>
      <c r="N31" s="1"/>
      <c r="O31" s="1"/>
      <c r="P31" s="1"/>
      <c r="Q31" s="1"/>
      <c r="R31" s="1"/>
      <c r="S31" s="1"/>
      <c r="T31" s="3"/>
      <c r="U31" s="3"/>
      <c r="V31" s="3"/>
      <c r="W31" s="3"/>
      <c r="X31" s="3"/>
      <c r="Y31" s="3"/>
      <c r="Z31" s="3"/>
      <c r="AA31" s="3"/>
    </row>
    <row r="32" spans="1:27" ht="15.75" x14ac:dyDescent="0.2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5">
      <c r="A33" s="22" t="s">
        <v>46</v>
      </c>
      <c r="B33" s="21"/>
      <c r="C33" s="21"/>
      <c r="D33" s="21"/>
      <c r="E33" s="21"/>
      <c r="F33" s="21"/>
      <c r="G33" s="21"/>
      <c r="H33" s="21"/>
      <c r="I33" s="21"/>
      <c r="J33" s="21"/>
      <c r="K33" s="1"/>
      <c r="L33" s="1"/>
      <c r="M33" s="1"/>
      <c r="N33" s="1"/>
      <c r="O33" s="1"/>
      <c r="P33" s="1"/>
      <c r="Q33" s="1"/>
      <c r="R33" s="1"/>
      <c r="S33" s="1"/>
      <c r="T33" s="3"/>
      <c r="U33" s="3"/>
      <c r="V33" s="3"/>
      <c r="W33" s="3"/>
      <c r="X33" s="3"/>
      <c r="Y33" s="3"/>
      <c r="Z33" s="3"/>
      <c r="AA33" s="3"/>
    </row>
    <row r="34" spans="1:27" ht="16.5" thickBot="1" x14ac:dyDescent="0.3">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6.950000000000003" customHeight="1" x14ac:dyDescent="0.25">
      <c r="A35" s="9" t="s">
        <v>14</v>
      </c>
      <c r="B35" s="227" t="s">
        <v>24</v>
      </c>
      <c r="C35" s="227"/>
      <c r="D35" s="227"/>
      <c r="E35" s="227"/>
      <c r="F35" s="227"/>
      <c r="G35" s="226"/>
      <c r="H35" s="227" t="s">
        <v>47</v>
      </c>
      <c r="I35" s="227"/>
      <c r="J35" s="228"/>
      <c r="K35" s="1"/>
      <c r="L35" s="1"/>
      <c r="M35" s="1"/>
      <c r="N35" s="1"/>
      <c r="O35" s="1"/>
      <c r="P35" s="1"/>
      <c r="Q35" s="1"/>
      <c r="R35" s="1"/>
      <c r="S35" s="1"/>
      <c r="T35" s="3"/>
      <c r="U35" s="3"/>
      <c r="V35" s="3"/>
      <c r="W35" s="3"/>
      <c r="X35" s="3"/>
      <c r="Y35" s="3"/>
      <c r="Z35" s="3"/>
      <c r="AA35" s="3"/>
    </row>
    <row r="36" spans="1:27" ht="15.75" x14ac:dyDescent="0.25">
      <c r="A36" s="19">
        <v>1</v>
      </c>
      <c r="B36" s="235" t="s">
        <v>25</v>
      </c>
      <c r="C36" s="236"/>
      <c r="D36" s="236"/>
      <c r="E36" s="236"/>
      <c r="F36" s="236"/>
      <c r="G36" s="237"/>
      <c r="H36" s="238"/>
      <c r="I36" s="232"/>
      <c r="J36" s="233"/>
      <c r="K36" s="1"/>
      <c r="L36" s="1"/>
      <c r="M36" s="1"/>
      <c r="N36" s="1"/>
      <c r="O36" s="1"/>
      <c r="P36" s="1"/>
      <c r="Q36" s="1"/>
      <c r="R36" s="1"/>
      <c r="S36" s="1"/>
      <c r="T36" s="3"/>
      <c r="U36" s="3"/>
      <c r="V36" s="3"/>
      <c r="W36" s="3"/>
      <c r="X36" s="3"/>
      <c r="Y36" s="3"/>
      <c r="Z36" s="3"/>
      <c r="AA36" s="3"/>
    </row>
    <row r="37" spans="1:27" ht="15.75" x14ac:dyDescent="0.25">
      <c r="A37" s="19">
        <v>2</v>
      </c>
      <c r="B37" s="235" t="s">
        <v>26</v>
      </c>
      <c r="C37" s="236"/>
      <c r="D37" s="236"/>
      <c r="E37" s="236"/>
      <c r="F37" s="236"/>
      <c r="G37" s="237"/>
      <c r="H37" s="238"/>
      <c r="I37" s="232"/>
      <c r="J37" s="233"/>
      <c r="K37" s="1"/>
      <c r="L37" s="1"/>
      <c r="M37" s="1"/>
      <c r="N37" s="1"/>
      <c r="O37" s="1"/>
      <c r="P37" s="1"/>
      <c r="Q37" s="1"/>
      <c r="R37" s="1"/>
      <c r="S37" s="1"/>
      <c r="T37" s="3"/>
      <c r="U37" s="3"/>
      <c r="V37" s="3"/>
      <c r="W37" s="3"/>
      <c r="X37" s="3"/>
      <c r="Y37" s="3"/>
      <c r="Z37" s="3"/>
      <c r="AA37" s="3"/>
    </row>
    <row r="38" spans="1:27" ht="51.75" customHeight="1" x14ac:dyDescent="0.25">
      <c r="A38" s="19">
        <v>3</v>
      </c>
      <c r="B38" s="235" t="s">
        <v>27</v>
      </c>
      <c r="C38" s="236"/>
      <c r="D38" s="236"/>
      <c r="E38" s="236"/>
      <c r="F38" s="236"/>
      <c r="G38" s="237"/>
      <c r="H38" s="231"/>
      <c r="I38" s="238"/>
      <c r="J38" s="245"/>
      <c r="K38" s="1"/>
      <c r="L38" s="1"/>
      <c r="M38" s="1"/>
      <c r="N38" s="1"/>
      <c r="O38" s="1"/>
      <c r="P38" s="1"/>
      <c r="Q38" s="1"/>
      <c r="R38" s="1"/>
      <c r="S38" s="1"/>
      <c r="T38" s="3"/>
      <c r="U38" s="3"/>
      <c r="V38" s="3"/>
      <c r="W38" s="3"/>
      <c r="X38" s="3"/>
      <c r="Y38" s="3"/>
      <c r="Z38" s="3"/>
      <c r="AA38" s="3"/>
    </row>
    <row r="39" spans="1:27" ht="32.25" customHeight="1" x14ac:dyDescent="0.25">
      <c r="A39" s="19">
        <v>4</v>
      </c>
      <c r="B39" s="235" t="s">
        <v>28</v>
      </c>
      <c r="C39" s="236"/>
      <c r="D39" s="236"/>
      <c r="E39" s="236"/>
      <c r="F39" s="236"/>
      <c r="G39" s="237"/>
      <c r="H39" s="238"/>
      <c r="I39" s="232"/>
      <c r="J39" s="233"/>
      <c r="K39" s="1"/>
      <c r="L39" s="1"/>
      <c r="M39" s="1"/>
      <c r="N39" s="1"/>
      <c r="O39" s="1"/>
      <c r="P39" s="1"/>
      <c r="Q39" s="1"/>
      <c r="R39" s="1"/>
      <c r="S39" s="1"/>
      <c r="T39" s="3"/>
      <c r="U39" s="3"/>
      <c r="V39" s="3"/>
      <c r="W39" s="3"/>
      <c r="X39" s="3"/>
      <c r="Y39" s="3"/>
      <c r="Z39" s="3"/>
      <c r="AA39" s="3"/>
    </row>
    <row r="40" spans="1:27" ht="15.75" x14ac:dyDescent="0.25">
      <c r="A40" s="20">
        <v>5</v>
      </c>
      <c r="B40" s="239" t="s">
        <v>31</v>
      </c>
      <c r="C40" s="240"/>
      <c r="D40" s="240"/>
      <c r="E40" s="240"/>
      <c r="F40" s="240"/>
      <c r="G40" s="241"/>
      <c r="H40" s="238"/>
      <c r="I40" s="232"/>
      <c r="J40" s="233"/>
      <c r="K40" s="1"/>
      <c r="L40" s="1"/>
      <c r="M40" s="1"/>
      <c r="N40" s="1"/>
      <c r="O40" s="1"/>
      <c r="P40" s="1"/>
      <c r="Q40" s="1"/>
      <c r="R40" s="1"/>
      <c r="S40" s="1"/>
      <c r="T40" s="3"/>
      <c r="U40" s="3"/>
      <c r="V40" s="3"/>
      <c r="W40" s="3"/>
      <c r="X40" s="3"/>
      <c r="Y40" s="3"/>
      <c r="Z40" s="3"/>
      <c r="AA40" s="3"/>
    </row>
    <row r="41" spans="1:27" ht="15.75" x14ac:dyDescent="0.25">
      <c r="A41" s="10"/>
      <c r="B41" s="242"/>
      <c r="C41" s="243"/>
      <c r="D41" s="243"/>
      <c r="E41" s="243"/>
      <c r="F41" s="243"/>
      <c r="G41" s="244"/>
      <c r="H41" s="238"/>
      <c r="I41" s="232"/>
      <c r="J41" s="233"/>
      <c r="K41" s="1"/>
      <c r="L41" s="1"/>
      <c r="M41" s="1"/>
      <c r="N41" s="1"/>
      <c r="O41" s="1"/>
      <c r="P41" s="1"/>
      <c r="Q41" s="1"/>
      <c r="R41" s="1"/>
      <c r="S41" s="1"/>
      <c r="T41" s="3"/>
      <c r="U41" s="3"/>
      <c r="V41" s="3"/>
      <c r="W41" s="3"/>
      <c r="X41" s="3"/>
      <c r="Y41" s="3"/>
      <c r="Z41" s="3"/>
      <c r="AA41" s="3"/>
    </row>
    <row r="42" spans="1:27" ht="15.75" x14ac:dyDescent="0.25">
      <c r="A42" s="10"/>
      <c r="B42" s="242"/>
      <c r="C42" s="243"/>
      <c r="D42" s="243"/>
      <c r="E42" s="243"/>
      <c r="F42" s="243"/>
      <c r="G42" s="244"/>
      <c r="H42" s="238"/>
      <c r="I42" s="232"/>
      <c r="J42" s="233"/>
      <c r="K42" s="1"/>
      <c r="L42" s="1"/>
      <c r="M42" s="1"/>
      <c r="N42" s="1"/>
      <c r="O42" s="1"/>
      <c r="P42" s="1"/>
      <c r="Q42" s="1"/>
      <c r="R42" s="1"/>
      <c r="S42" s="1"/>
      <c r="T42" s="3"/>
      <c r="U42" s="3"/>
      <c r="V42" s="3"/>
      <c r="W42" s="3"/>
      <c r="X42" s="3"/>
      <c r="Y42" s="3"/>
      <c r="Z42" s="3"/>
      <c r="AA42" s="3"/>
    </row>
    <row r="43" spans="1:27" ht="15.75" x14ac:dyDescent="0.25">
      <c r="A43" s="10"/>
      <c r="B43" s="242"/>
      <c r="C43" s="243"/>
      <c r="D43" s="243"/>
      <c r="E43" s="243"/>
      <c r="F43" s="243"/>
      <c r="G43" s="244"/>
      <c r="H43" s="238"/>
      <c r="I43" s="232"/>
      <c r="J43" s="233"/>
      <c r="K43" s="1"/>
      <c r="L43" s="1"/>
      <c r="M43" s="1"/>
      <c r="N43" s="1"/>
      <c r="O43" s="1"/>
      <c r="P43" s="1"/>
      <c r="Q43" s="1"/>
      <c r="R43" s="1"/>
      <c r="S43" s="1"/>
      <c r="T43" s="3"/>
      <c r="U43" s="3"/>
      <c r="V43" s="3"/>
      <c r="W43" s="3"/>
      <c r="X43" s="3"/>
      <c r="Y43" s="3"/>
      <c r="Z43" s="3"/>
      <c r="AA43" s="3"/>
    </row>
    <row r="44" spans="1:27" ht="15.75" x14ac:dyDescent="0.25">
      <c r="A44" s="10"/>
      <c r="B44" s="242"/>
      <c r="C44" s="243"/>
      <c r="D44" s="243"/>
      <c r="E44" s="243"/>
      <c r="F44" s="243"/>
      <c r="G44" s="244"/>
      <c r="H44" s="238"/>
      <c r="I44" s="232"/>
      <c r="J44" s="233"/>
      <c r="K44" s="1"/>
      <c r="L44" s="1"/>
      <c r="M44" s="1"/>
      <c r="N44" s="1"/>
      <c r="O44" s="1"/>
      <c r="P44" s="1"/>
      <c r="Q44" s="1"/>
      <c r="R44" s="1"/>
      <c r="S44" s="1"/>
      <c r="T44" s="3"/>
      <c r="U44" s="3"/>
      <c r="V44" s="3"/>
      <c r="W44" s="3"/>
      <c r="X44" s="3"/>
      <c r="Y44" s="3"/>
      <c r="Z44" s="3"/>
      <c r="AA44" s="3"/>
    </row>
    <row r="45" spans="1:27" ht="15.75" x14ac:dyDescent="0.25">
      <c r="A45" s="10"/>
      <c r="B45" s="242"/>
      <c r="C45" s="243"/>
      <c r="D45" s="243"/>
      <c r="E45" s="243"/>
      <c r="F45" s="243"/>
      <c r="G45" s="244"/>
      <c r="H45" s="238"/>
      <c r="I45" s="232"/>
      <c r="J45" s="233"/>
      <c r="K45" s="1"/>
      <c r="L45" s="1"/>
      <c r="M45" s="1"/>
      <c r="N45" s="1"/>
      <c r="O45" s="1"/>
      <c r="P45" s="1"/>
      <c r="Q45" s="1"/>
      <c r="R45" s="1"/>
      <c r="S45" s="1"/>
      <c r="T45" s="3"/>
      <c r="U45" s="3"/>
      <c r="V45" s="3"/>
      <c r="W45" s="3"/>
      <c r="X45" s="3"/>
      <c r="Y45" s="3"/>
      <c r="Z45" s="3"/>
      <c r="AA45" s="3"/>
    </row>
    <row r="46" spans="1:27" ht="16.5" thickBot="1" x14ac:dyDescent="0.3">
      <c r="A46" s="11"/>
      <c r="B46" s="246"/>
      <c r="C46" s="247"/>
      <c r="D46" s="247"/>
      <c r="E46" s="247"/>
      <c r="F46" s="247"/>
      <c r="G46" s="248"/>
      <c r="H46" s="249"/>
      <c r="I46" s="250"/>
      <c r="J46" s="251"/>
      <c r="K46" s="1"/>
      <c r="L46" s="1"/>
      <c r="M46" s="1"/>
      <c r="N46" s="1"/>
      <c r="O46" s="1"/>
      <c r="P46" s="1"/>
      <c r="Q46" s="1"/>
      <c r="R46" s="1"/>
      <c r="S46" s="1"/>
      <c r="T46" s="3"/>
      <c r="U46" s="3"/>
      <c r="V46" s="3"/>
      <c r="W46" s="3"/>
      <c r="X46" s="3"/>
      <c r="Y46" s="3"/>
      <c r="Z46" s="3"/>
      <c r="AA46" s="3"/>
    </row>
    <row r="47" spans="1:27" ht="15.75" x14ac:dyDescent="0.2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25">
      <c r="A48" s="252" t="s">
        <v>29</v>
      </c>
      <c r="B48" s="252"/>
      <c r="C48" s="252"/>
      <c r="D48" s="252"/>
      <c r="E48" s="252"/>
      <c r="F48" s="252"/>
      <c r="G48" s="252"/>
      <c r="H48" s="252"/>
      <c r="I48" s="252"/>
      <c r="J48" s="252"/>
      <c r="K48" s="1"/>
      <c r="L48" s="1"/>
      <c r="M48" s="1"/>
      <c r="N48" s="1"/>
      <c r="O48" s="1"/>
      <c r="P48" s="1"/>
      <c r="Q48" s="1"/>
      <c r="R48" s="1"/>
      <c r="S48" s="1"/>
      <c r="T48" s="3"/>
      <c r="U48" s="3"/>
      <c r="V48" s="3"/>
      <c r="W48" s="3"/>
      <c r="X48" s="3"/>
      <c r="Y48" s="3"/>
      <c r="Z48" s="3"/>
      <c r="AA48" s="3"/>
    </row>
    <row r="49" spans="1:27" ht="15.75" x14ac:dyDescent="0.2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75" x14ac:dyDescent="0.2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75" x14ac:dyDescent="0.25">
      <c r="A51" s="253" t="s">
        <v>30</v>
      </c>
      <c r="B51" s="253"/>
      <c r="C51" s="253"/>
      <c r="D51" s="253"/>
      <c r="E51" s="254"/>
      <c r="F51" s="255"/>
      <c r="G51" s="255"/>
      <c r="H51" s="255"/>
      <c r="I51" s="255"/>
      <c r="J51" s="255"/>
      <c r="K51" s="1"/>
      <c r="L51" s="1"/>
      <c r="M51" s="1"/>
      <c r="N51" s="1"/>
      <c r="O51" s="1"/>
      <c r="P51" s="1"/>
      <c r="Q51" s="1"/>
      <c r="R51" s="1"/>
      <c r="S51" s="1"/>
      <c r="T51" s="3"/>
      <c r="U51" s="3"/>
      <c r="V51" s="3"/>
      <c r="W51" s="3"/>
      <c r="X51" s="3"/>
      <c r="Y51" s="3"/>
      <c r="Z51" s="3"/>
      <c r="AA51" s="3"/>
    </row>
    <row r="52" spans="1:27" ht="15.75" x14ac:dyDescent="0.2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75" x14ac:dyDescent="0.25">
      <c r="A53" s="253" t="s">
        <v>400</v>
      </c>
      <c r="B53" s="253"/>
      <c r="C53" s="253"/>
      <c r="D53" s="253"/>
      <c r="E53" s="254"/>
      <c r="F53" s="255"/>
      <c r="G53" s="255"/>
      <c r="H53" s="255"/>
      <c r="I53" s="255"/>
      <c r="J53" s="255"/>
      <c r="K53" s="1"/>
      <c r="L53" s="1"/>
      <c r="M53" s="1"/>
      <c r="N53" s="1"/>
      <c r="O53" s="1"/>
      <c r="P53" s="1"/>
      <c r="Q53" s="1"/>
      <c r="R53" s="1"/>
      <c r="S53" s="1"/>
      <c r="T53" s="3"/>
      <c r="U53" s="3"/>
      <c r="V53" s="3"/>
      <c r="W53" s="3"/>
      <c r="X53" s="3"/>
      <c r="Y53" s="3"/>
      <c r="Z53" s="3"/>
      <c r="AA53" s="3"/>
    </row>
    <row r="54" spans="1:27" ht="15.75" x14ac:dyDescent="0.2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75" x14ac:dyDescent="0.2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75" x14ac:dyDescent="0.2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x14ac:dyDescent="0.2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x14ac:dyDescent="0.2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x14ac:dyDescent="0.2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x14ac:dyDescent="0.2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x14ac:dyDescent="0.2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x14ac:dyDescent="0.2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x14ac:dyDescent="0.2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x14ac:dyDescent="0.2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x14ac:dyDescent="0.2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x14ac:dyDescent="0.2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x14ac:dyDescent="0.2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x14ac:dyDescent="0.2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x14ac:dyDescent="0.2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x14ac:dyDescent="0.2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x14ac:dyDescent="0.2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x14ac:dyDescent="0.2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x14ac:dyDescent="0.2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x14ac:dyDescent="0.2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x14ac:dyDescent="0.2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x14ac:dyDescent="0.2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x14ac:dyDescent="0.2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x14ac:dyDescent="0.2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x14ac:dyDescent="0.2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x14ac:dyDescent="0.2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x14ac:dyDescent="0.2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x14ac:dyDescent="0.2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x14ac:dyDescent="0.2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x14ac:dyDescent="0.2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x14ac:dyDescent="0.2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x14ac:dyDescent="0.2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x14ac:dyDescent="0.2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x14ac:dyDescent="0.2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x14ac:dyDescent="0.2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x14ac:dyDescent="0.2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x14ac:dyDescent="0.2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x14ac:dyDescent="0.2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x14ac:dyDescent="0.2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x14ac:dyDescent="0.2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x14ac:dyDescent="0.2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x14ac:dyDescent="0.2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x14ac:dyDescent="0.2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x14ac:dyDescent="0.2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x14ac:dyDescent="0.2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x14ac:dyDescent="0.25">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x14ac:dyDescent="0.2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V107"/>
  <sheetViews>
    <sheetView tabSelected="1" topLeftCell="A16" zoomScale="120" zoomScaleNormal="120" workbookViewId="0">
      <selection activeCell="B34" sqref="B34:O35"/>
    </sheetView>
  </sheetViews>
  <sheetFormatPr defaultColWidth="9.140625" defaultRowHeight="15.75" x14ac:dyDescent="0.25"/>
  <cols>
    <col min="1" max="1" width="3.28515625" style="12" customWidth="1"/>
    <col min="2" max="15" width="9.140625" style="12"/>
    <col min="16" max="22" width="9.140625" style="144"/>
    <col min="23" max="16384" width="9.140625" style="12"/>
  </cols>
  <sheetData>
    <row r="1" spans="1:15" ht="18.75" x14ac:dyDescent="0.3">
      <c r="A1" s="260" t="s">
        <v>43</v>
      </c>
      <c r="B1" s="260"/>
      <c r="C1" s="260"/>
      <c r="D1" s="260"/>
      <c r="E1" s="260"/>
      <c r="F1" s="260"/>
      <c r="G1" s="260"/>
      <c r="H1" s="260"/>
      <c r="I1" s="260"/>
      <c r="J1" s="260"/>
      <c r="K1" s="260"/>
      <c r="L1" s="260"/>
      <c r="M1" s="260"/>
      <c r="N1" s="260"/>
      <c r="O1" s="260"/>
    </row>
    <row r="2" spans="1:15" x14ac:dyDescent="0.25">
      <c r="A2" s="23" t="s">
        <v>45</v>
      </c>
      <c r="B2" s="256" t="s">
        <v>396</v>
      </c>
      <c r="C2" s="256"/>
      <c r="D2" s="256"/>
      <c r="E2" s="256"/>
      <c r="F2" s="256"/>
      <c r="G2" s="256"/>
      <c r="H2" s="256"/>
      <c r="I2" s="256"/>
      <c r="J2" s="256"/>
      <c r="K2" s="256"/>
      <c r="L2" s="256"/>
      <c r="M2" s="256"/>
      <c r="N2" s="256"/>
      <c r="O2" s="256"/>
    </row>
    <row r="3" spans="1:15" x14ac:dyDescent="0.25">
      <c r="A3" s="23"/>
      <c r="B3" s="256"/>
      <c r="C3" s="256"/>
      <c r="D3" s="256"/>
      <c r="E3" s="256"/>
      <c r="F3" s="256"/>
      <c r="G3" s="256"/>
      <c r="H3" s="256"/>
      <c r="I3" s="256"/>
      <c r="J3" s="256"/>
      <c r="K3" s="256"/>
      <c r="L3" s="256"/>
      <c r="M3" s="256"/>
      <c r="N3" s="256"/>
      <c r="O3" s="256"/>
    </row>
    <row r="4" spans="1:15" x14ac:dyDescent="0.25">
      <c r="A4" s="23"/>
      <c r="B4" s="256"/>
      <c r="C4" s="256"/>
      <c r="D4" s="256"/>
      <c r="E4" s="256"/>
      <c r="F4" s="256"/>
      <c r="G4" s="256"/>
      <c r="H4" s="256"/>
      <c r="I4" s="256"/>
      <c r="J4" s="256"/>
      <c r="K4" s="256"/>
      <c r="L4" s="256"/>
      <c r="M4" s="256"/>
      <c r="N4" s="256"/>
      <c r="O4" s="256"/>
    </row>
    <row r="5" spans="1:15" x14ac:dyDescent="0.25">
      <c r="A5" s="23"/>
      <c r="B5" s="256"/>
      <c r="C5" s="256"/>
      <c r="D5" s="256"/>
      <c r="E5" s="256"/>
      <c r="F5" s="256"/>
      <c r="G5" s="256"/>
      <c r="H5" s="256"/>
      <c r="I5" s="256"/>
      <c r="J5" s="256"/>
      <c r="K5" s="256"/>
      <c r="L5" s="256"/>
      <c r="M5" s="256"/>
      <c r="N5" s="256"/>
      <c r="O5" s="256"/>
    </row>
    <row r="6" spans="1:15" x14ac:dyDescent="0.25">
      <c r="A6" s="23"/>
      <c r="B6" s="256"/>
      <c r="C6" s="256"/>
      <c r="D6" s="256"/>
      <c r="E6" s="256"/>
      <c r="F6" s="256"/>
      <c r="G6" s="256"/>
      <c r="H6" s="256"/>
      <c r="I6" s="256"/>
      <c r="J6" s="256"/>
      <c r="K6" s="256"/>
      <c r="L6" s="256"/>
      <c r="M6" s="256"/>
      <c r="N6" s="256"/>
      <c r="O6" s="256"/>
    </row>
    <row r="7" spans="1:15" x14ac:dyDescent="0.25">
      <c r="A7" s="23"/>
      <c r="B7" s="256"/>
      <c r="C7" s="256"/>
      <c r="D7" s="256"/>
      <c r="E7" s="256"/>
      <c r="F7" s="256"/>
      <c r="G7" s="256"/>
      <c r="H7" s="256"/>
      <c r="I7" s="256"/>
      <c r="J7" s="256"/>
      <c r="K7" s="256"/>
      <c r="L7" s="256"/>
      <c r="M7" s="256"/>
      <c r="N7" s="256"/>
      <c r="O7" s="256"/>
    </row>
    <row r="8" spans="1:15" x14ac:dyDescent="0.25">
      <c r="A8" s="23"/>
      <c r="B8" s="256"/>
      <c r="C8" s="256"/>
      <c r="D8" s="256"/>
      <c r="E8" s="256"/>
      <c r="F8" s="256"/>
      <c r="G8" s="256"/>
      <c r="H8" s="256"/>
      <c r="I8" s="256"/>
      <c r="J8" s="256"/>
      <c r="K8" s="256"/>
      <c r="L8" s="256"/>
      <c r="M8" s="256"/>
      <c r="N8" s="256"/>
      <c r="O8" s="256"/>
    </row>
    <row r="9" spans="1:15" ht="35.25" customHeight="1" x14ac:dyDescent="0.25">
      <c r="A9" s="23"/>
      <c r="B9" s="256"/>
      <c r="C9" s="256"/>
      <c r="D9" s="256"/>
      <c r="E9" s="256"/>
      <c r="F9" s="256"/>
      <c r="G9" s="256"/>
      <c r="H9" s="256"/>
      <c r="I9" s="256"/>
      <c r="J9" s="256"/>
      <c r="K9" s="256"/>
      <c r="L9" s="256"/>
      <c r="M9" s="256"/>
      <c r="N9" s="256"/>
      <c r="O9" s="256"/>
    </row>
    <row r="10" spans="1:15" x14ac:dyDescent="0.25">
      <c r="A10" s="23" t="s">
        <v>49</v>
      </c>
      <c r="B10" s="256" t="s">
        <v>413</v>
      </c>
      <c r="C10" s="256"/>
      <c r="D10" s="256"/>
      <c r="E10" s="256"/>
      <c r="F10" s="256"/>
      <c r="G10" s="256"/>
      <c r="H10" s="256"/>
      <c r="I10" s="256"/>
      <c r="J10" s="256"/>
      <c r="K10" s="256"/>
      <c r="L10" s="256"/>
      <c r="M10" s="256"/>
      <c r="N10" s="256"/>
      <c r="O10" s="256"/>
    </row>
    <row r="11" spans="1:15" x14ac:dyDescent="0.25">
      <c r="A11" s="23"/>
      <c r="B11" s="256"/>
      <c r="C11" s="256"/>
      <c r="D11" s="256"/>
      <c r="E11" s="256"/>
      <c r="F11" s="256"/>
      <c r="G11" s="256"/>
      <c r="H11" s="256"/>
      <c r="I11" s="256"/>
      <c r="J11" s="256"/>
      <c r="K11" s="256"/>
      <c r="L11" s="256"/>
      <c r="M11" s="256"/>
      <c r="N11" s="256"/>
      <c r="O11" s="256"/>
    </row>
    <row r="12" spans="1:15" x14ac:dyDescent="0.25">
      <c r="A12" s="23"/>
      <c r="B12" s="256"/>
      <c r="C12" s="256"/>
      <c r="D12" s="256"/>
      <c r="E12" s="256"/>
      <c r="F12" s="256"/>
      <c r="G12" s="256"/>
      <c r="H12" s="256"/>
      <c r="I12" s="256"/>
      <c r="J12" s="256"/>
      <c r="K12" s="256"/>
      <c r="L12" s="256"/>
      <c r="M12" s="256"/>
      <c r="N12" s="256"/>
      <c r="O12" s="256"/>
    </row>
    <row r="13" spans="1:15" x14ac:dyDescent="0.25">
      <c r="A13" s="23"/>
      <c r="B13" s="256"/>
      <c r="C13" s="256"/>
      <c r="D13" s="256"/>
      <c r="E13" s="256"/>
      <c r="F13" s="256"/>
      <c r="G13" s="256"/>
      <c r="H13" s="256"/>
      <c r="I13" s="256"/>
      <c r="J13" s="256"/>
      <c r="K13" s="256"/>
      <c r="L13" s="256"/>
      <c r="M13" s="256"/>
      <c r="N13" s="256"/>
      <c r="O13" s="256"/>
    </row>
    <row r="14" spans="1:15" x14ac:dyDescent="0.25">
      <c r="A14" s="23"/>
      <c r="B14" s="256"/>
      <c r="C14" s="256"/>
      <c r="D14" s="256"/>
      <c r="E14" s="256"/>
      <c r="F14" s="256"/>
      <c r="G14" s="256"/>
      <c r="H14" s="256"/>
      <c r="I14" s="256"/>
      <c r="J14" s="256"/>
      <c r="K14" s="256"/>
      <c r="L14" s="256"/>
      <c r="M14" s="256"/>
      <c r="N14" s="256"/>
      <c r="O14" s="256"/>
    </row>
    <row r="15" spans="1:15" x14ac:dyDescent="0.25">
      <c r="A15" s="23"/>
      <c r="B15" s="256"/>
      <c r="C15" s="256"/>
      <c r="D15" s="256"/>
      <c r="E15" s="256"/>
      <c r="F15" s="256"/>
      <c r="G15" s="256"/>
      <c r="H15" s="256"/>
      <c r="I15" s="256"/>
      <c r="J15" s="256"/>
      <c r="K15" s="256"/>
      <c r="L15" s="256"/>
      <c r="M15" s="256"/>
      <c r="N15" s="256"/>
      <c r="O15" s="256"/>
    </row>
    <row r="16" spans="1:15" x14ac:dyDescent="0.25">
      <c r="A16" s="23"/>
      <c r="B16" s="256"/>
      <c r="C16" s="256"/>
      <c r="D16" s="256"/>
      <c r="E16" s="256"/>
      <c r="F16" s="256"/>
      <c r="G16" s="256"/>
      <c r="H16" s="256"/>
      <c r="I16" s="256"/>
      <c r="J16" s="256"/>
      <c r="K16" s="256"/>
      <c r="L16" s="256"/>
      <c r="M16" s="256"/>
      <c r="N16" s="256"/>
      <c r="O16" s="256"/>
    </row>
    <row r="17" spans="1:16" x14ac:dyDescent="0.25">
      <c r="A17" s="23"/>
      <c r="B17" s="256"/>
      <c r="C17" s="256"/>
      <c r="D17" s="256"/>
      <c r="E17" s="256"/>
      <c r="F17" s="256"/>
      <c r="G17" s="256"/>
      <c r="H17" s="256"/>
      <c r="I17" s="256"/>
      <c r="J17" s="256"/>
      <c r="K17" s="256"/>
      <c r="L17" s="256"/>
      <c r="M17" s="256"/>
      <c r="N17" s="256"/>
      <c r="O17" s="256"/>
    </row>
    <row r="18" spans="1:16" x14ac:dyDescent="0.25">
      <c r="A18" s="23"/>
      <c r="B18" s="256"/>
      <c r="C18" s="256"/>
      <c r="D18" s="256"/>
      <c r="E18" s="256"/>
      <c r="F18" s="256"/>
      <c r="G18" s="256"/>
      <c r="H18" s="256"/>
      <c r="I18" s="256"/>
      <c r="J18" s="256"/>
      <c r="K18" s="256"/>
      <c r="L18" s="256"/>
      <c r="M18" s="256"/>
      <c r="N18" s="256"/>
      <c r="O18" s="256"/>
    </row>
    <row r="19" spans="1:16" x14ac:dyDescent="0.25">
      <c r="A19" s="23"/>
      <c r="B19" s="256"/>
      <c r="C19" s="256"/>
      <c r="D19" s="256"/>
      <c r="E19" s="256"/>
      <c r="F19" s="256"/>
      <c r="G19" s="256"/>
      <c r="H19" s="256"/>
      <c r="I19" s="256"/>
      <c r="J19" s="256"/>
      <c r="K19" s="256"/>
      <c r="L19" s="256"/>
      <c r="M19" s="256"/>
      <c r="N19" s="256"/>
      <c r="O19" s="256"/>
    </row>
    <row r="20" spans="1:16" x14ac:dyDescent="0.25">
      <c r="A20" s="23" t="s">
        <v>50</v>
      </c>
      <c r="B20" s="256" t="s">
        <v>44</v>
      </c>
      <c r="C20" s="256"/>
      <c r="D20" s="256"/>
      <c r="E20" s="256"/>
      <c r="F20" s="256"/>
      <c r="G20" s="256"/>
      <c r="H20" s="256"/>
      <c r="I20" s="256"/>
      <c r="J20" s="256"/>
      <c r="K20" s="256"/>
      <c r="L20" s="256"/>
      <c r="M20" s="256"/>
      <c r="N20" s="256"/>
      <c r="O20" s="256"/>
    </row>
    <row r="21" spans="1:16" x14ac:dyDescent="0.25">
      <c r="A21" s="23"/>
      <c r="B21" s="256"/>
      <c r="C21" s="256"/>
      <c r="D21" s="256"/>
      <c r="E21" s="256"/>
      <c r="F21" s="256"/>
      <c r="G21" s="256"/>
      <c r="H21" s="256"/>
      <c r="I21" s="256"/>
      <c r="J21" s="256"/>
      <c r="K21" s="256"/>
      <c r="L21" s="256"/>
      <c r="M21" s="256"/>
      <c r="N21" s="256"/>
      <c r="O21" s="256"/>
    </row>
    <row r="22" spans="1:16" x14ac:dyDescent="0.25">
      <c r="A22" s="23"/>
      <c r="B22" s="256"/>
      <c r="C22" s="256"/>
      <c r="D22" s="256"/>
      <c r="E22" s="256"/>
      <c r="F22" s="256"/>
      <c r="G22" s="256"/>
      <c r="H22" s="256"/>
      <c r="I22" s="256"/>
      <c r="J22" s="256"/>
      <c r="K22" s="256"/>
      <c r="L22" s="256"/>
      <c r="M22" s="256"/>
      <c r="N22" s="256"/>
      <c r="O22" s="256"/>
    </row>
    <row r="23" spans="1:16" x14ac:dyDescent="0.25">
      <c r="A23" s="23" t="s">
        <v>51</v>
      </c>
      <c r="B23" s="258" t="s">
        <v>397</v>
      </c>
      <c r="C23" s="258"/>
      <c r="D23" s="258"/>
      <c r="E23" s="258"/>
      <c r="F23" s="258"/>
      <c r="G23" s="258"/>
      <c r="H23" s="258"/>
      <c r="I23" s="258"/>
      <c r="J23" s="258"/>
      <c r="K23" s="258"/>
      <c r="L23" s="258"/>
      <c r="M23" s="258"/>
      <c r="N23" s="258"/>
      <c r="O23" s="258"/>
    </row>
    <row r="24" spans="1:16" x14ac:dyDescent="0.25">
      <c r="A24" s="23"/>
      <c r="B24" s="258"/>
      <c r="C24" s="258"/>
      <c r="D24" s="258"/>
      <c r="E24" s="258"/>
      <c r="F24" s="258"/>
      <c r="G24" s="258"/>
      <c r="H24" s="258"/>
      <c r="I24" s="258"/>
      <c r="J24" s="258"/>
      <c r="K24" s="258"/>
      <c r="L24" s="258"/>
      <c r="M24" s="258"/>
      <c r="N24" s="258"/>
      <c r="O24" s="258"/>
    </row>
    <row r="25" spans="1:16" x14ac:dyDescent="0.25">
      <c r="A25" s="23"/>
      <c r="B25" s="258"/>
      <c r="C25" s="258"/>
      <c r="D25" s="258"/>
      <c r="E25" s="258"/>
      <c r="F25" s="258"/>
      <c r="G25" s="258"/>
      <c r="H25" s="258"/>
      <c r="I25" s="258"/>
      <c r="J25" s="258"/>
      <c r="K25" s="258"/>
      <c r="L25" s="258"/>
      <c r="M25" s="258"/>
      <c r="N25" s="258"/>
      <c r="O25" s="258"/>
    </row>
    <row r="26" spans="1:16" x14ac:dyDescent="0.25">
      <c r="A26" s="23"/>
      <c r="B26" s="258"/>
      <c r="C26" s="258"/>
      <c r="D26" s="258"/>
      <c r="E26" s="258"/>
      <c r="F26" s="258"/>
      <c r="G26" s="258"/>
      <c r="H26" s="258"/>
      <c r="I26" s="258"/>
      <c r="J26" s="258"/>
      <c r="K26" s="258"/>
      <c r="L26" s="258"/>
      <c r="M26" s="258"/>
      <c r="N26" s="258"/>
      <c r="O26" s="258"/>
    </row>
    <row r="27" spans="1:16" x14ac:dyDescent="0.25">
      <c r="A27" s="23"/>
      <c r="B27" s="258"/>
      <c r="C27" s="258"/>
      <c r="D27" s="258"/>
      <c r="E27" s="258"/>
      <c r="F27" s="258"/>
      <c r="G27" s="258"/>
      <c r="H27" s="258"/>
      <c r="I27" s="258"/>
      <c r="J27" s="258"/>
      <c r="K27" s="258"/>
      <c r="L27" s="258"/>
      <c r="M27" s="258"/>
      <c r="N27" s="258"/>
      <c r="O27" s="258"/>
    </row>
    <row r="28" spans="1:16" x14ac:dyDescent="0.25">
      <c r="A28" s="23"/>
      <c r="B28" s="258"/>
      <c r="C28" s="258"/>
      <c r="D28" s="258"/>
      <c r="E28" s="258"/>
      <c r="F28" s="258"/>
      <c r="G28" s="258"/>
      <c r="H28" s="258"/>
      <c r="I28" s="258"/>
      <c r="J28" s="258"/>
      <c r="K28" s="258"/>
      <c r="L28" s="258"/>
      <c r="M28" s="258"/>
      <c r="N28" s="258"/>
      <c r="O28" s="258"/>
    </row>
    <row r="29" spans="1:16" x14ac:dyDescent="0.25">
      <c r="A29" s="23"/>
      <c r="B29" s="258"/>
      <c r="C29" s="258"/>
      <c r="D29" s="258"/>
      <c r="E29" s="258"/>
      <c r="F29" s="258"/>
      <c r="G29" s="258"/>
      <c r="H29" s="258"/>
      <c r="I29" s="258"/>
      <c r="J29" s="258"/>
      <c r="K29" s="258"/>
      <c r="L29" s="258"/>
      <c r="M29" s="258"/>
      <c r="N29" s="258"/>
      <c r="O29" s="258"/>
    </row>
    <row r="30" spans="1:16" ht="15.95" customHeight="1" x14ac:dyDescent="0.25">
      <c r="A30" s="23" t="s">
        <v>52</v>
      </c>
      <c r="B30" s="256" t="s">
        <v>304</v>
      </c>
      <c r="C30" s="256"/>
      <c r="D30" s="256"/>
      <c r="E30" s="256"/>
      <c r="F30" s="256"/>
      <c r="G30" s="256"/>
      <c r="H30" s="256"/>
      <c r="I30" s="256"/>
      <c r="J30" s="256"/>
      <c r="K30" s="256"/>
      <c r="L30" s="256"/>
      <c r="M30" s="256"/>
      <c r="N30" s="256"/>
      <c r="O30" s="256"/>
    </row>
    <row r="31" spans="1:16" ht="15.95" customHeight="1" x14ac:dyDescent="0.25">
      <c r="A31" s="23"/>
      <c r="B31" s="258" t="s">
        <v>305</v>
      </c>
      <c r="C31" s="258"/>
      <c r="D31" s="258"/>
      <c r="E31" s="258"/>
      <c r="F31" s="258"/>
      <c r="G31" s="258"/>
      <c r="H31" s="258"/>
      <c r="I31" s="258"/>
      <c r="J31" s="258"/>
      <c r="K31" s="258"/>
      <c r="L31" s="258"/>
      <c r="M31" s="258"/>
      <c r="N31" s="258"/>
      <c r="O31" s="258"/>
    </row>
    <row r="32" spans="1:16" x14ac:dyDescent="0.25">
      <c r="A32" s="23"/>
      <c r="B32" s="258"/>
      <c r="C32" s="258"/>
      <c r="D32" s="258"/>
      <c r="E32" s="258"/>
      <c r="F32" s="258"/>
      <c r="G32" s="258"/>
      <c r="H32" s="258"/>
      <c r="I32" s="258"/>
      <c r="J32" s="258"/>
      <c r="K32" s="258"/>
      <c r="L32" s="258"/>
      <c r="M32" s="258"/>
      <c r="N32" s="258"/>
      <c r="O32" s="258"/>
      <c r="P32" s="153"/>
    </row>
    <row r="33" spans="1:22" x14ac:dyDescent="0.25">
      <c r="A33" s="23"/>
      <c r="B33" s="258"/>
      <c r="C33" s="258"/>
      <c r="D33" s="258"/>
      <c r="E33" s="258"/>
      <c r="F33" s="258"/>
      <c r="G33" s="258"/>
      <c r="H33" s="258"/>
      <c r="I33" s="258"/>
      <c r="J33" s="258"/>
      <c r="K33" s="258"/>
      <c r="L33" s="258"/>
      <c r="M33" s="258"/>
      <c r="N33" s="258"/>
      <c r="O33" s="258"/>
    </row>
    <row r="34" spans="1:22" ht="15.95" customHeight="1" x14ac:dyDescent="0.25">
      <c r="A34" s="23"/>
      <c r="B34" s="258" t="s">
        <v>306</v>
      </c>
      <c r="C34" s="258"/>
      <c r="D34" s="258"/>
      <c r="E34" s="258"/>
      <c r="F34" s="258"/>
      <c r="G34" s="258"/>
      <c r="H34" s="258"/>
      <c r="I34" s="258"/>
      <c r="J34" s="258"/>
      <c r="K34" s="258"/>
      <c r="L34" s="258"/>
      <c r="M34" s="258"/>
      <c r="N34" s="258"/>
      <c r="O34" s="258"/>
    </row>
    <row r="35" spans="1:22" ht="15.75" customHeight="1" x14ac:dyDescent="0.25">
      <c r="A35" s="23"/>
      <c r="B35" s="258"/>
      <c r="C35" s="258"/>
      <c r="D35" s="258"/>
      <c r="E35" s="258"/>
      <c r="F35" s="258"/>
      <c r="G35" s="258"/>
      <c r="H35" s="258"/>
      <c r="I35" s="258"/>
      <c r="J35" s="258"/>
      <c r="K35" s="258"/>
      <c r="L35" s="258"/>
      <c r="M35" s="258"/>
      <c r="N35" s="258"/>
      <c r="O35" s="258"/>
    </row>
    <row r="36" spans="1:22" ht="19.5" customHeight="1" x14ac:dyDescent="0.25">
      <c r="A36" s="23"/>
      <c r="B36" s="258" t="s">
        <v>307</v>
      </c>
      <c r="C36" s="258"/>
      <c r="D36" s="258"/>
      <c r="E36" s="258"/>
      <c r="F36" s="258"/>
      <c r="G36" s="258"/>
      <c r="H36" s="258"/>
      <c r="I36" s="258"/>
      <c r="J36" s="258"/>
      <c r="K36" s="258"/>
      <c r="L36" s="258"/>
      <c r="M36" s="258"/>
      <c r="N36" s="258"/>
      <c r="O36" s="258"/>
    </row>
    <row r="37" spans="1:22" ht="15.95" customHeight="1" x14ac:dyDescent="0.25">
      <c r="A37" s="23"/>
      <c r="B37" s="258" t="s">
        <v>308</v>
      </c>
      <c r="C37" s="258"/>
      <c r="D37" s="258"/>
      <c r="E37" s="258"/>
      <c r="F37" s="258"/>
      <c r="G37" s="258"/>
      <c r="H37" s="258"/>
      <c r="I37" s="258"/>
      <c r="J37" s="258"/>
      <c r="K37" s="258"/>
      <c r="L37" s="258"/>
      <c r="M37" s="258"/>
      <c r="N37" s="258"/>
      <c r="O37" s="258"/>
    </row>
    <row r="38" spans="1:22" ht="18.75" customHeight="1" x14ac:dyDescent="0.25">
      <c r="A38" s="23"/>
      <c r="B38" s="258"/>
      <c r="C38" s="258"/>
      <c r="D38" s="258"/>
      <c r="E38" s="258"/>
      <c r="F38" s="258"/>
      <c r="G38" s="258"/>
      <c r="H38" s="258"/>
      <c r="I38" s="258"/>
      <c r="J38" s="258"/>
      <c r="K38" s="258"/>
      <c r="L38" s="258"/>
      <c r="M38" s="258"/>
      <c r="N38" s="258"/>
      <c r="O38" s="258"/>
    </row>
    <row r="39" spans="1:22" x14ac:dyDescent="0.25">
      <c r="A39" s="23"/>
      <c r="B39" s="258" t="s">
        <v>444</v>
      </c>
      <c r="C39" s="258"/>
      <c r="D39" s="258"/>
      <c r="E39" s="258"/>
      <c r="F39" s="258"/>
      <c r="G39" s="258"/>
      <c r="H39" s="258"/>
      <c r="I39" s="258"/>
      <c r="J39" s="258"/>
      <c r="K39" s="258"/>
      <c r="L39" s="258"/>
      <c r="M39" s="258"/>
      <c r="N39" s="258"/>
      <c r="O39" s="258"/>
      <c r="P39" s="145"/>
      <c r="Q39" s="145"/>
      <c r="R39" s="145"/>
      <c r="S39" s="145"/>
      <c r="T39" s="145"/>
      <c r="U39" s="145"/>
      <c r="V39" s="145"/>
    </row>
    <row r="40" spans="1:22" x14ac:dyDescent="0.25">
      <c r="A40" s="23"/>
      <c r="B40" s="258"/>
      <c r="C40" s="258"/>
      <c r="D40" s="258"/>
      <c r="E40" s="258"/>
      <c r="F40" s="258"/>
      <c r="G40" s="258"/>
      <c r="H40" s="258"/>
      <c r="I40" s="258"/>
      <c r="J40" s="258"/>
      <c r="K40" s="258"/>
      <c r="L40" s="258"/>
      <c r="M40" s="258"/>
      <c r="N40" s="258"/>
      <c r="O40" s="258"/>
      <c r="P40" s="145"/>
      <c r="Q40" s="145"/>
      <c r="R40" s="145"/>
      <c r="S40" s="145"/>
      <c r="T40" s="145"/>
      <c r="U40" s="145"/>
      <c r="V40" s="145"/>
    </row>
    <row r="41" spans="1:22" ht="33.75" customHeight="1" x14ac:dyDescent="0.25">
      <c r="A41" s="23"/>
      <c r="B41" s="258"/>
      <c r="C41" s="258"/>
      <c r="D41" s="258"/>
      <c r="E41" s="258"/>
      <c r="F41" s="258"/>
      <c r="G41" s="258"/>
      <c r="H41" s="258"/>
      <c r="I41" s="258"/>
      <c r="J41" s="258"/>
      <c r="K41" s="258"/>
      <c r="L41" s="258"/>
      <c r="M41" s="258"/>
      <c r="N41" s="258"/>
      <c r="O41" s="258"/>
      <c r="P41" s="145"/>
      <c r="Q41" s="145"/>
      <c r="R41" s="145"/>
      <c r="S41" s="145"/>
      <c r="T41" s="145"/>
      <c r="U41" s="145"/>
      <c r="V41" s="145"/>
    </row>
    <row r="42" spans="1:22" x14ac:dyDescent="0.25">
      <c r="A42" s="23" t="s">
        <v>53</v>
      </c>
      <c r="B42" s="256" t="s">
        <v>55</v>
      </c>
      <c r="C42" s="256"/>
      <c r="D42" s="256"/>
      <c r="E42" s="256"/>
      <c r="F42" s="256"/>
      <c r="G42" s="256"/>
      <c r="H42" s="256"/>
      <c r="I42" s="256"/>
      <c r="J42" s="256"/>
      <c r="K42" s="256"/>
      <c r="L42" s="256"/>
      <c r="M42" s="256"/>
      <c r="N42" s="256"/>
      <c r="O42" s="256"/>
      <c r="P42" s="145"/>
      <c r="Q42" s="145"/>
      <c r="R42" s="145"/>
      <c r="S42" s="145"/>
      <c r="T42" s="145"/>
      <c r="U42" s="145"/>
      <c r="V42" s="145"/>
    </row>
    <row r="43" spans="1:22" x14ac:dyDescent="0.25">
      <c r="A43" s="23"/>
      <c r="B43" s="257" t="s">
        <v>429</v>
      </c>
      <c r="C43" s="257"/>
      <c r="D43" s="257"/>
      <c r="E43" s="257"/>
      <c r="F43" s="257"/>
      <c r="G43" s="257"/>
      <c r="H43" s="257"/>
      <c r="I43" s="257"/>
      <c r="J43" s="257"/>
      <c r="K43" s="257"/>
      <c r="L43" s="257"/>
      <c r="M43" s="257"/>
      <c r="N43" s="257"/>
      <c r="O43" s="257"/>
      <c r="P43" s="145"/>
      <c r="Q43" s="145"/>
      <c r="R43" s="145"/>
      <c r="S43" s="145"/>
      <c r="T43" s="145"/>
      <c r="U43" s="145"/>
      <c r="V43" s="145"/>
    </row>
    <row r="44" spans="1:22" x14ac:dyDescent="0.25">
      <c r="A44" s="23"/>
      <c r="B44" s="256" t="s">
        <v>418</v>
      </c>
      <c r="C44" s="256"/>
      <c r="D44" s="256"/>
      <c r="E44" s="256"/>
      <c r="F44" s="256"/>
      <c r="G44" s="256"/>
      <c r="H44" s="256"/>
      <c r="I44" s="256"/>
      <c r="J44" s="256"/>
      <c r="K44" s="256"/>
      <c r="L44" s="256"/>
      <c r="M44" s="256"/>
      <c r="N44" s="256"/>
      <c r="O44" s="256"/>
      <c r="P44" s="145"/>
      <c r="Q44" s="145"/>
      <c r="R44" s="145"/>
      <c r="S44" s="145"/>
      <c r="T44" s="145"/>
      <c r="U44" s="145"/>
      <c r="V44" s="145"/>
    </row>
    <row r="45" spans="1:22" x14ac:dyDescent="0.25">
      <c r="A45" s="23"/>
      <c r="B45" s="256"/>
      <c r="C45" s="256"/>
      <c r="D45" s="256"/>
      <c r="E45" s="256"/>
      <c r="F45" s="256"/>
      <c r="G45" s="256"/>
      <c r="H45" s="256"/>
      <c r="I45" s="256"/>
      <c r="J45" s="256"/>
      <c r="K45" s="256"/>
      <c r="L45" s="256"/>
      <c r="M45" s="256"/>
      <c r="N45" s="256"/>
      <c r="O45" s="256"/>
      <c r="P45" s="145"/>
      <c r="Q45" s="145"/>
      <c r="R45" s="145"/>
      <c r="S45" s="145"/>
      <c r="T45" s="145"/>
      <c r="U45" s="145"/>
      <c r="V45" s="145"/>
    </row>
    <row r="46" spans="1:22" x14ac:dyDescent="0.25">
      <c r="A46" s="23"/>
      <c r="B46" s="256"/>
      <c r="C46" s="256"/>
      <c r="D46" s="256"/>
      <c r="E46" s="256"/>
      <c r="F46" s="256"/>
      <c r="G46" s="256"/>
      <c r="H46" s="256"/>
      <c r="I46" s="256"/>
      <c r="J46" s="256"/>
      <c r="K46" s="256"/>
      <c r="L46" s="256"/>
      <c r="M46" s="256"/>
      <c r="N46" s="256"/>
      <c r="O46" s="256"/>
      <c r="P46" s="145"/>
      <c r="Q46" s="145"/>
      <c r="R46" s="145"/>
      <c r="S46" s="145"/>
      <c r="T46" s="145"/>
      <c r="U46" s="145"/>
      <c r="V46" s="145"/>
    </row>
    <row r="47" spans="1:22" x14ac:dyDescent="0.25">
      <c r="A47" s="23"/>
      <c r="B47" s="256"/>
      <c r="C47" s="256"/>
      <c r="D47" s="256"/>
      <c r="E47" s="256"/>
      <c r="F47" s="256"/>
      <c r="G47" s="256"/>
      <c r="H47" s="256"/>
      <c r="I47" s="256"/>
      <c r="J47" s="256"/>
      <c r="K47" s="256"/>
      <c r="L47" s="256"/>
      <c r="M47" s="256"/>
      <c r="N47" s="256"/>
      <c r="O47" s="256"/>
      <c r="P47" s="145"/>
      <c r="Q47" s="145"/>
      <c r="R47" s="145"/>
      <c r="S47" s="145"/>
      <c r="T47" s="145"/>
      <c r="U47" s="145"/>
      <c r="V47" s="145"/>
    </row>
    <row r="48" spans="1:22" x14ac:dyDescent="0.25">
      <c r="A48" s="23"/>
      <c r="B48" s="256"/>
      <c r="C48" s="256"/>
      <c r="D48" s="256"/>
      <c r="E48" s="256"/>
      <c r="F48" s="256"/>
      <c r="G48" s="256"/>
      <c r="H48" s="256"/>
      <c r="I48" s="256"/>
      <c r="J48" s="256"/>
      <c r="K48" s="256"/>
      <c r="L48" s="256"/>
      <c r="M48" s="256"/>
      <c r="N48" s="256"/>
      <c r="O48" s="256"/>
      <c r="P48" s="145"/>
      <c r="Q48" s="145"/>
      <c r="R48" s="145"/>
      <c r="S48" s="145"/>
      <c r="T48" s="145"/>
      <c r="U48" s="145"/>
      <c r="V48" s="145"/>
    </row>
    <row r="49" spans="1:22" x14ac:dyDescent="0.25">
      <c r="A49" s="23"/>
      <c r="B49" s="256"/>
      <c r="C49" s="256"/>
      <c r="D49" s="256"/>
      <c r="E49" s="256"/>
      <c r="F49" s="256"/>
      <c r="G49" s="256"/>
      <c r="H49" s="256"/>
      <c r="I49" s="256"/>
      <c r="J49" s="256"/>
      <c r="K49" s="256"/>
      <c r="L49" s="256"/>
      <c r="M49" s="256"/>
      <c r="N49" s="256"/>
      <c r="O49" s="256"/>
      <c r="P49" s="145"/>
      <c r="Q49" s="145"/>
      <c r="R49" s="145"/>
      <c r="S49" s="145"/>
      <c r="T49" s="145"/>
      <c r="U49" s="145"/>
      <c r="V49" s="145"/>
    </row>
    <row r="50" spans="1:22" x14ac:dyDescent="0.25">
      <c r="A50" s="23" t="s">
        <v>54</v>
      </c>
      <c r="B50" s="256" t="s">
        <v>56</v>
      </c>
      <c r="C50" s="256"/>
      <c r="D50" s="256"/>
      <c r="E50" s="256"/>
      <c r="F50" s="256"/>
      <c r="G50" s="256"/>
      <c r="H50" s="256"/>
      <c r="I50" s="256"/>
      <c r="J50" s="256"/>
      <c r="K50" s="256"/>
      <c r="L50" s="256"/>
      <c r="M50" s="256"/>
      <c r="N50" s="256"/>
      <c r="O50" s="256"/>
      <c r="P50" s="145"/>
      <c r="Q50" s="145"/>
      <c r="R50" s="145"/>
      <c r="S50" s="145"/>
      <c r="T50" s="145"/>
      <c r="U50" s="145"/>
      <c r="V50" s="145"/>
    </row>
    <row r="51" spans="1:22" x14ac:dyDescent="0.25">
      <c r="A51" s="23"/>
      <c r="B51" s="256" t="s">
        <v>309</v>
      </c>
      <c r="C51" s="256"/>
      <c r="D51" s="256"/>
      <c r="E51" s="256"/>
      <c r="F51" s="256"/>
      <c r="G51" s="256"/>
      <c r="H51" s="256"/>
      <c r="I51" s="256"/>
      <c r="J51" s="256"/>
      <c r="K51" s="256"/>
      <c r="L51" s="256"/>
      <c r="M51" s="256"/>
      <c r="N51" s="256"/>
      <c r="O51" s="256"/>
    </row>
    <row r="52" spans="1:22" x14ac:dyDescent="0.25">
      <c r="A52" s="23"/>
      <c r="B52" s="256" t="s">
        <v>57</v>
      </c>
      <c r="C52" s="256"/>
      <c r="D52" s="256"/>
      <c r="E52" s="256"/>
      <c r="F52" s="256"/>
      <c r="G52" s="256"/>
      <c r="H52" s="256"/>
      <c r="I52" s="256"/>
      <c r="J52" s="256"/>
      <c r="K52" s="256"/>
      <c r="L52" s="256"/>
      <c r="M52" s="256"/>
      <c r="N52" s="256"/>
      <c r="O52" s="256"/>
    </row>
    <row r="53" spans="1:22" x14ac:dyDescent="0.25">
      <c r="A53" s="23"/>
      <c r="B53" s="258" t="s">
        <v>75</v>
      </c>
      <c r="C53" s="258"/>
      <c r="D53" s="258"/>
      <c r="E53" s="258"/>
      <c r="F53" s="258"/>
      <c r="G53" s="258"/>
      <c r="H53" s="258"/>
      <c r="I53" s="258"/>
      <c r="J53" s="258"/>
      <c r="K53" s="258"/>
      <c r="L53" s="258"/>
      <c r="M53" s="258"/>
      <c r="N53" s="258"/>
      <c r="O53" s="258"/>
    </row>
    <row r="54" spans="1:22" x14ac:dyDescent="0.25">
      <c r="A54" s="23"/>
      <c r="B54" s="258"/>
      <c r="C54" s="258"/>
      <c r="D54" s="258"/>
      <c r="E54" s="258"/>
      <c r="F54" s="258"/>
      <c r="G54" s="258"/>
      <c r="H54" s="258"/>
      <c r="I54" s="258"/>
      <c r="J54" s="258"/>
      <c r="K54" s="258"/>
      <c r="L54" s="258"/>
      <c r="M54" s="258"/>
      <c r="N54" s="258"/>
      <c r="O54" s="258"/>
    </row>
    <row r="55" spans="1:22" x14ac:dyDescent="0.25">
      <c r="A55" s="23"/>
      <c r="B55" s="258"/>
      <c r="C55" s="258"/>
      <c r="D55" s="258"/>
      <c r="E55" s="258"/>
      <c r="F55" s="258"/>
      <c r="G55" s="258"/>
      <c r="H55" s="258"/>
      <c r="I55" s="258"/>
      <c r="J55" s="258"/>
      <c r="K55" s="258"/>
      <c r="L55" s="258"/>
      <c r="M55" s="258"/>
      <c r="N55" s="258"/>
      <c r="O55" s="258"/>
    </row>
    <row r="56" spans="1:22" ht="33.75" customHeight="1" x14ac:dyDescent="0.25">
      <c r="A56" s="23"/>
      <c r="B56" s="258" t="s">
        <v>177</v>
      </c>
      <c r="C56" s="258"/>
      <c r="D56" s="258"/>
      <c r="E56" s="258"/>
      <c r="F56" s="258"/>
      <c r="G56" s="258"/>
      <c r="H56" s="258"/>
      <c r="I56" s="258"/>
      <c r="J56" s="258"/>
      <c r="K56" s="258"/>
      <c r="L56" s="258"/>
      <c r="M56" s="258"/>
      <c r="N56" s="258"/>
      <c r="O56" s="258"/>
    </row>
    <row r="57" spans="1:22" x14ac:dyDescent="0.25">
      <c r="A57" s="23" t="s">
        <v>172</v>
      </c>
      <c r="B57" s="259" t="s">
        <v>403</v>
      </c>
      <c r="C57" s="259"/>
      <c r="D57" s="259"/>
      <c r="E57" s="259"/>
      <c r="F57" s="259"/>
      <c r="G57" s="259"/>
      <c r="H57" s="259"/>
      <c r="I57" s="259"/>
      <c r="J57" s="259"/>
      <c r="K57" s="259"/>
      <c r="L57" s="259"/>
      <c r="M57" s="259"/>
      <c r="N57" s="259"/>
      <c r="O57" s="259"/>
    </row>
    <row r="58" spans="1:22" ht="15.95" customHeight="1" x14ac:dyDescent="0.25">
      <c r="A58" s="23"/>
      <c r="B58" s="258" t="s">
        <v>407</v>
      </c>
      <c r="C58" s="258"/>
      <c r="D58" s="258"/>
      <c r="E58" s="258"/>
      <c r="F58" s="258"/>
      <c r="G58" s="258"/>
      <c r="H58" s="258"/>
      <c r="I58" s="258"/>
      <c r="J58" s="258"/>
      <c r="K58" s="258"/>
      <c r="L58" s="258"/>
      <c r="M58" s="258"/>
      <c r="N58" s="258"/>
      <c r="O58" s="258"/>
    </row>
    <row r="59" spans="1:22" ht="15.95" customHeight="1" x14ac:dyDescent="0.25">
      <c r="A59" s="23"/>
      <c r="B59" s="258" t="s">
        <v>408</v>
      </c>
      <c r="C59" s="258"/>
      <c r="D59" s="258"/>
      <c r="E59" s="258"/>
      <c r="F59" s="258"/>
      <c r="G59" s="258"/>
      <c r="H59" s="258"/>
      <c r="I59" s="258"/>
      <c r="J59" s="258"/>
      <c r="K59" s="258"/>
      <c r="L59" s="258"/>
      <c r="M59" s="258"/>
      <c r="N59" s="258"/>
      <c r="O59" s="258"/>
    </row>
    <row r="60" spans="1:22" ht="15.95" customHeight="1" x14ac:dyDescent="0.25">
      <c r="A60" s="23"/>
      <c r="B60" s="258" t="s">
        <v>419</v>
      </c>
      <c r="C60" s="258"/>
      <c r="D60" s="258"/>
      <c r="E60" s="258"/>
      <c r="F60" s="258"/>
      <c r="G60" s="258"/>
      <c r="H60" s="258"/>
      <c r="I60" s="258"/>
      <c r="J60" s="258"/>
      <c r="K60" s="258"/>
      <c r="L60" s="258"/>
      <c r="M60" s="258"/>
      <c r="N60" s="258"/>
      <c r="O60" s="258"/>
    </row>
    <row r="61" spans="1:22" ht="15.95" customHeight="1" x14ac:dyDescent="0.25">
      <c r="A61" s="23"/>
      <c r="B61" s="258"/>
      <c r="C61" s="258"/>
      <c r="D61" s="258"/>
      <c r="E61" s="258"/>
      <c r="F61" s="258"/>
      <c r="G61" s="258"/>
      <c r="H61" s="258"/>
      <c r="I61" s="258"/>
      <c r="J61" s="258"/>
      <c r="K61" s="258"/>
      <c r="L61" s="258"/>
      <c r="M61" s="258"/>
      <c r="N61" s="258"/>
      <c r="O61" s="258"/>
    </row>
    <row r="62" spans="1:22" ht="21" customHeight="1" x14ac:dyDescent="0.25">
      <c r="A62" s="23"/>
      <c r="B62" s="258"/>
      <c r="C62" s="258"/>
      <c r="D62" s="258"/>
      <c r="E62" s="258"/>
      <c r="F62" s="258"/>
      <c r="G62" s="258"/>
      <c r="H62" s="258"/>
      <c r="I62" s="258"/>
      <c r="J62" s="258"/>
      <c r="K62" s="258"/>
      <c r="L62" s="258"/>
      <c r="M62" s="258"/>
      <c r="N62" s="258"/>
      <c r="O62" s="258"/>
    </row>
    <row r="63" spans="1:22" ht="23.25" customHeight="1" x14ac:dyDescent="0.25">
      <c r="A63" s="23"/>
      <c r="B63" s="258" t="s">
        <v>422</v>
      </c>
      <c r="C63" s="258"/>
      <c r="D63" s="258"/>
      <c r="E63" s="258"/>
      <c r="F63" s="258"/>
      <c r="G63" s="258"/>
      <c r="H63" s="258"/>
      <c r="I63" s="258"/>
      <c r="J63" s="258"/>
      <c r="K63" s="258"/>
      <c r="L63" s="258"/>
      <c r="M63" s="258"/>
      <c r="N63" s="258"/>
      <c r="O63" s="258"/>
    </row>
    <row r="64" spans="1:22" ht="15.95" customHeight="1" x14ac:dyDescent="0.25">
      <c r="A64" s="23"/>
      <c r="B64" s="258" t="s">
        <v>423</v>
      </c>
      <c r="C64" s="258"/>
      <c r="D64" s="258"/>
      <c r="E64" s="258"/>
      <c r="F64" s="258"/>
      <c r="G64" s="258"/>
      <c r="H64" s="258"/>
      <c r="I64" s="258"/>
      <c r="J64" s="258"/>
      <c r="K64" s="258"/>
      <c r="L64" s="258"/>
      <c r="M64" s="258"/>
      <c r="N64" s="258"/>
      <c r="O64" s="258"/>
    </row>
    <row r="65" spans="1:16" ht="15.95" customHeight="1" x14ac:dyDescent="0.25">
      <c r="A65" s="23"/>
      <c r="B65" s="258"/>
      <c r="C65" s="258"/>
      <c r="D65" s="258"/>
      <c r="E65" s="258"/>
      <c r="F65" s="258"/>
      <c r="G65" s="258"/>
      <c r="H65" s="258"/>
      <c r="I65" s="258"/>
      <c r="J65" s="258"/>
      <c r="K65" s="258"/>
      <c r="L65" s="258"/>
      <c r="M65" s="258"/>
      <c r="N65" s="258"/>
      <c r="O65" s="258"/>
    </row>
    <row r="66" spans="1:16" ht="15.95" customHeight="1" x14ac:dyDescent="0.25">
      <c r="A66" s="150" t="s">
        <v>179</v>
      </c>
      <c r="B66" s="258" t="s">
        <v>404</v>
      </c>
      <c r="C66" s="258"/>
      <c r="D66" s="258"/>
      <c r="E66" s="258"/>
      <c r="F66" s="258"/>
      <c r="G66" s="258"/>
      <c r="H66" s="258"/>
      <c r="I66" s="258"/>
      <c r="J66" s="258"/>
      <c r="K66" s="258"/>
      <c r="L66" s="258"/>
      <c r="M66" s="258"/>
      <c r="N66" s="258"/>
      <c r="O66" s="258"/>
      <c r="P66" s="147"/>
    </row>
    <row r="67" spans="1:16" x14ac:dyDescent="0.25">
      <c r="A67" s="146"/>
      <c r="B67" s="258"/>
      <c r="C67" s="258"/>
      <c r="D67" s="258"/>
      <c r="E67" s="258"/>
      <c r="F67" s="258"/>
      <c r="G67" s="258"/>
      <c r="H67" s="258"/>
      <c r="I67" s="258"/>
      <c r="J67" s="258"/>
      <c r="K67" s="258"/>
      <c r="L67" s="258"/>
      <c r="M67" s="258"/>
      <c r="N67" s="258"/>
      <c r="O67" s="258"/>
      <c r="P67" s="147"/>
    </row>
    <row r="68" spans="1:16" ht="15.95" customHeight="1" x14ac:dyDescent="0.25">
      <c r="A68" s="146"/>
      <c r="B68" s="258" t="s">
        <v>437</v>
      </c>
      <c r="C68" s="258"/>
      <c r="D68" s="258"/>
      <c r="E68" s="258"/>
      <c r="F68" s="258"/>
      <c r="G68" s="258"/>
      <c r="H68" s="258"/>
      <c r="I68" s="258"/>
      <c r="J68" s="258"/>
      <c r="K68" s="258"/>
      <c r="L68" s="258"/>
      <c r="M68" s="258"/>
      <c r="N68" s="258"/>
      <c r="O68" s="258"/>
      <c r="P68" s="148"/>
    </row>
    <row r="69" spans="1:16" ht="19.5" customHeight="1" x14ac:dyDescent="0.25">
      <c r="A69" s="146"/>
      <c r="B69" s="258"/>
      <c r="C69" s="258"/>
      <c r="D69" s="258"/>
      <c r="E69" s="258"/>
      <c r="F69" s="258"/>
      <c r="G69" s="258"/>
      <c r="H69" s="258"/>
      <c r="I69" s="258"/>
      <c r="J69" s="258"/>
      <c r="K69" s="258"/>
      <c r="L69" s="258"/>
      <c r="M69" s="258"/>
      <c r="N69" s="258"/>
      <c r="O69" s="258"/>
      <c r="P69" s="148"/>
    </row>
    <row r="70" spans="1:16" ht="15.95" customHeight="1" x14ac:dyDescent="0.25">
      <c r="A70" s="146"/>
      <c r="B70" s="258" t="s">
        <v>421</v>
      </c>
      <c r="C70" s="258"/>
      <c r="D70" s="258"/>
      <c r="E70" s="258"/>
      <c r="F70" s="258"/>
      <c r="G70" s="258"/>
      <c r="H70" s="258"/>
      <c r="I70" s="258"/>
      <c r="J70" s="258"/>
      <c r="K70" s="258"/>
      <c r="L70" s="258"/>
      <c r="M70" s="258"/>
      <c r="N70" s="258"/>
      <c r="O70" s="258"/>
      <c r="P70" s="148"/>
    </row>
    <row r="71" spans="1:16" ht="15.95" customHeight="1" x14ac:dyDescent="0.25">
      <c r="A71" s="146"/>
      <c r="B71" s="258"/>
      <c r="C71" s="258"/>
      <c r="D71" s="258"/>
      <c r="E71" s="258"/>
      <c r="F71" s="258"/>
      <c r="G71" s="258"/>
      <c r="H71" s="258"/>
      <c r="I71" s="258"/>
      <c r="J71" s="258"/>
      <c r="K71" s="258"/>
      <c r="L71" s="258"/>
      <c r="M71" s="258"/>
      <c r="N71" s="258"/>
      <c r="O71" s="258"/>
      <c r="P71" s="148"/>
    </row>
    <row r="72" spans="1:16" ht="15.95" customHeight="1" x14ac:dyDescent="0.25">
      <c r="A72" s="146"/>
      <c r="B72" s="258" t="s">
        <v>420</v>
      </c>
      <c r="C72" s="258"/>
      <c r="D72" s="258"/>
      <c r="E72" s="258"/>
      <c r="F72" s="258"/>
      <c r="G72" s="258"/>
      <c r="H72" s="258"/>
      <c r="I72" s="258"/>
      <c r="J72" s="258"/>
      <c r="K72" s="258"/>
      <c r="L72" s="258"/>
      <c r="M72" s="258"/>
      <c r="N72" s="258"/>
      <c r="O72" s="258"/>
      <c r="P72" s="148"/>
    </row>
    <row r="73" spans="1:16" ht="15.95" customHeight="1" x14ac:dyDescent="0.25">
      <c r="A73" s="146"/>
      <c r="B73" s="258"/>
      <c r="C73" s="258"/>
      <c r="D73" s="258"/>
      <c r="E73" s="258"/>
      <c r="F73" s="258"/>
      <c r="G73" s="258"/>
      <c r="H73" s="258"/>
      <c r="I73" s="258"/>
      <c r="J73" s="258"/>
      <c r="K73" s="258"/>
      <c r="L73" s="258"/>
      <c r="M73" s="258"/>
      <c r="N73" s="258"/>
      <c r="O73" s="258"/>
      <c r="P73" s="148"/>
    </row>
    <row r="74" spans="1:16" x14ac:dyDescent="0.25">
      <c r="A74" s="18" t="s">
        <v>402</v>
      </c>
      <c r="B74" s="258" t="s">
        <v>178</v>
      </c>
      <c r="C74" s="258"/>
      <c r="D74" s="258"/>
      <c r="E74" s="258"/>
      <c r="F74" s="258"/>
      <c r="G74" s="258"/>
      <c r="H74" s="258"/>
      <c r="I74" s="258"/>
      <c r="J74" s="258"/>
      <c r="K74" s="258"/>
      <c r="L74" s="258"/>
      <c r="M74" s="258"/>
      <c r="N74" s="258"/>
      <c r="O74" s="258"/>
    </row>
    <row r="75" spans="1:16" x14ac:dyDescent="0.25">
      <c r="B75" s="258" t="s">
        <v>401</v>
      </c>
      <c r="C75" s="258"/>
      <c r="D75" s="258"/>
      <c r="E75" s="258"/>
      <c r="F75" s="258"/>
      <c r="G75" s="258"/>
      <c r="H75" s="258"/>
      <c r="I75" s="258"/>
      <c r="J75" s="258"/>
      <c r="K75" s="258"/>
      <c r="L75" s="258"/>
      <c r="M75" s="258"/>
      <c r="N75" s="258"/>
      <c r="O75" s="258"/>
    </row>
    <row r="78" spans="1:16" x14ac:dyDescent="0.25">
      <c r="A78" s="12" t="s">
        <v>398</v>
      </c>
      <c r="B78" s="256" t="s">
        <v>399</v>
      </c>
      <c r="C78" s="257"/>
      <c r="D78" s="257"/>
      <c r="E78" s="257"/>
      <c r="F78" s="257"/>
      <c r="G78" s="257"/>
      <c r="H78" s="257"/>
      <c r="I78" s="257"/>
      <c r="J78" s="257"/>
      <c r="K78" s="257"/>
      <c r="L78" s="257"/>
      <c r="M78" s="257"/>
      <c r="N78" s="257"/>
      <c r="O78" s="257"/>
    </row>
    <row r="79" spans="1:16" x14ac:dyDescent="0.25">
      <c r="B79" s="257"/>
      <c r="C79" s="257"/>
      <c r="D79" s="257"/>
      <c r="E79" s="257"/>
      <c r="F79" s="257"/>
      <c r="G79" s="257"/>
      <c r="H79" s="257"/>
      <c r="I79" s="257"/>
      <c r="J79" s="257"/>
      <c r="K79" s="257"/>
      <c r="L79" s="257"/>
      <c r="M79" s="257"/>
      <c r="N79" s="257"/>
      <c r="O79" s="257"/>
    </row>
    <row r="80" spans="1:16" x14ac:dyDescent="0.25">
      <c r="B80" s="257"/>
      <c r="C80" s="257"/>
      <c r="D80" s="257"/>
      <c r="E80" s="257"/>
      <c r="F80" s="257"/>
      <c r="G80" s="257"/>
      <c r="H80" s="257"/>
      <c r="I80" s="257"/>
      <c r="J80" s="257"/>
      <c r="K80" s="257"/>
      <c r="L80" s="257"/>
      <c r="M80" s="257"/>
      <c r="N80" s="257"/>
      <c r="O80" s="257"/>
    </row>
    <row r="81" spans="2:15" x14ac:dyDescent="0.25">
      <c r="B81" s="257"/>
      <c r="C81" s="257"/>
      <c r="D81" s="257"/>
      <c r="E81" s="257"/>
      <c r="F81" s="257"/>
      <c r="G81" s="257"/>
      <c r="H81" s="257"/>
      <c r="I81" s="257"/>
      <c r="J81" s="257"/>
      <c r="K81" s="257"/>
      <c r="L81" s="257"/>
      <c r="M81" s="257"/>
      <c r="N81" s="257"/>
      <c r="O81" s="257"/>
    </row>
    <row r="82" spans="2:15" x14ac:dyDescent="0.25">
      <c r="B82" s="257"/>
      <c r="C82" s="257"/>
      <c r="D82" s="257"/>
      <c r="E82" s="257"/>
      <c r="F82" s="257"/>
      <c r="G82" s="257"/>
      <c r="H82" s="257"/>
      <c r="I82" s="257"/>
      <c r="J82" s="257"/>
      <c r="K82" s="257"/>
      <c r="L82" s="257"/>
      <c r="M82" s="257"/>
      <c r="N82" s="257"/>
      <c r="O82" s="257"/>
    </row>
    <row r="83" spans="2:15" x14ac:dyDescent="0.25">
      <c r="B83" s="257"/>
      <c r="C83" s="257"/>
      <c r="D83" s="257"/>
      <c r="E83" s="257"/>
      <c r="F83" s="257"/>
      <c r="G83" s="257"/>
      <c r="H83" s="257"/>
      <c r="I83" s="257"/>
      <c r="J83" s="257"/>
      <c r="K83" s="257"/>
      <c r="L83" s="257"/>
      <c r="M83" s="257"/>
      <c r="N83" s="257"/>
      <c r="O83" s="257"/>
    </row>
    <row r="84" spans="2:15" x14ac:dyDescent="0.25">
      <c r="B84" s="257"/>
      <c r="C84" s="257"/>
      <c r="D84" s="257"/>
      <c r="E84" s="257"/>
      <c r="F84" s="257"/>
      <c r="G84" s="257"/>
      <c r="H84" s="257"/>
      <c r="I84" s="257"/>
      <c r="J84" s="257"/>
      <c r="K84" s="257"/>
      <c r="L84" s="257"/>
      <c r="M84" s="257"/>
      <c r="N84" s="257"/>
      <c r="O84" s="257"/>
    </row>
    <row r="85" spans="2:15" x14ac:dyDescent="0.25">
      <c r="B85" s="257"/>
      <c r="C85" s="257"/>
      <c r="D85" s="257"/>
      <c r="E85" s="257"/>
      <c r="F85" s="257"/>
      <c r="G85" s="257"/>
      <c r="H85" s="257"/>
      <c r="I85" s="257"/>
      <c r="J85" s="257"/>
      <c r="K85" s="257"/>
      <c r="L85" s="257"/>
      <c r="M85" s="257"/>
      <c r="N85" s="257"/>
      <c r="O85" s="257"/>
    </row>
    <row r="86" spans="2:15" x14ac:dyDescent="0.25">
      <c r="B86" s="257"/>
      <c r="C86" s="257"/>
      <c r="D86" s="257"/>
      <c r="E86" s="257"/>
      <c r="F86" s="257"/>
      <c r="G86" s="257"/>
      <c r="H86" s="257"/>
      <c r="I86" s="257"/>
      <c r="J86" s="257"/>
      <c r="K86" s="257"/>
      <c r="L86" s="257"/>
      <c r="M86" s="257"/>
      <c r="N86" s="257"/>
      <c r="O86" s="257"/>
    </row>
    <row r="87" spans="2:15" x14ac:dyDescent="0.25">
      <c r="B87" s="257"/>
      <c r="C87" s="257"/>
      <c r="D87" s="257"/>
      <c r="E87" s="257"/>
      <c r="F87" s="257"/>
      <c r="G87" s="257"/>
      <c r="H87" s="257"/>
      <c r="I87" s="257"/>
      <c r="J87" s="257"/>
      <c r="K87" s="257"/>
      <c r="L87" s="257"/>
      <c r="M87" s="257"/>
      <c r="N87" s="257"/>
      <c r="O87" s="257"/>
    </row>
    <row r="88" spans="2:15" x14ac:dyDescent="0.25">
      <c r="B88" s="257"/>
      <c r="C88" s="257"/>
      <c r="D88" s="257"/>
      <c r="E88" s="257"/>
      <c r="F88" s="257"/>
      <c r="G88" s="257"/>
      <c r="H88" s="257"/>
      <c r="I88" s="257"/>
      <c r="J88" s="257"/>
      <c r="K88" s="257"/>
      <c r="L88" s="257"/>
      <c r="M88" s="257"/>
      <c r="N88" s="257"/>
      <c r="O88" s="257"/>
    </row>
    <row r="89" spans="2:15" x14ac:dyDescent="0.25">
      <c r="B89" s="257"/>
      <c r="C89" s="257"/>
      <c r="D89" s="257"/>
      <c r="E89" s="257"/>
      <c r="F89" s="257"/>
      <c r="G89" s="257"/>
      <c r="H89" s="257"/>
      <c r="I89" s="257"/>
      <c r="J89" s="257"/>
      <c r="K89" s="257"/>
      <c r="L89" s="257"/>
      <c r="M89" s="257"/>
      <c r="N89" s="257"/>
      <c r="O89" s="257"/>
    </row>
    <row r="90" spans="2:15" x14ac:dyDescent="0.25">
      <c r="B90" s="257"/>
      <c r="C90" s="257"/>
      <c r="D90" s="257"/>
      <c r="E90" s="257"/>
      <c r="F90" s="257"/>
      <c r="G90" s="257"/>
      <c r="H90" s="257"/>
      <c r="I90" s="257"/>
      <c r="J90" s="257"/>
      <c r="K90" s="257"/>
      <c r="L90" s="257"/>
      <c r="M90" s="257"/>
      <c r="N90" s="257"/>
      <c r="O90" s="257"/>
    </row>
    <row r="91" spans="2:15" x14ac:dyDescent="0.25">
      <c r="B91" s="257"/>
      <c r="C91" s="257"/>
      <c r="D91" s="257"/>
      <c r="E91" s="257"/>
      <c r="F91" s="257"/>
      <c r="G91" s="257"/>
      <c r="H91" s="257"/>
      <c r="I91" s="257"/>
      <c r="J91" s="257"/>
      <c r="K91" s="257"/>
      <c r="L91" s="257"/>
      <c r="M91" s="257"/>
      <c r="N91" s="257"/>
      <c r="O91" s="257"/>
    </row>
    <row r="92" spans="2:15" x14ac:dyDescent="0.25">
      <c r="B92" s="257"/>
      <c r="C92" s="257"/>
      <c r="D92" s="257"/>
      <c r="E92" s="257"/>
      <c r="F92" s="257"/>
      <c r="G92" s="257"/>
      <c r="H92" s="257"/>
      <c r="I92" s="257"/>
      <c r="J92" s="257"/>
      <c r="K92" s="257"/>
      <c r="L92" s="257"/>
      <c r="M92" s="257"/>
      <c r="N92" s="257"/>
      <c r="O92" s="257"/>
    </row>
    <row r="93" spans="2:15" x14ac:dyDescent="0.25">
      <c r="B93" s="257"/>
      <c r="C93" s="257"/>
      <c r="D93" s="257"/>
      <c r="E93" s="257"/>
      <c r="F93" s="257"/>
      <c r="G93" s="257"/>
      <c r="H93" s="257"/>
      <c r="I93" s="257"/>
      <c r="J93" s="257"/>
      <c r="K93" s="257"/>
      <c r="L93" s="257"/>
      <c r="M93" s="257"/>
      <c r="N93" s="257"/>
      <c r="O93" s="257"/>
    </row>
    <row r="94" spans="2:15" x14ac:dyDescent="0.25">
      <c r="B94" s="257"/>
      <c r="C94" s="257"/>
      <c r="D94" s="257"/>
      <c r="E94" s="257"/>
      <c r="F94" s="257"/>
      <c r="G94" s="257"/>
      <c r="H94" s="257"/>
      <c r="I94" s="257"/>
      <c r="J94" s="257"/>
      <c r="K94" s="257"/>
      <c r="L94" s="257"/>
      <c r="M94" s="257"/>
      <c r="N94" s="257"/>
      <c r="O94" s="257"/>
    </row>
    <row r="95" spans="2:15" x14ac:dyDescent="0.25">
      <c r="B95" s="257"/>
      <c r="C95" s="257"/>
      <c r="D95" s="257"/>
      <c r="E95" s="257"/>
      <c r="F95" s="257"/>
      <c r="G95" s="257"/>
      <c r="H95" s="257"/>
      <c r="I95" s="257"/>
      <c r="J95" s="257"/>
      <c r="K95" s="257"/>
      <c r="L95" s="257"/>
      <c r="M95" s="257"/>
      <c r="N95" s="257"/>
      <c r="O95" s="257"/>
    </row>
    <row r="96" spans="2:15" x14ac:dyDescent="0.25">
      <c r="B96" s="257"/>
      <c r="C96" s="257"/>
      <c r="D96" s="257"/>
      <c r="E96" s="257"/>
      <c r="F96" s="257"/>
      <c r="G96" s="257"/>
      <c r="H96" s="257"/>
      <c r="I96" s="257"/>
      <c r="J96" s="257"/>
      <c r="K96" s="257"/>
      <c r="L96" s="257"/>
      <c r="M96" s="257"/>
      <c r="N96" s="257"/>
      <c r="O96" s="257"/>
    </row>
    <row r="97" spans="2:15" x14ac:dyDescent="0.25">
      <c r="B97" s="257"/>
      <c r="C97" s="257"/>
      <c r="D97" s="257"/>
      <c r="E97" s="257"/>
      <c r="F97" s="257"/>
      <c r="G97" s="257"/>
      <c r="H97" s="257"/>
      <c r="I97" s="257"/>
      <c r="J97" s="257"/>
      <c r="K97" s="257"/>
      <c r="L97" s="257"/>
      <c r="M97" s="257"/>
      <c r="N97" s="257"/>
      <c r="O97" s="257"/>
    </row>
    <row r="98" spans="2:15" x14ac:dyDescent="0.25">
      <c r="B98" s="257"/>
      <c r="C98" s="257"/>
      <c r="D98" s="257"/>
      <c r="E98" s="257"/>
      <c r="F98" s="257"/>
      <c r="G98" s="257"/>
      <c r="H98" s="257"/>
      <c r="I98" s="257"/>
      <c r="J98" s="257"/>
      <c r="K98" s="257"/>
      <c r="L98" s="257"/>
      <c r="M98" s="257"/>
      <c r="N98" s="257"/>
      <c r="O98" s="257"/>
    </row>
    <row r="99" spans="2:15" x14ac:dyDescent="0.25">
      <c r="B99" s="257"/>
      <c r="C99" s="257"/>
      <c r="D99" s="257"/>
      <c r="E99" s="257"/>
      <c r="F99" s="257"/>
      <c r="G99" s="257"/>
      <c r="H99" s="257"/>
      <c r="I99" s="257"/>
      <c r="J99" s="257"/>
      <c r="K99" s="257"/>
      <c r="L99" s="257"/>
      <c r="M99" s="257"/>
      <c r="N99" s="257"/>
      <c r="O99" s="257"/>
    </row>
    <row r="100" spans="2:15" x14ac:dyDescent="0.25">
      <c r="B100" s="257"/>
      <c r="C100" s="257"/>
      <c r="D100" s="257"/>
      <c r="E100" s="257"/>
      <c r="F100" s="257"/>
      <c r="G100" s="257"/>
      <c r="H100" s="257"/>
      <c r="I100" s="257"/>
      <c r="J100" s="257"/>
      <c r="K100" s="257"/>
      <c r="L100" s="257"/>
      <c r="M100" s="257"/>
      <c r="N100" s="257"/>
      <c r="O100" s="257"/>
    </row>
    <row r="101" spans="2:15" x14ac:dyDescent="0.25">
      <c r="B101" s="257"/>
      <c r="C101" s="257"/>
      <c r="D101" s="257"/>
      <c r="E101" s="257"/>
      <c r="F101" s="257"/>
      <c r="G101" s="257"/>
      <c r="H101" s="257"/>
      <c r="I101" s="257"/>
      <c r="J101" s="257"/>
      <c r="K101" s="257"/>
      <c r="L101" s="257"/>
      <c r="M101" s="257"/>
      <c r="N101" s="257"/>
      <c r="O101" s="257"/>
    </row>
    <row r="102" spans="2:15" x14ac:dyDescent="0.25">
      <c r="B102" s="257"/>
      <c r="C102" s="257"/>
      <c r="D102" s="257"/>
      <c r="E102" s="257"/>
      <c r="F102" s="257"/>
      <c r="G102" s="257"/>
      <c r="H102" s="257"/>
      <c r="I102" s="257"/>
      <c r="J102" s="257"/>
      <c r="K102" s="257"/>
      <c r="L102" s="257"/>
      <c r="M102" s="257"/>
      <c r="N102" s="257"/>
      <c r="O102" s="257"/>
    </row>
    <row r="103" spans="2:15" x14ac:dyDescent="0.25">
      <c r="B103" s="257"/>
      <c r="C103" s="257"/>
      <c r="D103" s="257"/>
      <c r="E103" s="257"/>
      <c r="F103" s="257"/>
      <c r="G103" s="257"/>
      <c r="H103" s="257"/>
      <c r="I103" s="257"/>
      <c r="J103" s="257"/>
      <c r="K103" s="257"/>
      <c r="L103" s="257"/>
      <c r="M103" s="257"/>
      <c r="N103" s="257"/>
      <c r="O103" s="257"/>
    </row>
    <row r="104" spans="2:15" x14ac:dyDescent="0.25">
      <c r="B104" s="257"/>
      <c r="C104" s="257"/>
      <c r="D104" s="257"/>
      <c r="E104" s="257"/>
      <c r="F104" s="257"/>
      <c r="G104" s="257"/>
      <c r="H104" s="257"/>
      <c r="I104" s="257"/>
      <c r="J104" s="257"/>
      <c r="K104" s="257"/>
      <c r="L104" s="257"/>
      <c r="M104" s="257"/>
      <c r="N104" s="257"/>
      <c r="O104" s="257"/>
    </row>
    <row r="105" spans="2:15" x14ac:dyDescent="0.25">
      <c r="B105" s="257"/>
      <c r="C105" s="257"/>
      <c r="D105" s="257"/>
      <c r="E105" s="257"/>
      <c r="F105" s="257"/>
      <c r="G105" s="257"/>
      <c r="H105" s="257"/>
      <c r="I105" s="257"/>
      <c r="J105" s="257"/>
      <c r="K105" s="257"/>
      <c r="L105" s="257"/>
      <c r="M105" s="257"/>
      <c r="N105" s="257"/>
      <c r="O105" s="257"/>
    </row>
    <row r="106" spans="2:15" x14ac:dyDescent="0.25">
      <c r="B106" s="257"/>
      <c r="C106" s="257"/>
      <c r="D106" s="257"/>
      <c r="E106" s="257"/>
      <c r="F106" s="257"/>
      <c r="G106" s="257"/>
      <c r="H106" s="257"/>
      <c r="I106" s="257"/>
      <c r="J106" s="257"/>
      <c r="K106" s="257"/>
      <c r="L106" s="257"/>
      <c r="M106" s="257"/>
      <c r="N106" s="257"/>
      <c r="O106" s="257"/>
    </row>
    <row r="107" spans="2:15" x14ac:dyDescent="0.25">
      <c r="B107" s="257"/>
      <c r="C107" s="257"/>
      <c r="D107" s="257"/>
      <c r="E107" s="257"/>
      <c r="F107" s="257"/>
      <c r="G107" s="257"/>
      <c r="H107" s="257"/>
      <c r="I107" s="257"/>
      <c r="J107" s="257"/>
      <c r="K107" s="257"/>
      <c r="L107" s="257"/>
      <c r="M107" s="257"/>
      <c r="N107" s="257"/>
      <c r="O107" s="257"/>
    </row>
  </sheetData>
  <mergeCells count="32">
    <mergeCell ref="A1:O1"/>
    <mergeCell ref="B30:O30"/>
    <mergeCell ref="B42:O42"/>
    <mergeCell ref="B43:O43"/>
    <mergeCell ref="B31:O33"/>
    <mergeCell ref="B34:O35"/>
    <mergeCell ref="B36:O36"/>
    <mergeCell ref="B37:O38"/>
    <mergeCell ref="B39:O41"/>
    <mergeCell ref="B58:O58"/>
    <mergeCell ref="B59:O59"/>
    <mergeCell ref="B60:O62"/>
    <mergeCell ref="B72:O73"/>
    <mergeCell ref="B68:O69"/>
    <mergeCell ref="B70:O71"/>
    <mergeCell ref="B64:O65"/>
    <mergeCell ref="B78:O107"/>
    <mergeCell ref="B23:O29"/>
    <mergeCell ref="B20:O22"/>
    <mergeCell ref="B10:O19"/>
    <mergeCell ref="B2:O9"/>
    <mergeCell ref="B66:O67"/>
    <mergeCell ref="B52:O52"/>
    <mergeCell ref="B44:O49"/>
    <mergeCell ref="B74:O74"/>
    <mergeCell ref="B53:O55"/>
    <mergeCell ref="B56:O56"/>
    <mergeCell ref="B51:O51"/>
    <mergeCell ref="B50:O50"/>
    <mergeCell ref="B75:O75"/>
    <mergeCell ref="B63:O63"/>
    <mergeCell ref="B57:O57"/>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D112"/>
  <sheetViews>
    <sheetView view="pageBreakPreview" topLeftCell="A98" zoomScaleNormal="150" zoomScaleSheetLayoutView="100" workbookViewId="0">
      <selection activeCell="K98" sqref="K98"/>
    </sheetView>
  </sheetViews>
  <sheetFormatPr defaultColWidth="9.140625" defaultRowHeight="15.75" x14ac:dyDescent="0.25"/>
  <cols>
    <col min="1" max="1" width="10" style="26" customWidth="1"/>
    <col min="2" max="2" width="52" style="26" customWidth="1"/>
    <col min="3" max="3" width="50.7109375" style="26" customWidth="1"/>
    <col min="4" max="4" width="73" style="26" customWidth="1"/>
    <col min="5" max="16384" width="9.140625" style="26"/>
  </cols>
  <sheetData>
    <row r="1" spans="1:4" x14ac:dyDescent="0.25">
      <c r="B1" s="81"/>
    </row>
    <row r="2" spans="1:4" x14ac:dyDescent="0.25">
      <c r="A2" s="271" t="s">
        <v>186</v>
      </c>
      <c r="B2" s="271"/>
      <c r="C2" s="271"/>
      <c r="D2" s="271"/>
    </row>
    <row r="3" spans="1:4" x14ac:dyDescent="0.25">
      <c r="A3" s="29"/>
      <c r="B3" s="25"/>
      <c r="C3" s="25"/>
    </row>
    <row r="4" spans="1:4" x14ac:dyDescent="0.25">
      <c r="A4" s="24" t="s">
        <v>13</v>
      </c>
      <c r="B4" s="25"/>
      <c r="C4" s="25"/>
      <c r="D4" s="111"/>
    </row>
    <row r="5" spans="1:4" s="82" customFormat="1" ht="63" x14ac:dyDescent="0.25">
      <c r="A5" s="27" t="s">
        <v>37</v>
      </c>
      <c r="B5" s="27" t="s">
        <v>38</v>
      </c>
      <c r="C5" s="27" t="s">
        <v>39</v>
      </c>
      <c r="D5" s="28" t="s">
        <v>40</v>
      </c>
    </row>
    <row r="6" spans="1:4" s="82" customFormat="1" x14ac:dyDescent="0.25">
      <c r="A6" s="92" t="s">
        <v>189</v>
      </c>
      <c r="B6" s="118" t="s">
        <v>77</v>
      </c>
      <c r="C6" s="163" t="s">
        <v>187</v>
      </c>
      <c r="D6" s="112"/>
    </row>
    <row r="7" spans="1:4" s="82" customFormat="1" x14ac:dyDescent="0.25">
      <c r="A7" s="93" t="s">
        <v>190</v>
      </c>
      <c r="B7" s="126" t="s">
        <v>204</v>
      </c>
      <c r="C7" s="163"/>
      <c r="D7" s="129"/>
    </row>
    <row r="8" spans="1:4" s="82" customFormat="1" ht="31.5" x14ac:dyDescent="0.25">
      <c r="A8" s="264" t="s">
        <v>76</v>
      </c>
      <c r="B8" s="272" t="s">
        <v>188</v>
      </c>
      <c r="C8" s="164" t="s">
        <v>191</v>
      </c>
      <c r="D8" s="117"/>
    </row>
    <row r="9" spans="1:4" s="82" customFormat="1" ht="31.5" x14ac:dyDescent="0.25">
      <c r="A9" s="265"/>
      <c r="B9" s="272"/>
      <c r="C9" s="164" t="s">
        <v>192</v>
      </c>
      <c r="D9" s="129"/>
    </row>
    <row r="10" spans="1:4" s="82" customFormat="1" ht="47.25" x14ac:dyDescent="0.25">
      <c r="A10" s="265"/>
      <c r="B10" s="272"/>
      <c r="C10" s="164" t="s">
        <v>193</v>
      </c>
      <c r="D10" s="129"/>
    </row>
    <row r="11" spans="1:4" s="82" customFormat="1" ht="47.25" x14ac:dyDescent="0.25">
      <c r="A11" s="265"/>
      <c r="B11" s="272"/>
      <c r="C11" s="164" t="s">
        <v>194</v>
      </c>
      <c r="D11" s="129"/>
    </row>
    <row r="12" spans="1:4" s="82" customFormat="1" ht="78.75" x14ac:dyDescent="0.25">
      <c r="A12" s="265"/>
      <c r="B12" s="273"/>
      <c r="C12" s="165" t="s">
        <v>195</v>
      </c>
      <c r="D12" s="129"/>
    </row>
    <row r="13" spans="1:4" s="82" customFormat="1" ht="50.25" customHeight="1" x14ac:dyDescent="0.25">
      <c r="A13" s="264" t="s">
        <v>140</v>
      </c>
      <c r="B13" s="274" t="s">
        <v>196</v>
      </c>
      <c r="C13" s="120" t="s">
        <v>198</v>
      </c>
      <c r="D13" s="129"/>
    </row>
    <row r="14" spans="1:4" s="82" customFormat="1" ht="69.75" customHeight="1" x14ac:dyDescent="0.25">
      <c r="A14" s="265"/>
      <c r="B14" s="274"/>
      <c r="C14" s="120" t="s">
        <v>197</v>
      </c>
      <c r="D14" s="129"/>
    </row>
    <row r="15" spans="1:4" s="82" customFormat="1" ht="36.75" customHeight="1" x14ac:dyDescent="0.25">
      <c r="A15" s="265"/>
      <c r="B15" s="274"/>
      <c r="C15" s="120" t="s">
        <v>199</v>
      </c>
      <c r="D15" s="117"/>
    </row>
    <row r="16" spans="1:4" s="82" customFormat="1" ht="31.5" x14ac:dyDescent="0.25">
      <c r="A16" s="265"/>
      <c r="B16" s="275"/>
      <c r="C16" s="121" t="s">
        <v>411</v>
      </c>
      <c r="D16" s="117"/>
    </row>
    <row r="17" spans="1:4" s="82" customFormat="1" ht="63" x14ac:dyDescent="0.25">
      <c r="A17" s="266"/>
      <c r="B17" s="275"/>
      <c r="C17" s="121" t="s">
        <v>412</v>
      </c>
      <c r="D17" s="117"/>
    </row>
    <row r="18" spans="1:4" s="82" customFormat="1" ht="31.5" x14ac:dyDescent="0.25">
      <c r="A18" s="116" t="s">
        <v>205</v>
      </c>
      <c r="B18" s="122" t="s">
        <v>200</v>
      </c>
      <c r="C18" s="120" t="s">
        <v>201</v>
      </c>
      <c r="D18" s="117"/>
    </row>
    <row r="19" spans="1:4" s="82" customFormat="1" ht="31.5" x14ac:dyDescent="0.25">
      <c r="A19" s="116" t="s">
        <v>206</v>
      </c>
      <c r="B19" s="123" t="s">
        <v>203</v>
      </c>
      <c r="C19" s="121" t="s">
        <v>202</v>
      </c>
      <c r="D19" s="117"/>
    </row>
    <row r="20" spans="1:4" s="82" customFormat="1" x14ac:dyDescent="0.25">
      <c r="A20" s="115" t="s">
        <v>146</v>
      </c>
      <c r="B20" s="124" t="s">
        <v>211</v>
      </c>
      <c r="C20" s="120"/>
      <c r="D20" s="117"/>
    </row>
    <row r="21" spans="1:4" s="82" customFormat="1" ht="31.5" x14ac:dyDescent="0.25">
      <c r="A21" s="116" t="s">
        <v>80</v>
      </c>
      <c r="B21" s="122" t="s">
        <v>207</v>
      </c>
      <c r="C21" s="120" t="s">
        <v>48</v>
      </c>
      <c r="D21" s="117"/>
    </row>
    <row r="22" spans="1:4" s="82" customFormat="1" x14ac:dyDescent="0.25">
      <c r="A22" s="116" t="s">
        <v>81</v>
      </c>
      <c r="B22" s="120" t="s">
        <v>330</v>
      </c>
      <c r="C22" s="120" t="s">
        <v>208</v>
      </c>
      <c r="D22" s="117"/>
    </row>
    <row r="23" spans="1:4" s="82" customFormat="1" ht="31.5" x14ac:dyDescent="0.25">
      <c r="A23" s="116" t="s">
        <v>82</v>
      </c>
      <c r="B23" s="122" t="s">
        <v>342</v>
      </c>
      <c r="C23" s="120" t="s">
        <v>209</v>
      </c>
      <c r="D23" s="117"/>
    </row>
    <row r="24" spans="1:4" s="82" customFormat="1" x14ac:dyDescent="0.25">
      <c r="A24" s="116" t="s">
        <v>83</v>
      </c>
      <c r="B24" s="123" t="s">
        <v>329</v>
      </c>
      <c r="C24" s="121" t="s">
        <v>210</v>
      </c>
      <c r="D24" s="117"/>
    </row>
    <row r="25" spans="1:4" s="82" customFormat="1" x14ac:dyDescent="0.25">
      <c r="A25" s="115" t="s">
        <v>171</v>
      </c>
      <c r="B25" s="125" t="s">
        <v>213</v>
      </c>
      <c r="C25" s="41"/>
      <c r="D25" s="117"/>
    </row>
    <row r="26" spans="1:4" s="82" customFormat="1" x14ac:dyDescent="0.25">
      <c r="A26" s="116" t="s">
        <v>170</v>
      </c>
      <c r="B26" s="41" t="s">
        <v>328</v>
      </c>
      <c r="C26" s="41" t="s">
        <v>320</v>
      </c>
      <c r="D26" s="117"/>
    </row>
    <row r="27" spans="1:4" s="82" customFormat="1" x14ac:dyDescent="0.25">
      <c r="A27" s="116" t="s">
        <v>169</v>
      </c>
      <c r="B27" s="41" t="s">
        <v>327</v>
      </c>
      <c r="C27" s="41" t="s">
        <v>319</v>
      </c>
      <c r="D27" s="117"/>
    </row>
    <row r="28" spans="1:4" s="82" customFormat="1" x14ac:dyDescent="0.25">
      <c r="A28" s="116" t="s">
        <v>168</v>
      </c>
      <c r="B28" s="120" t="s">
        <v>212</v>
      </c>
      <c r="C28" s="133" t="s">
        <v>343</v>
      </c>
      <c r="D28" s="117"/>
    </row>
    <row r="29" spans="1:4" s="82" customFormat="1" x14ac:dyDescent="0.25">
      <c r="A29" s="116" t="s">
        <v>167</v>
      </c>
      <c r="B29" s="41" t="s">
        <v>326</v>
      </c>
      <c r="C29" s="41" t="s">
        <v>321</v>
      </c>
      <c r="D29" s="117"/>
    </row>
    <row r="30" spans="1:4" s="82" customFormat="1" x14ac:dyDescent="0.25">
      <c r="A30" s="116" t="s">
        <v>166</v>
      </c>
      <c r="B30" s="41" t="s">
        <v>325</v>
      </c>
      <c r="C30" s="41" t="s">
        <v>322</v>
      </c>
      <c r="D30" s="117"/>
    </row>
    <row r="31" spans="1:4" s="82" customFormat="1" x14ac:dyDescent="0.25">
      <c r="A31" s="116" t="s">
        <v>165</v>
      </c>
      <c r="B31" s="127" t="s">
        <v>324</v>
      </c>
      <c r="C31" s="127" t="s">
        <v>323</v>
      </c>
      <c r="D31" s="117"/>
    </row>
    <row r="32" spans="1:4" s="82" customFormat="1" x14ac:dyDescent="0.25">
      <c r="A32" s="115" t="s">
        <v>149</v>
      </c>
      <c r="B32" s="128" t="s">
        <v>228</v>
      </c>
      <c r="C32" s="119"/>
      <c r="D32" s="117"/>
    </row>
    <row r="33" spans="1:4" s="82" customFormat="1" x14ac:dyDescent="0.25">
      <c r="A33" s="116" t="s">
        <v>142</v>
      </c>
      <c r="B33" s="122" t="s">
        <v>214</v>
      </c>
      <c r="C33" s="120" t="s">
        <v>48</v>
      </c>
      <c r="D33" s="117"/>
    </row>
    <row r="34" spans="1:4" s="82" customFormat="1" ht="31.5" x14ac:dyDescent="0.25">
      <c r="A34" s="116" t="s">
        <v>143</v>
      </c>
      <c r="B34" s="122" t="s">
        <v>215</v>
      </c>
      <c r="C34" s="120" t="s">
        <v>48</v>
      </c>
      <c r="D34" s="117"/>
    </row>
    <row r="35" spans="1:4" s="82" customFormat="1" x14ac:dyDescent="0.25">
      <c r="A35" s="116" t="s">
        <v>144</v>
      </c>
      <c r="B35" s="120" t="s">
        <v>216</v>
      </c>
      <c r="C35" s="133" t="s">
        <v>217</v>
      </c>
      <c r="D35" s="117"/>
    </row>
    <row r="36" spans="1:4" s="82" customFormat="1" x14ac:dyDescent="0.25">
      <c r="A36" s="116" t="s">
        <v>229</v>
      </c>
      <c r="B36" s="122" t="s">
        <v>218</v>
      </c>
      <c r="C36" s="120" t="s">
        <v>48</v>
      </c>
      <c r="D36" s="117"/>
    </row>
    <row r="37" spans="1:4" s="82" customFormat="1" x14ac:dyDescent="0.25">
      <c r="A37" s="116" t="s">
        <v>230</v>
      </c>
      <c r="B37" s="122" t="s">
        <v>219</v>
      </c>
      <c r="C37" s="120" t="s">
        <v>48</v>
      </c>
      <c r="D37" s="117"/>
    </row>
    <row r="38" spans="1:4" s="82" customFormat="1" x14ac:dyDescent="0.25">
      <c r="A38" s="116" t="s">
        <v>231</v>
      </c>
      <c r="B38" s="122" t="s">
        <v>220</v>
      </c>
      <c r="C38" s="120" t="s">
        <v>221</v>
      </c>
      <c r="D38" s="117"/>
    </row>
    <row r="39" spans="1:4" s="82" customFormat="1" x14ac:dyDescent="0.25">
      <c r="A39" s="116" t="s">
        <v>232</v>
      </c>
      <c r="B39" s="120" t="s">
        <v>222</v>
      </c>
      <c r="C39" s="120" t="s">
        <v>315</v>
      </c>
      <c r="D39" s="117"/>
    </row>
    <row r="40" spans="1:4" s="82" customFormat="1" x14ac:dyDescent="0.25">
      <c r="A40" s="116" t="s">
        <v>233</v>
      </c>
      <c r="B40" s="120" t="s">
        <v>223</v>
      </c>
      <c r="C40" s="120" t="s">
        <v>314</v>
      </c>
      <c r="D40" s="117"/>
    </row>
    <row r="41" spans="1:4" s="82" customFormat="1" x14ac:dyDescent="0.25">
      <c r="A41" s="116" t="s">
        <v>234</v>
      </c>
      <c r="B41" s="120" t="s">
        <v>224</v>
      </c>
      <c r="C41" s="120" t="s">
        <v>313</v>
      </c>
      <c r="D41" s="117"/>
    </row>
    <row r="42" spans="1:4" s="82" customFormat="1" x14ac:dyDescent="0.25">
      <c r="A42" s="116" t="s">
        <v>235</v>
      </c>
      <c r="B42" s="133" t="s">
        <v>225</v>
      </c>
      <c r="C42" s="133" t="s">
        <v>345</v>
      </c>
      <c r="D42" s="117"/>
    </row>
    <row r="43" spans="1:4" s="82" customFormat="1" x14ac:dyDescent="0.25">
      <c r="A43" s="116" t="s">
        <v>236</v>
      </c>
      <c r="B43" s="120" t="s">
        <v>226</v>
      </c>
      <c r="C43" s="120" t="s">
        <v>316</v>
      </c>
      <c r="D43" s="117"/>
    </row>
    <row r="44" spans="1:4" s="82" customFormat="1" x14ac:dyDescent="0.25">
      <c r="A44" s="116" t="s">
        <v>237</v>
      </c>
      <c r="B44" s="120" t="s">
        <v>227</v>
      </c>
      <c r="C44" s="120" t="s">
        <v>48</v>
      </c>
      <c r="D44" s="117"/>
    </row>
    <row r="45" spans="1:4" s="82" customFormat="1" ht="47.25" x14ac:dyDescent="0.25">
      <c r="A45" s="116" t="s">
        <v>238</v>
      </c>
      <c r="B45" s="121" t="s">
        <v>317</v>
      </c>
      <c r="C45" s="121" t="s">
        <v>318</v>
      </c>
      <c r="D45" s="117"/>
    </row>
    <row r="46" spans="1:4" s="82" customFormat="1" x14ac:dyDescent="0.25">
      <c r="A46" s="115" t="s">
        <v>148</v>
      </c>
      <c r="B46" s="130" t="s">
        <v>270</v>
      </c>
      <c r="C46" s="124"/>
      <c r="D46" s="117"/>
    </row>
    <row r="47" spans="1:4" s="82" customFormat="1" x14ac:dyDescent="0.25">
      <c r="A47" s="116" t="s">
        <v>164</v>
      </c>
      <c r="B47" s="120" t="s">
        <v>269</v>
      </c>
      <c r="C47" s="120" t="s">
        <v>48</v>
      </c>
      <c r="D47" s="117"/>
    </row>
    <row r="48" spans="1:4" s="82" customFormat="1" ht="31.5" x14ac:dyDescent="0.25">
      <c r="A48" s="116" t="s">
        <v>163</v>
      </c>
      <c r="B48" s="122" t="s">
        <v>239</v>
      </c>
      <c r="C48" s="120" t="s">
        <v>48</v>
      </c>
      <c r="D48" s="117"/>
    </row>
    <row r="49" spans="1:4" s="82" customFormat="1" ht="31.5" x14ac:dyDescent="0.25">
      <c r="A49" s="116" t="s">
        <v>162</v>
      </c>
      <c r="B49" s="120" t="s">
        <v>240</v>
      </c>
      <c r="C49" s="120" t="s">
        <v>241</v>
      </c>
      <c r="D49" s="117"/>
    </row>
    <row r="50" spans="1:4" s="82" customFormat="1" x14ac:dyDescent="0.25">
      <c r="A50" s="116" t="s">
        <v>161</v>
      </c>
      <c r="B50" s="122" t="s">
        <v>242</v>
      </c>
      <c r="C50" s="120" t="s">
        <v>48</v>
      </c>
      <c r="D50" s="117"/>
    </row>
    <row r="51" spans="1:4" s="82" customFormat="1" x14ac:dyDescent="0.25">
      <c r="A51" s="116" t="s">
        <v>278</v>
      </c>
      <c r="B51" s="122" t="s">
        <v>243</v>
      </c>
      <c r="C51" s="120" t="s">
        <v>244</v>
      </c>
      <c r="D51" s="117"/>
    </row>
    <row r="52" spans="1:4" s="82" customFormat="1" x14ac:dyDescent="0.25">
      <c r="A52" s="116" t="s">
        <v>279</v>
      </c>
      <c r="B52" s="122" t="s">
        <v>245</v>
      </c>
      <c r="C52" s="120" t="s">
        <v>244</v>
      </c>
      <c r="D52" s="117"/>
    </row>
    <row r="53" spans="1:4" s="82" customFormat="1" x14ac:dyDescent="0.25">
      <c r="A53" s="116" t="s">
        <v>280</v>
      </c>
      <c r="B53" s="122" t="s">
        <v>246</v>
      </c>
      <c r="C53" s="120" t="s">
        <v>247</v>
      </c>
      <c r="D53" s="117"/>
    </row>
    <row r="54" spans="1:4" s="82" customFormat="1" x14ac:dyDescent="0.25">
      <c r="A54" s="116" t="s">
        <v>281</v>
      </c>
      <c r="B54" s="133" t="s">
        <v>248</v>
      </c>
      <c r="C54" s="133" t="s">
        <v>249</v>
      </c>
      <c r="D54" s="117"/>
    </row>
    <row r="55" spans="1:4" s="82" customFormat="1" x14ac:dyDescent="0.25">
      <c r="A55" s="116" t="s">
        <v>282</v>
      </c>
      <c r="B55" s="133" t="s">
        <v>250</v>
      </c>
      <c r="C55" s="133" t="s">
        <v>251</v>
      </c>
      <c r="D55" s="117"/>
    </row>
    <row r="56" spans="1:4" s="82" customFormat="1" x14ac:dyDescent="0.25">
      <c r="A56" s="116" t="s">
        <v>283</v>
      </c>
      <c r="B56" s="133" t="s">
        <v>252</v>
      </c>
      <c r="C56" s="133" t="s">
        <v>253</v>
      </c>
      <c r="D56" s="117"/>
    </row>
    <row r="57" spans="1:4" s="82" customFormat="1" x14ac:dyDescent="0.25">
      <c r="A57" s="116" t="s">
        <v>284</v>
      </c>
      <c r="B57" s="133" t="s">
        <v>254</v>
      </c>
      <c r="C57" s="133" t="s">
        <v>360</v>
      </c>
      <c r="D57" s="117"/>
    </row>
    <row r="58" spans="1:4" s="82" customFormat="1" x14ac:dyDescent="0.25">
      <c r="A58" s="116" t="s">
        <v>285</v>
      </c>
      <c r="B58" s="133" t="s">
        <v>255</v>
      </c>
      <c r="C58" s="133" t="s">
        <v>256</v>
      </c>
      <c r="D58" s="117"/>
    </row>
    <row r="59" spans="1:4" s="82" customFormat="1" x14ac:dyDescent="0.25">
      <c r="A59" s="264" t="s">
        <v>286</v>
      </c>
      <c r="B59" s="269" t="s">
        <v>257</v>
      </c>
      <c r="C59" s="133" t="s">
        <v>258</v>
      </c>
      <c r="D59" s="117"/>
    </row>
    <row r="60" spans="1:4" s="82" customFormat="1" ht="47.25" x14ac:dyDescent="0.25">
      <c r="A60" s="266"/>
      <c r="B60" s="269"/>
      <c r="C60" s="133" t="s">
        <v>348</v>
      </c>
      <c r="D60" s="117"/>
    </row>
    <row r="61" spans="1:4" s="82" customFormat="1" x14ac:dyDescent="0.25">
      <c r="A61" s="264" t="s">
        <v>287</v>
      </c>
      <c r="B61" s="269" t="s">
        <v>259</v>
      </c>
      <c r="C61" s="133" t="s">
        <v>271</v>
      </c>
      <c r="D61" s="117"/>
    </row>
    <row r="62" spans="1:4" s="82" customFormat="1" x14ac:dyDescent="0.25">
      <c r="A62" s="265"/>
      <c r="B62" s="269"/>
      <c r="C62" s="133" t="s">
        <v>273</v>
      </c>
      <c r="D62" s="117"/>
    </row>
    <row r="63" spans="1:4" s="82" customFormat="1" x14ac:dyDescent="0.25">
      <c r="A63" s="265"/>
      <c r="B63" s="269"/>
      <c r="C63" s="133" t="s">
        <v>272</v>
      </c>
      <c r="D63" s="117"/>
    </row>
    <row r="64" spans="1:4" s="82" customFormat="1" x14ac:dyDescent="0.25">
      <c r="A64" s="265"/>
      <c r="B64" s="269"/>
      <c r="C64" s="133" t="s">
        <v>274</v>
      </c>
      <c r="D64" s="117"/>
    </row>
    <row r="65" spans="1:4" s="82" customFormat="1" x14ac:dyDescent="0.25">
      <c r="A65" s="265"/>
      <c r="B65" s="269"/>
      <c r="C65" s="133" t="s">
        <v>275</v>
      </c>
      <c r="D65" s="117"/>
    </row>
    <row r="66" spans="1:4" s="82" customFormat="1" ht="31.5" x14ac:dyDescent="0.25">
      <c r="A66" s="266"/>
      <c r="B66" s="269"/>
      <c r="C66" s="133" t="s">
        <v>276</v>
      </c>
      <c r="D66" s="129"/>
    </row>
    <row r="67" spans="1:4" s="82" customFormat="1" ht="31.5" x14ac:dyDescent="0.25">
      <c r="A67" s="135" t="s">
        <v>288</v>
      </c>
      <c r="B67" s="136" t="s">
        <v>334</v>
      </c>
      <c r="C67" s="133" t="s">
        <v>405</v>
      </c>
      <c r="D67" s="129"/>
    </row>
    <row r="68" spans="1:4" s="82" customFormat="1" ht="47.25" x14ac:dyDescent="0.25">
      <c r="A68" s="116" t="s">
        <v>289</v>
      </c>
      <c r="B68" s="133" t="s">
        <v>349</v>
      </c>
      <c r="C68" s="133" t="s">
        <v>260</v>
      </c>
      <c r="D68" s="117"/>
    </row>
    <row r="69" spans="1:4" s="82" customFormat="1" ht="31.5" x14ac:dyDescent="0.25">
      <c r="A69" s="116" t="s">
        <v>290</v>
      </c>
      <c r="B69" s="133" t="s">
        <v>350</v>
      </c>
      <c r="C69" s="133" t="s">
        <v>48</v>
      </c>
      <c r="D69" s="117"/>
    </row>
    <row r="70" spans="1:4" s="82" customFormat="1" ht="31.5" x14ac:dyDescent="0.25">
      <c r="A70" s="116" t="s">
        <v>291</v>
      </c>
      <c r="B70" s="122" t="s">
        <v>261</v>
      </c>
      <c r="C70" s="122" t="s">
        <v>48</v>
      </c>
      <c r="D70" s="117"/>
    </row>
    <row r="71" spans="1:4" s="82" customFormat="1" ht="31.5" x14ac:dyDescent="0.25">
      <c r="A71" s="116" t="s">
        <v>292</v>
      </c>
      <c r="B71" s="133" t="s">
        <v>262</v>
      </c>
      <c r="C71" s="133" t="s">
        <v>263</v>
      </c>
      <c r="D71" s="117"/>
    </row>
    <row r="72" spans="1:4" s="82" customFormat="1" ht="47.25" x14ac:dyDescent="0.25">
      <c r="A72" s="116" t="s">
        <v>293</v>
      </c>
      <c r="B72" s="133" t="s">
        <v>351</v>
      </c>
      <c r="C72" s="133" t="s">
        <v>48</v>
      </c>
      <c r="D72" s="117"/>
    </row>
    <row r="73" spans="1:4" s="82" customFormat="1" x14ac:dyDescent="0.25">
      <c r="A73" s="115" t="s">
        <v>150</v>
      </c>
      <c r="B73" s="137" t="s">
        <v>277</v>
      </c>
      <c r="C73" s="133"/>
      <c r="D73" s="117"/>
    </row>
    <row r="74" spans="1:4" s="82" customFormat="1" ht="49.5" customHeight="1" x14ac:dyDescent="0.25">
      <c r="A74" s="264" t="s">
        <v>151</v>
      </c>
      <c r="B74" s="261" t="s">
        <v>264</v>
      </c>
      <c r="C74" s="162" t="s">
        <v>352</v>
      </c>
      <c r="D74" s="117"/>
    </row>
    <row r="75" spans="1:4" s="82" customFormat="1" ht="51" customHeight="1" x14ac:dyDescent="0.25">
      <c r="A75" s="265"/>
      <c r="B75" s="262"/>
      <c r="C75" s="162" t="s">
        <v>353</v>
      </c>
      <c r="D75" s="117"/>
    </row>
    <row r="76" spans="1:4" s="82" customFormat="1" ht="51" customHeight="1" x14ac:dyDescent="0.25">
      <c r="A76" s="265"/>
      <c r="B76" s="262"/>
      <c r="C76" s="162" t="s">
        <v>354</v>
      </c>
      <c r="D76" s="117"/>
    </row>
    <row r="77" spans="1:4" s="82" customFormat="1" ht="85.5" customHeight="1" x14ac:dyDescent="0.25">
      <c r="A77" s="266"/>
      <c r="B77" s="263"/>
      <c r="C77" s="162" t="s">
        <v>355</v>
      </c>
      <c r="D77" s="117"/>
    </row>
    <row r="78" spans="1:4" s="82" customFormat="1" ht="51.95" customHeight="1" x14ac:dyDescent="0.25">
      <c r="A78" s="116" t="s">
        <v>152</v>
      </c>
      <c r="B78" s="133" t="s">
        <v>356</v>
      </c>
      <c r="C78" s="133" t="s">
        <v>48</v>
      </c>
      <c r="D78" s="117"/>
    </row>
    <row r="79" spans="1:4" s="82" customFormat="1" ht="31.5" x14ac:dyDescent="0.25">
      <c r="A79" s="116" t="s">
        <v>153</v>
      </c>
      <c r="B79" s="133" t="s">
        <v>265</v>
      </c>
      <c r="C79" s="133" t="s">
        <v>48</v>
      </c>
      <c r="D79" s="117"/>
    </row>
    <row r="80" spans="1:4" s="82" customFormat="1" ht="31.5" x14ac:dyDescent="0.25">
      <c r="A80" s="116" t="s">
        <v>154</v>
      </c>
      <c r="B80" s="133" t="s">
        <v>266</v>
      </c>
      <c r="C80" s="133" t="s">
        <v>267</v>
      </c>
      <c r="D80" s="117"/>
    </row>
    <row r="81" spans="1:4" s="82" customFormat="1" x14ac:dyDescent="0.25">
      <c r="A81" s="116" t="s">
        <v>155</v>
      </c>
      <c r="B81" s="138" t="s">
        <v>268</v>
      </c>
      <c r="C81" s="138" t="s">
        <v>48</v>
      </c>
      <c r="D81" s="117"/>
    </row>
    <row r="82" spans="1:4" s="82" customFormat="1" x14ac:dyDescent="0.25">
      <c r="A82" s="115" t="s">
        <v>147</v>
      </c>
      <c r="B82" s="137" t="s">
        <v>294</v>
      </c>
      <c r="C82" s="133"/>
      <c r="D82" s="117"/>
    </row>
    <row r="83" spans="1:4" s="82" customFormat="1" ht="31.5" x14ac:dyDescent="0.25">
      <c r="A83" s="116" t="s">
        <v>160</v>
      </c>
      <c r="B83" s="162" t="s">
        <v>295</v>
      </c>
      <c r="C83" s="133" t="s">
        <v>296</v>
      </c>
      <c r="D83" s="117"/>
    </row>
    <row r="84" spans="1:4" s="82" customFormat="1" ht="20.25" customHeight="1" x14ac:dyDescent="0.25">
      <c r="A84" s="264" t="s">
        <v>159</v>
      </c>
      <c r="B84" s="269" t="s">
        <v>297</v>
      </c>
      <c r="C84" s="133" t="s">
        <v>299</v>
      </c>
      <c r="D84" s="117"/>
    </row>
    <row r="85" spans="1:4" s="82" customFormat="1" ht="24.75" customHeight="1" x14ac:dyDescent="0.25">
      <c r="A85" s="265"/>
      <c r="B85" s="269"/>
      <c r="C85" s="133" t="s">
        <v>300</v>
      </c>
      <c r="D85" s="117"/>
    </row>
    <row r="86" spans="1:4" s="82" customFormat="1" ht="23.25" customHeight="1" x14ac:dyDescent="0.25">
      <c r="A86" s="265"/>
      <c r="B86" s="269"/>
      <c r="C86" s="133" t="s">
        <v>301</v>
      </c>
      <c r="D86" s="117"/>
    </row>
    <row r="87" spans="1:4" s="82" customFormat="1" ht="35.25" customHeight="1" x14ac:dyDescent="0.25">
      <c r="A87" s="265"/>
      <c r="B87" s="269"/>
      <c r="C87" s="162" t="s">
        <v>302</v>
      </c>
      <c r="D87" s="129"/>
    </row>
    <row r="88" spans="1:4" s="82" customFormat="1" ht="27.75" customHeight="1" x14ac:dyDescent="0.25">
      <c r="A88" s="265"/>
      <c r="B88" s="269"/>
      <c r="C88" s="162" t="s">
        <v>303</v>
      </c>
      <c r="D88" s="129"/>
    </row>
    <row r="89" spans="1:4" s="82" customFormat="1" ht="69" customHeight="1" x14ac:dyDescent="0.25">
      <c r="A89" s="266"/>
      <c r="B89" s="269"/>
      <c r="C89" s="162" t="s">
        <v>357</v>
      </c>
      <c r="D89" s="129"/>
    </row>
    <row r="90" spans="1:4" s="82" customFormat="1" ht="54.75" customHeight="1" x14ac:dyDescent="0.25">
      <c r="A90" s="116" t="s">
        <v>158</v>
      </c>
      <c r="B90" s="162" t="s">
        <v>298</v>
      </c>
      <c r="C90" s="133" t="s">
        <v>296</v>
      </c>
      <c r="D90" s="129"/>
    </row>
    <row r="91" spans="1:4" s="82" customFormat="1" ht="35.25" customHeight="1" x14ac:dyDescent="0.25">
      <c r="A91" s="264" t="s">
        <v>157</v>
      </c>
      <c r="B91" s="269" t="s">
        <v>297</v>
      </c>
      <c r="C91" s="162" t="s">
        <v>331</v>
      </c>
      <c r="D91" s="129"/>
    </row>
    <row r="92" spans="1:4" s="82" customFormat="1" ht="33.75" customHeight="1" x14ac:dyDescent="0.25">
      <c r="A92" s="265"/>
      <c r="B92" s="269"/>
      <c r="C92" s="162" t="s">
        <v>332</v>
      </c>
      <c r="D92" s="129"/>
    </row>
    <row r="93" spans="1:4" s="82" customFormat="1" ht="19.5" customHeight="1" x14ac:dyDescent="0.25">
      <c r="A93" s="265"/>
      <c r="B93" s="269"/>
      <c r="C93" s="162" t="s">
        <v>333</v>
      </c>
      <c r="D93" s="129"/>
    </row>
    <row r="94" spans="1:4" s="82" customFormat="1" ht="193.5" customHeight="1" x14ac:dyDescent="0.25">
      <c r="A94" s="266"/>
      <c r="B94" s="269"/>
      <c r="C94" s="162" t="s">
        <v>434</v>
      </c>
      <c r="D94" s="129"/>
    </row>
    <row r="95" spans="1:4" s="82" customFormat="1" ht="78.75" x14ac:dyDescent="0.25">
      <c r="A95" s="116" t="s">
        <v>156</v>
      </c>
      <c r="B95" s="133" t="s">
        <v>359</v>
      </c>
      <c r="C95" s="133" t="s">
        <v>48</v>
      </c>
      <c r="D95" s="129"/>
    </row>
    <row r="96" spans="1:4" s="82" customFormat="1" ht="114.75" customHeight="1" x14ac:dyDescent="0.25">
      <c r="A96" s="116" t="s">
        <v>358</v>
      </c>
      <c r="B96" s="133" t="s">
        <v>406</v>
      </c>
      <c r="C96" s="133" t="s">
        <v>48</v>
      </c>
      <c r="D96" s="129"/>
    </row>
    <row r="97" spans="1:4" ht="20.25" customHeight="1" x14ac:dyDescent="0.25">
      <c r="A97" s="139" t="s">
        <v>438</v>
      </c>
      <c r="B97" s="137" t="s">
        <v>58</v>
      </c>
      <c r="C97" s="140"/>
      <c r="D97" s="132"/>
    </row>
    <row r="98" spans="1:4" ht="220.5" x14ac:dyDescent="0.25">
      <c r="A98" s="104" t="s">
        <v>439</v>
      </c>
      <c r="B98" s="166" t="s">
        <v>141</v>
      </c>
      <c r="C98" s="133" t="s">
        <v>335</v>
      </c>
      <c r="D98" s="112"/>
    </row>
    <row r="99" spans="1:4" ht="116.25" customHeight="1" x14ac:dyDescent="0.25">
      <c r="A99" s="104" t="s">
        <v>440</v>
      </c>
      <c r="B99" s="134" t="s">
        <v>78</v>
      </c>
      <c r="C99" s="162" t="s">
        <v>336</v>
      </c>
      <c r="D99" s="112"/>
    </row>
    <row r="100" spans="1:4" ht="101.25" customHeight="1" x14ac:dyDescent="0.25">
      <c r="A100" s="104" t="s">
        <v>442</v>
      </c>
      <c r="B100" s="134" t="s">
        <v>79</v>
      </c>
      <c r="C100" s="162" t="s">
        <v>337</v>
      </c>
      <c r="D100" s="112"/>
    </row>
    <row r="101" spans="1:4" x14ac:dyDescent="0.25">
      <c r="A101" s="270" t="s">
        <v>441</v>
      </c>
      <c r="B101" s="267" t="s">
        <v>310</v>
      </c>
      <c r="C101" s="267" t="s">
        <v>443</v>
      </c>
      <c r="D101" s="268"/>
    </row>
    <row r="102" spans="1:4" x14ac:dyDescent="0.25">
      <c r="A102" s="270"/>
      <c r="B102" s="267"/>
      <c r="C102" s="267"/>
      <c r="D102" s="268"/>
    </row>
    <row r="103" spans="1:4" x14ac:dyDescent="0.25">
      <c r="A103" s="270"/>
      <c r="B103" s="267"/>
      <c r="C103" s="267"/>
      <c r="D103" s="268"/>
    </row>
    <row r="104" spans="1:4" x14ac:dyDescent="0.25">
      <c r="A104" s="270"/>
      <c r="B104" s="267"/>
      <c r="C104" s="267"/>
      <c r="D104" s="268"/>
    </row>
    <row r="105" spans="1:4" x14ac:dyDescent="0.25">
      <c r="A105" s="270"/>
      <c r="B105" s="267"/>
      <c r="C105" s="267"/>
      <c r="D105" s="268"/>
    </row>
    <row r="106" spans="1:4" x14ac:dyDescent="0.25">
      <c r="A106" s="270"/>
      <c r="B106" s="267"/>
      <c r="C106" s="267"/>
      <c r="D106" s="268"/>
    </row>
    <row r="107" spans="1:4" x14ac:dyDescent="0.25">
      <c r="A107" s="270"/>
      <c r="B107" s="267"/>
      <c r="C107" s="267"/>
      <c r="D107" s="268"/>
    </row>
    <row r="108" spans="1:4" x14ac:dyDescent="0.25">
      <c r="A108" s="270"/>
      <c r="B108" s="267"/>
      <c r="C108" s="267"/>
      <c r="D108" s="268"/>
    </row>
    <row r="109" spans="1:4" x14ac:dyDescent="0.25">
      <c r="A109" s="270"/>
      <c r="B109" s="267"/>
      <c r="C109" s="267"/>
      <c r="D109" s="268"/>
    </row>
    <row r="110" spans="1:4" ht="40.5" customHeight="1" x14ac:dyDescent="0.25">
      <c r="A110" s="270"/>
      <c r="B110" s="267"/>
      <c r="C110" s="267"/>
      <c r="D110" s="268"/>
    </row>
    <row r="111" spans="1:4" x14ac:dyDescent="0.25">
      <c r="B111" s="131"/>
    </row>
    <row r="112" spans="1:4" x14ac:dyDescent="0.25">
      <c r="B112" s="131"/>
    </row>
  </sheetData>
  <mergeCells count="19">
    <mergeCell ref="A59:A60"/>
    <mergeCell ref="A61:A66"/>
    <mergeCell ref="A2:D2"/>
    <mergeCell ref="B8:B12"/>
    <mergeCell ref="A8:A12"/>
    <mergeCell ref="B13:B17"/>
    <mergeCell ref="A13:A17"/>
    <mergeCell ref="B59:B60"/>
    <mergeCell ref="B61:B66"/>
    <mergeCell ref="B74:B77"/>
    <mergeCell ref="A74:A77"/>
    <mergeCell ref="C101:C110"/>
    <mergeCell ref="D101:D110"/>
    <mergeCell ref="B84:B89"/>
    <mergeCell ref="B91:B94"/>
    <mergeCell ref="A84:A89"/>
    <mergeCell ref="A91:A94"/>
    <mergeCell ref="B101:B110"/>
    <mergeCell ref="A101:A110"/>
  </mergeCells>
  <phoneticPr fontId="26"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320C7-DDFE-4F9F-9744-57809FA96959}">
  <dimension ref="A1:D23"/>
  <sheetViews>
    <sheetView topLeftCell="A2" zoomScale="122" workbookViewId="0">
      <selection activeCell="B37" sqref="B37"/>
    </sheetView>
  </sheetViews>
  <sheetFormatPr defaultColWidth="9.140625" defaultRowHeight="15.75" x14ac:dyDescent="0.25"/>
  <cols>
    <col min="1" max="1" width="41" style="70" bestFit="1" customWidth="1"/>
    <col min="2" max="4" width="60.85546875" style="51" customWidth="1"/>
    <col min="5" max="16384" width="9.140625" style="51"/>
  </cols>
  <sheetData>
    <row r="1" spans="1:4" ht="19.5" x14ac:dyDescent="0.25">
      <c r="A1" s="90"/>
      <c r="B1" s="90"/>
      <c r="C1" s="90"/>
      <c r="D1" s="90"/>
    </row>
    <row r="2" spans="1:4" ht="20.25" thickBot="1" x14ac:dyDescent="0.3">
      <c r="A2" s="90"/>
      <c r="B2" s="91"/>
      <c r="C2" s="91"/>
      <c r="D2" s="91"/>
    </row>
    <row r="3" spans="1:4" ht="16.5" thickBot="1" x14ac:dyDescent="0.3">
      <c r="A3" s="64"/>
      <c r="B3" s="65" t="s">
        <v>183</v>
      </c>
      <c r="C3" s="65" t="s">
        <v>184</v>
      </c>
      <c r="D3" s="65" t="s">
        <v>185</v>
      </c>
    </row>
    <row r="4" spans="1:4" ht="18" thickBot="1" x14ac:dyDescent="0.3">
      <c r="A4" s="89" t="s">
        <v>115</v>
      </c>
      <c r="B4" s="113"/>
      <c r="C4" s="113"/>
      <c r="D4" s="113"/>
    </row>
    <row r="5" spans="1:4" ht="35.1" customHeight="1" thickBot="1" x14ac:dyDescent="0.3">
      <c r="A5" s="89" t="s">
        <v>116</v>
      </c>
      <c r="B5" s="73"/>
      <c r="C5" s="73"/>
      <c r="D5" s="73"/>
    </row>
    <row r="6" spans="1:4" ht="18" thickBot="1" x14ac:dyDescent="0.3">
      <c r="A6" s="89" t="s">
        <v>117</v>
      </c>
      <c r="B6" s="114"/>
      <c r="C6" s="114"/>
      <c r="D6" s="114"/>
    </row>
    <row r="7" spans="1:4" ht="18" thickBot="1" x14ac:dyDescent="0.3">
      <c r="A7" s="89" t="s">
        <v>118</v>
      </c>
      <c r="B7" s="114"/>
      <c r="C7" s="114"/>
      <c r="D7" s="114"/>
    </row>
    <row r="8" spans="1:4" ht="18" thickBot="1" x14ac:dyDescent="0.3">
      <c r="A8" s="89" t="s">
        <v>119</v>
      </c>
      <c r="B8" s="114"/>
      <c r="C8" s="114"/>
      <c r="D8" s="114"/>
    </row>
    <row r="9" spans="1:4" ht="18" thickBot="1" x14ac:dyDescent="0.3">
      <c r="A9" s="89" t="s">
        <v>120</v>
      </c>
      <c r="B9" s="114"/>
      <c r="C9" s="114"/>
      <c r="D9" s="114"/>
    </row>
    <row r="10" spans="1:4" ht="18" thickBot="1" x14ac:dyDescent="0.3">
      <c r="A10" s="89" t="s">
        <v>379</v>
      </c>
      <c r="B10" s="114"/>
      <c r="C10" s="114"/>
      <c r="D10" s="114"/>
    </row>
    <row r="11" spans="1:4" ht="18" thickBot="1" x14ac:dyDescent="0.3">
      <c r="A11" s="89" t="s">
        <v>380</v>
      </c>
      <c r="B11" s="114"/>
      <c r="C11" s="114"/>
      <c r="D11" s="114"/>
    </row>
    <row r="12" spans="1:4" ht="18" thickBot="1" x14ac:dyDescent="0.3">
      <c r="A12" s="89" t="s">
        <v>381</v>
      </c>
      <c r="B12" s="114"/>
      <c r="C12" s="114"/>
      <c r="D12" s="114"/>
    </row>
    <row r="13" spans="1:4" ht="18" thickBot="1" x14ac:dyDescent="0.3">
      <c r="A13" s="89" t="s">
        <v>382</v>
      </c>
      <c r="B13" s="114"/>
      <c r="C13" s="114"/>
      <c r="D13" s="114"/>
    </row>
    <row r="14" spans="1:4" ht="18" thickBot="1" x14ac:dyDescent="0.3">
      <c r="A14" s="89" t="s">
        <v>383</v>
      </c>
      <c r="B14" s="114"/>
      <c r="C14" s="114"/>
      <c r="D14" s="114"/>
    </row>
    <row r="15" spans="1:4" ht="18" thickBot="1" x14ac:dyDescent="0.3">
      <c r="A15" s="89" t="s">
        <v>384</v>
      </c>
      <c r="B15" s="114"/>
      <c r="C15" s="114"/>
      <c r="D15" s="114"/>
    </row>
    <row r="16" spans="1:4" ht="18" thickBot="1" x14ac:dyDescent="0.3">
      <c r="A16" s="89" t="s">
        <v>385</v>
      </c>
      <c r="B16" s="114"/>
      <c r="C16" s="114"/>
      <c r="D16" s="114"/>
    </row>
    <row r="17" spans="1:4" ht="18" thickBot="1" x14ac:dyDescent="0.3">
      <c r="A17" s="89" t="s">
        <v>386</v>
      </c>
      <c r="B17" s="114"/>
      <c r="C17" s="114"/>
      <c r="D17" s="114"/>
    </row>
    <row r="19" spans="1:4" x14ac:dyDescent="0.25">
      <c r="A19" s="68" t="s">
        <v>121</v>
      </c>
    </row>
    <row r="20" spans="1:4" ht="17.25" x14ac:dyDescent="0.3">
      <c r="A20" s="276" t="s">
        <v>173</v>
      </c>
      <c r="B20" s="276"/>
      <c r="C20" s="276"/>
    </row>
    <row r="21" spans="1:4" ht="39.950000000000003" customHeight="1" x14ac:dyDescent="0.25">
      <c r="A21" s="176" t="s">
        <v>174</v>
      </c>
      <c r="B21" s="176"/>
      <c r="C21" s="176"/>
    </row>
    <row r="22" spans="1:4" ht="17.25" x14ac:dyDescent="0.3">
      <c r="A22" s="276" t="s">
        <v>387</v>
      </c>
      <c r="B22" s="276"/>
      <c r="C22" s="276"/>
    </row>
    <row r="23" spans="1:4" x14ac:dyDescent="0.25">
      <c r="A23" s="69"/>
    </row>
  </sheetData>
  <mergeCells count="3">
    <mergeCell ref="A20:C20"/>
    <mergeCell ref="A21:C21"/>
    <mergeCell ref="A22:C22"/>
  </mergeCells>
  <phoneticPr fontId="26" type="noConversion"/>
  <dataValidations count="2">
    <dataValidation type="list" allowBlank="1" showInputMessage="1" showErrorMessage="1" sqref="B5:D5" xr:uid="{B1CC987E-D3ED-4D14-B5D6-6560F7057193}">
      <formula1>"3,4,5,"</formula1>
    </dataValidation>
    <dataValidation type="list" allowBlank="1" showInputMessage="1" showErrorMessage="1" sqref="B6:D17" xr:uid="{A574D770-237D-4D91-94C5-0BBD83B23182}">
      <formula1>"Yra, Nėra,"</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33C15-5E06-46D6-BBD5-790E396E1365}">
  <dimension ref="A1:E18"/>
  <sheetViews>
    <sheetView zoomScale="125" workbookViewId="0">
      <selection activeCell="C33" sqref="C33"/>
    </sheetView>
  </sheetViews>
  <sheetFormatPr defaultColWidth="9.140625" defaultRowHeight="15.75" x14ac:dyDescent="0.25"/>
  <cols>
    <col min="1" max="1" width="40.42578125" style="70" customWidth="1"/>
    <col min="2" max="4" width="60.85546875" style="51" customWidth="1"/>
    <col min="5" max="5" width="9.140625" style="51"/>
    <col min="6" max="7" width="9.42578125" style="51" bestFit="1" customWidth="1"/>
    <col min="8" max="15" width="11.28515625" style="51" bestFit="1" customWidth="1"/>
    <col min="16" max="16384" width="9.140625" style="51"/>
  </cols>
  <sheetData>
    <row r="1" spans="1:5" x14ac:dyDescent="0.25">
      <c r="A1" s="277"/>
      <c r="B1" s="277"/>
      <c r="C1" s="277"/>
    </row>
    <row r="2" spans="1:5" ht="16.5" thickBot="1" x14ac:dyDescent="0.3">
      <c r="A2" s="277"/>
      <c r="B2" s="277"/>
      <c r="C2" s="277"/>
    </row>
    <row r="3" spans="1:5" ht="16.5" thickBot="1" x14ac:dyDescent="0.3">
      <c r="A3" s="51"/>
      <c r="B3" s="65" t="s">
        <v>183</v>
      </c>
      <c r="C3" s="65" t="s">
        <v>184</v>
      </c>
      <c r="D3" s="65" t="s">
        <v>185</v>
      </c>
      <c r="E3" s="67"/>
    </row>
    <row r="4" spans="1:5" ht="35.25" thickBot="1" x14ac:dyDescent="0.4">
      <c r="A4" s="72" t="s">
        <v>122</v>
      </c>
      <c r="B4" s="73">
        <f>('Pasiūlymų suvestinė_Bendra'!B5-'Vertinimo sąlygos'!G4)*('Pasiūlymų suvestinė_Bendra'!B4*(('Vertinimo sąlygos'!G3/100)))</f>
        <v>0</v>
      </c>
      <c r="C4" s="73">
        <f>('Pasiūlymų suvestinė_Bendra'!C5-'Vertinimo sąlygos'!G4)*('Pasiūlymų suvestinė_Bendra'!C4*(('Vertinimo sąlygos'!G3/100)))</f>
        <v>0</v>
      </c>
      <c r="D4" s="73">
        <f>('Pasiūlymų suvestinė_Bendra'!D5-'Vertinimo sąlygos'!G4)*('Pasiūlymų suvestinė_Bendra'!D4*(('Vertinimo sąlygos'!G3/100)))</f>
        <v>0</v>
      </c>
    </row>
    <row r="5" spans="1:5" ht="19.5" thickBot="1" x14ac:dyDescent="0.4">
      <c r="A5" s="74" t="s">
        <v>123</v>
      </c>
      <c r="B5" s="66">
        <f>'Pasiūlymų suvestinė_Bendra'!B4-'Pasiūlymų suvestinė_Koreguota'!B4</f>
        <v>0</v>
      </c>
      <c r="C5" s="66">
        <f>'Pasiūlymų suvestinė_Bendra'!C4-'Pasiūlymų suvestinė_Koreguota'!C4</f>
        <v>0</v>
      </c>
      <c r="D5" s="66">
        <f>'Pasiūlymų suvestinė_Bendra'!D4-'Pasiūlymų suvestinė_Koreguota'!D4</f>
        <v>0</v>
      </c>
    </row>
    <row r="7" spans="1:5" x14ac:dyDescent="0.25">
      <c r="A7" s="68" t="s">
        <v>124</v>
      </c>
    </row>
    <row r="8" spans="1:5" ht="17.25" x14ac:dyDescent="0.3">
      <c r="A8" s="276" t="s">
        <v>125</v>
      </c>
      <c r="B8" s="276"/>
      <c r="C8" s="276"/>
    </row>
    <row r="9" spans="1:5" ht="17.25" x14ac:dyDescent="0.3">
      <c r="A9" s="276" t="s">
        <v>126</v>
      </c>
      <c r="B9" s="276"/>
      <c r="C9" s="276"/>
    </row>
    <row r="10" spans="1:5" x14ac:dyDescent="0.25">
      <c r="A10" s="69"/>
    </row>
    <row r="11" spans="1:5" x14ac:dyDescent="0.25">
      <c r="A11" s="75" t="s">
        <v>114</v>
      </c>
      <c r="B11" s="60"/>
    </row>
    <row r="12" spans="1:5" ht="18.75" x14ac:dyDescent="0.35">
      <c r="A12" s="76" t="s">
        <v>127</v>
      </c>
      <c r="B12" s="60"/>
    </row>
    <row r="13" spans="1:5" x14ac:dyDescent="0.25">
      <c r="A13" s="76"/>
      <c r="B13" s="60"/>
    </row>
    <row r="14" spans="1:5" ht="18.75" x14ac:dyDescent="0.35">
      <c r="A14" s="76" t="s">
        <v>176</v>
      </c>
      <c r="B14" s="60"/>
    </row>
    <row r="15" spans="1:5" x14ac:dyDescent="0.25">
      <c r="A15" s="77"/>
      <c r="B15" s="60"/>
    </row>
    <row r="16" spans="1:5" x14ac:dyDescent="0.25">
      <c r="A16" s="69"/>
    </row>
    <row r="17" spans="1:1" x14ac:dyDescent="0.25">
      <c r="A17" s="69"/>
    </row>
    <row r="18" spans="1:1" x14ac:dyDescent="0.25">
      <c r="A18" s="69"/>
    </row>
  </sheetData>
  <mergeCells count="3">
    <mergeCell ref="A8:C8"/>
    <mergeCell ref="A9:C9"/>
    <mergeCell ref="A1:C2"/>
  </mergeCells>
  <phoneticPr fontId="26"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CB00F-2061-41E7-828E-B2CBF51CCDC4}">
  <dimension ref="A1:D33"/>
  <sheetViews>
    <sheetView zoomScale="118" workbookViewId="0">
      <selection activeCell="C42" sqref="C42"/>
    </sheetView>
  </sheetViews>
  <sheetFormatPr defaultColWidth="9.140625" defaultRowHeight="15.75" x14ac:dyDescent="0.25"/>
  <cols>
    <col min="1" max="1" width="43" style="2" customWidth="1"/>
    <col min="2" max="4" width="60.85546875" style="2" customWidth="1"/>
    <col min="5" max="16384" width="9.140625" style="2"/>
  </cols>
  <sheetData>
    <row r="1" spans="1:4" ht="20.25" thickBot="1" x14ac:dyDescent="0.3">
      <c r="B1" s="85"/>
      <c r="C1" s="85"/>
      <c r="D1" s="85"/>
    </row>
    <row r="2" spans="1:4" ht="16.5" thickBot="1" x14ac:dyDescent="0.3">
      <c r="B2" s="71" t="s">
        <v>183</v>
      </c>
      <c r="C2" s="71" t="s">
        <v>184</v>
      </c>
      <c r="D2" s="71" t="s">
        <v>185</v>
      </c>
    </row>
    <row r="3" spans="1:4" ht="19.5" thickBot="1" x14ac:dyDescent="0.4">
      <c r="A3" s="107" t="s">
        <v>128</v>
      </c>
      <c r="B3" s="105">
        <f>'Pasiūlymų suvestinė_Bendra'!B4</f>
        <v>0</v>
      </c>
      <c r="C3" s="105">
        <f>'Pasiūlymų suvestinė_Bendra'!C4</f>
        <v>0</v>
      </c>
      <c r="D3" s="105">
        <f>'Pasiūlymų suvestinė_Bendra'!D4</f>
        <v>0</v>
      </c>
    </row>
    <row r="4" spans="1:4" ht="19.5" thickBot="1" x14ac:dyDescent="0.4">
      <c r="A4" s="107" t="s">
        <v>129</v>
      </c>
      <c r="B4" s="105">
        <f>'Pasiūlymų suvestinė_Koreguota'!B5</f>
        <v>0</v>
      </c>
      <c r="C4" s="105">
        <f>'Pasiūlymų suvestinė_Koreguota'!C5</f>
        <v>0</v>
      </c>
      <c r="D4" s="105">
        <f>'Pasiūlymų suvestinė_Koreguota'!D5</f>
        <v>0</v>
      </c>
    </row>
    <row r="5" spans="1:4" ht="19.5" thickBot="1" x14ac:dyDescent="0.4">
      <c r="A5" s="107" t="s">
        <v>130</v>
      </c>
      <c r="B5" s="106" t="e">
        <f>(MIN(B3:D3)/B3)*'Vertinimo tvarka'!H13</f>
        <v>#DIV/0!</v>
      </c>
      <c r="C5" s="106" t="e">
        <f>(MIN(B3:D3)/C3)*'Vertinimo tvarka'!H13</f>
        <v>#DIV/0!</v>
      </c>
      <c r="D5" s="106" t="e">
        <f>(MIN(B3:D3)/D3)*'Vertinimo tvarka'!H13</f>
        <v>#DIV/0!</v>
      </c>
    </row>
    <row r="6" spans="1:4" ht="19.5" thickBot="1" x14ac:dyDescent="0.4">
      <c r="A6" s="107" t="s">
        <v>131</v>
      </c>
      <c r="B6" s="106" t="e">
        <f>(MIN(B4:D4)/B4)*'Vertinimo tvarka'!H13</f>
        <v>#DIV/0!</v>
      </c>
      <c r="C6" s="106" t="e">
        <f>(MIN(B4:D4)/C4)*'Vertinimo tvarka'!H13</f>
        <v>#DIV/0!</v>
      </c>
      <c r="D6" s="106" t="e">
        <f>(MIN(B4:D4)/D4)*'Vertinimo tvarka'!H13</f>
        <v>#DIV/0!</v>
      </c>
    </row>
    <row r="7" spans="1:4" ht="19.5" thickBot="1" x14ac:dyDescent="0.4">
      <c r="A7" s="108" t="s">
        <v>132</v>
      </c>
      <c r="B7" s="106">
        <f>SUM(B8:B19)*'Vertinimo tvarka'!H14</f>
        <v>0</v>
      </c>
      <c r="C7" s="106">
        <f>SUM(C8:C19)*'Vertinimo tvarka'!H14</f>
        <v>0</v>
      </c>
      <c r="D7" s="106">
        <f>SUM(D8:D19)*'Vertinimo tvarka'!H14</f>
        <v>0</v>
      </c>
    </row>
    <row r="8" spans="1:4" ht="18.75" x14ac:dyDescent="0.25">
      <c r="A8" s="109" t="s">
        <v>133</v>
      </c>
      <c r="B8" s="143">
        <f>COUNTIF('Pasiūlymų suvestinė_Bendra'!B6, "Yra")*'Vertinimo tvarka'!F16</f>
        <v>0</v>
      </c>
      <c r="C8" s="143">
        <f>COUNTIF('Pasiūlymų suvestinė_Bendra'!C6, "Yra")*'Vertinimo tvarka'!F16</f>
        <v>0</v>
      </c>
      <c r="D8" s="143">
        <f>COUNTIF('Pasiūlymų suvestinė_Bendra'!D6, "Yra")*'Vertinimo tvarka'!F16</f>
        <v>0</v>
      </c>
    </row>
    <row r="9" spans="1:4" ht="18.75" x14ac:dyDescent="0.25">
      <c r="A9" s="110" t="s">
        <v>134</v>
      </c>
      <c r="B9" s="143">
        <f>COUNTIF('Pasiūlymų suvestinė_Bendra'!B7, "Yra")*'Vertinimo tvarka'!F17</f>
        <v>0</v>
      </c>
      <c r="C9" s="143">
        <f>COUNTIF('Pasiūlymų suvestinė_Bendra'!C7, "Yra")*'Vertinimo tvarka'!F17</f>
        <v>0</v>
      </c>
      <c r="D9" s="143">
        <f>COUNTIF('Pasiūlymų suvestinė_Bendra'!D7, "Yra")*'Vertinimo tvarka'!F17</f>
        <v>0</v>
      </c>
    </row>
    <row r="10" spans="1:4" ht="18.75" x14ac:dyDescent="0.25">
      <c r="A10" s="110" t="s">
        <v>135</v>
      </c>
      <c r="B10" s="143">
        <f>COUNTIF('Pasiūlymų suvestinė_Bendra'!B8, "Yra")*'Vertinimo tvarka'!F18</f>
        <v>0</v>
      </c>
      <c r="C10" s="143">
        <f>COUNTIF('Pasiūlymų suvestinė_Bendra'!C8, "Yra")*'Vertinimo tvarka'!F18</f>
        <v>0</v>
      </c>
      <c r="D10" s="143">
        <f>COUNTIF('Pasiūlymų suvestinė_Bendra'!D8, "Yra")*'Vertinimo tvarka'!F18</f>
        <v>0</v>
      </c>
    </row>
    <row r="11" spans="1:4" ht="18.75" x14ac:dyDescent="0.25">
      <c r="A11" s="110" t="s">
        <v>136</v>
      </c>
      <c r="B11" s="143">
        <f>COUNTIF('Pasiūlymų suvestinė_Bendra'!B9, "Yra")*'Vertinimo tvarka'!F19</f>
        <v>0</v>
      </c>
      <c r="C11" s="143">
        <f>COUNTIF('Pasiūlymų suvestinė_Bendra'!C9, "Yra")*'Vertinimo tvarka'!F19</f>
        <v>0</v>
      </c>
      <c r="D11" s="143">
        <f>COUNTIF('Pasiūlymų suvestinė_Bendra'!D9, "Yra")*'Vertinimo tvarka'!F19</f>
        <v>0</v>
      </c>
    </row>
    <row r="12" spans="1:4" ht="18.75" x14ac:dyDescent="0.25">
      <c r="A12" s="110" t="s">
        <v>388</v>
      </c>
      <c r="B12" s="143">
        <f>COUNTIF('Pasiūlymų suvestinė_Bendra'!B10, "Yra")*'Vertinimo tvarka'!F20</f>
        <v>0</v>
      </c>
      <c r="C12" s="143">
        <f>COUNTIF('Pasiūlymų suvestinė_Bendra'!C10, "Yra")*'Vertinimo tvarka'!F20</f>
        <v>0</v>
      </c>
      <c r="D12" s="143">
        <f>COUNTIF('Pasiūlymų suvestinė_Bendra'!D10, "Yra")*'Vertinimo tvarka'!F20</f>
        <v>0</v>
      </c>
    </row>
    <row r="13" spans="1:4" ht="18.75" x14ac:dyDescent="0.25">
      <c r="A13" s="110" t="s">
        <v>389</v>
      </c>
      <c r="B13" s="143">
        <f>COUNTIF('Pasiūlymų suvestinė_Bendra'!B11, "Yra")*'Vertinimo tvarka'!F21</f>
        <v>0</v>
      </c>
      <c r="C13" s="143">
        <f>COUNTIF('Pasiūlymų suvestinė_Bendra'!C11, "Yra")*'Vertinimo tvarka'!F21</f>
        <v>0</v>
      </c>
      <c r="D13" s="143">
        <f>COUNTIF('Pasiūlymų suvestinė_Bendra'!D11, "Yra")*'Vertinimo tvarka'!F21</f>
        <v>0</v>
      </c>
    </row>
    <row r="14" spans="1:4" ht="18.75" x14ac:dyDescent="0.25">
      <c r="A14" s="110" t="s">
        <v>390</v>
      </c>
      <c r="B14" s="143">
        <f>COUNTIF('Pasiūlymų suvestinė_Bendra'!B12, "Yra")*'Vertinimo tvarka'!F22</f>
        <v>0</v>
      </c>
      <c r="C14" s="143">
        <f>COUNTIF('Pasiūlymų suvestinė_Bendra'!C12, "Yra")*'Vertinimo tvarka'!F22</f>
        <v>0</v>
      </c>
      <c r="D14" s="143">
        <f>COUNTIF('Pasiūlymų suvestinė_Bendra'!D12, "Yra")*'Vertinimo tvarka'!F22</f>
        <v>0</v>
      </c>
    </row>
    <row r="15" spans="1:4" ht="18.75" x14ac:dyDescent="0.25">
      <c r="A15" s="110" t="s">
        <v>391</v>
      </c>
      <c r="B15" s="143">
        <f>COUNTIF('Pasiūlymų suvestinė_Bendra'!B13, "Yra")*'Vertinimo tvarka'!F23</f>
        <v>0</v>
      </c>
      <c r="C15" s="143">
        <f>COUNTIF('Pasiūlymų suvestinė_Bendra'!C13, "Yra")*'Vertinimo tvarka'!F23</f>
        <v>0</v>
      </c>
      <c r="D15" s="143">
        <f>COUNTIF('Pasiūlymų suvestinė_Bendra'!D13, "Yra")*'Vertinimo tvarka'!F23</f>
        <v>0</v>
      </c>
    </row>
    <row r="16" spans="1:4" ht="18.75" x14ac:dyDescent="0.25">
      <c r="A16" s="110" t="s">
        <v>392</v>
      </c>
      <c r="B16" s="143">
        <f>COUNTIF('Pasiūlymų suvestinė_Bendra'!B14, "Yra")*'Vertinimo tvarka'!F24</f>
        <v>0</v>
      </c>
      <c r="C16" s="143">
        <f>COUNTIF('Pasiūlymų suvestinė_Bendra'!C14, "Yra")*'Vertinimo tvarka'!F24</f>
        <v>0</v>
      </c>
      <c r="D16" s="143">
        <f>COUNTIF('Pasiūlymų suvestinė_Bendra'!D14, "Yra")*'Vertinimo tvarka'!F24</f>
        <v>0</v>
      </c>
    </row>
    <row r="17" spans="1:4" ht="18.75" x14ac:dyDescent="0.25">
      <c r="A17" s="110" t="s">
        <v>393</v>
      </c>
      <c r="B17" s="143">
        <f>COUNTIF('Pasiūlymų suvestinė_Bendra'!B15, "Yra")*'Vertinimo tvarka'!F25</f>
        <v>0</v>
      </c>
      <c r="C17" s="143">
        <f>COUNTIF('Pasiūlymų suvestinė_Bendra'!C15, "Yra")*'Vertinimo tvarka'!F25</f>
        <v>0</v>
      </c>
      <c r="D17" s="143">
        <f>COUNTIF('Pasiūlymų suvestinė_Bendra'!D15, "Yra")*'Vertinimo tvarka'!F25</f>
        <v>0</v>
      </c>
    </row>
    <row r="18" spans="1:4" ht="18.75" x14ac:dyDescent="0.25">
      <c r="A18" s="110" t="s">
        <v>394</v>
      </c>
      <c r="B18" s="143">
        <f>COUNTIF('Pasiūlymų suvestinė_Bendra'!B16, "Yra")*'Vertinimo tvarka'!F26</f>
        <v>0</v>
      </c>
      <c r="C18" s="143">
        <f>COUNTIF('Pasiūlymų suvestinė_Bendra'!C16, "Yra")*'Vertinimo tvarka'!F26</f>
        <v>0</v>
      </c>
      <c r="D18" s="143">
        <f>COUNTIF('Pasiūlymų suvestinė_Bendra'!D16, "Yra")*'Vertinimo tvarka'!F26</f>
        <v>0</v>
      </c>
    </row>
    <row r="19" spans="1:4" ht="18.75" x14ac:dyDescent="0.25">
      <c r="A19" s="110" t="s">
        <v>395</v>
      </c>
      <c r="B19" s="143">
        <f>COUNTIF('Pasiūlymų suvestinė_Bendra'!B17, "Yra")*'Vertinimo tvarka'!F27</f>
        <v>0</v>
      </c>
      <c r="C19" s="143">
        <f>COUNTIF('Pasiūlymų suvestinė_Bendra'!C17, "Yra")*'Vertinimo tvarka'!F27</f>
        <v>0</v>
      </c>
      <c r="D19" s="143">
        <f>COUNTIF('Pasiūlymų suvestinė_Bendra'!D17, "Yra")*'Vertinimo tvarka'!F27</f>
        <v>0</v>
      </c>
    </row>
    <row r="20" spans="1:4" ht="19.5" thickBot="1" x14ac:dyDescent="0.4">
      <c r="A20" s="107" t="s">
        <v>137</v>
      </c>
      <c r="B20" s="88" t="e">
        <f>SUM(B6+B7)</f>
        <v>#DIV/0!</v>
      </c>
      <c r="C20" s="88" t="e">
        <f>SUM(C6+C7)</f>
        <v>#DIV/0!</v>
      </c>
      <c r="D20" s="88" t="e">
        <f>SUM(D6+D7)</f>
        <v>#DIV/0!</v>
      </c>
    </row>
    <row r="21" spans="1:4" ht="16.5" thickBot="1" x14ac:dyDescent="0.3">
      <c r="A21" s="107" t="s">
        <v>138</v>
      </c>
      <c r="B21" s="78" t="e">
        <f>_xlfn.RANK.EQ(B20, $B$20:$D$20, 0)</f>
        <v>#DIV/0!</v>
      </c>
      <c r="C21" s="78" t="e">
        <f>_xlfn.RANK.EQ(C20, $B$20:$D$20, 0)</f>
        <v>#DIV/0!</v>
      </c>
      <c r="D21" s="78" t="e">
        <f>_xlfn.RANK.EQ(D20, $B$20:$D$20, 0)</f>
        <v>#DIV/0!</v>
      </c>
    </row>
    <row r="23" spans="1:4" x14ac:dyDescent="0.25">
      <c r="B23" s="2" t="s">
        <v>139</v>
      </c>
    </row>
    <row r="28" spans="1:4" x14ac:dyDescent="0.25">
      <c r="A28" s="79"/>
    </row>
    <row r="33" spans="1:1" x14ac:dyDescent="0.25">
      <c r="A33" s="80"/>
    </row>
  </sheetData>
  <phoneticPr fontId="26" type="noConversion"/>
  <conditionalFormatting sqref="B21:D21">
    <cfRule type="cellIs" dxfId="1" priority="1" operator="equal">
      <formula>1</formula>
    </cfRule>
    <cfRule type="cellIs" dxfId="0" priority="2" operator="equal">
      <formula>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10</vt:i4>
      </vt:variant>
    </vt:vector>
  </HeadingPairs>
  <TitlesOfParts>
    <vt:vector size="10" baseType="lpstr">
      <vt:lpstr>Vertinimo sąlygos</vt:lpstr>
      <vt:lpstr>Vertinimo tvarka</vt:lpstr>
      <vt:lpstr>Pasiūlymas</vt:lpstr>
      <vt:lpstr>Subtiekėjai ir priedai</vt:lpstr>
      <vt:lpstr>Specialieji reikalavimai</vt:lpstr>
      <vt:lpstr>Techninė specifikacija</vt:lpstr>
      <vt:lpstr>Pasiūlymų suvestinė_Bendra</vt:lpstr>
      <vt:lpstr>Pasiūlymų suvestinė_Koreguota</vt:lpstr>
      <vt:lpstr>Pasiūlymų vertinimo rezultatai</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Živilė Savickienė</dc:creator>
  <cp:keywords/>
  <dc:description/>
  <cp:lastModifiedBy>Živilė Savickienė</cp:lastModifiedBy>
  <dcterms:created xsi:type="dcterms:W3CDTF">2021-04-30T12:21:51Z</dcterms:created>
  <dcterms:modified xsi:type="dcterms:W3CDTF">2025-09-18T11:23:03Z</dcterms:modified>
  <cp:category/>
</cp:coreProperties>
</file>