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defaultThemeVersion="166925"/>
  <mc:AlternateContent xmlns:mc="http://schemas.openxmlformats.org/markup-compatibility/2006">
    <mc:Choice Requires="x15">
      <x15ac:absPath xmlns:x15ac="http://schemas.microsoft.com/office/spreadsheetml/2010/11/ac" url="https://d.docs.live.net/a189373c848af87f/Santa darbas/Projektai/VMKL/11. Angiografas/"/>
    </mc:Choice>
  </mc:AlternateContent>
  <xr:revisionPtr revIDLastSave="461" documentId="13_ncr:1_{B20E3B80-6C92-48F7-A349-6FB194BA0BB1}" xr6:coauthVersionLast="47" xr6:coauthVersionMax="47" xr10:uidLastSave="{613A4E4D-4B36-BA45-8FE2-00C1D810FF9B}"/>
  <bookViews>
    <workbookView xWindow="34400" yWindow="620" windowWidth="34400" windowHeight="26320" activeTab="5" xr2:uid="{5483DBAB-F8D9-4D07-8840-AC47F9C153B4}"/>
  </bookViews>
  <sheets>
    <sheet name="Pasiūlymas" sheetId="1" r:id="rId1"/>
    <sheet name="Vertinimo sąlygos" sheetId="15" r:id="rId2"/>
    <sheet name="Vertinimo tvarka" sheetId="13" r:id="rId3"/>
    <sheet name="Subtiekėjai ir priedai" sheetId="2" r:id="rId4"/>
    <sheet name="Specialieji reikalavimai" sheetId="9" r:id="rId5"/>
    <sheet name="Techninė specifikacija" sheetId="3" r:id="rId6"/>
    <sheet name="Pasiūlymų suvestinė_Bendra" sheetId="16" r:id="rId7"/>
    <sheet name="Pasiūlymų suvestinė_Koreguota" sheetId="17" r:id="rId8"/>
    <sheet name="Pasiūlymų vertinimo rezultatai" sheetId="18" r:id="rId9"/>
    <sheet name="Sheet6" sheetId="8"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8" l="1"/>
  <c r="E12" i="18"/>
  <c r="E13" i="18"/>
  <c r="E14" i="18"/>
  <c r="E15" i="18"/>
  <c r="E16" i="18"/>
  <c r="E17" i="18"/>
  <c r="D11" i="18"/>
  <c r="D12" i="18"/>
  <c r="D13" i="18"/>
  <c r="D14" i="18"/>
  <c r="D15" i="18"/>
  <c r="D16" i="18"/>
  <c r="D17" i="18"/>
  <c r="C11" i="18"/>
  <c r="C12" i="18"/>
  <c r="C13" i="18"/>
  <c r="C14" i="18"/>
  <c r="C15" i="18"/>
  <c r="C16" i="18"/>
  <c r="C17" i="18"/>
  <c r="B11" i="18"/>
  <c r="B12" i="18"/>
  <c r="B13" i="18"/>
  <c r="B14" i="18"/>
  <c r="B15" i="18"/>
  <c r="B16" i="18"/>
  <c r="B17" i="18"/>
  <c r="C35" i="1"/>
  <c r="C40" i="1"/>
  <c r="H14" i="13" l="1"/>
  <c r="H13" i="13"/>
  <c r="C36" i="1"/>
  <c r="C37" i="1"/>
  <c r="C38" i="1"/>
  <c r="C39" i="1"/>
  <c r="C41" i="1"/>
  <c r="C42" i="1"/>
  <c r="C43" i="1"/>
  <c r="C44" i="1"/>
  <c r="E10" i="18"/>
  <c r="E9" i="18"/>
  <c r="E8" i="18"/>
  <c r="D10" i="18"/>
  <c r="D9" i="18"/>
  <c r="D8" i="18"/>
  <c r="D3" i="18"/>
  <c r="E3" i="18"/>
  <c r="C10" i="18"/>
  <c r="C9" i="18"/>
  <c r="C8" i="18"/>
  <c r="B10" i="18"/>
  <c r="B9" i="18"/>
  <c r="B8" i="18"/>
  <c r="E4" i="17"/>
  <c r="E5" i="17" s="1"/>
  <c r="E4" i="18" s="1"/>
  <c r="D4" i="17"/>
  <c r="D5" i="17" s="1"/>
  <c r="D4" i="18" s="1"/>
  <c r="C3" i="18"/>
  <c r="C5" i="18" s="1"/>
  <c r="B3" i="18"/>
  <c r="C4" i="17"/>
  <c r="C5" i="17" s="1"/>
  <c r="C4" i="18" s="1"/>
  <c r="B4" i="17"/>
  <c r="B5" i="17" s="1"/>
  <c r="B4" i="18" s="1"/>
  <c r="G30" i="1"/>
  <c r="H30" i="1" s="1"/>
  <c r="E7" i="18" l="1"/>
  <c r="D7" i="18"/>
  <c r="C7" i="18"/>
  <c r="B7" i="18"/>
  <c r="D5" i="18"/>
  <c r="E5" i="18"/>
  <c r="B5" i="18"/>
  <c r="B6" i="18"/>
  <c r="D6" i="18"/>
  <c r="E6" i="18"/>
  <c r="C6" i="18"/>
  <c r="E18" i="18" l="1"/>
  <c r="D18" i="18"/>
  <c r="C18" i="18"/>
  <c r="B18" i="18"/>
  <c r="E19" i="18" s="1"/>
  <c r="B19" i="18" l="1"/>
  <c r="C19" i="18"/>
  <c r="D19" i="18"/>
</calcChain>
</file>

<file path=xl/sharedStrings.xml><?xml version="1.0" encoding="utf-8"?>
<sst xmlns="http://schemas.openxmlformats.org/spreadsheetml/2006/main" count="565" uniqueCount="502">
  <si>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</si>
  <si>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</si>
  <si>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</si>
  <si>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</si>
  <si>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</si>
  <si>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</si>
  <si>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</si>
  <si>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</si>
  <si>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</si>
  <si>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</si>
  <si>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</si>
  <si>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</si>
  <si>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</si>
  <si>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</si>
  <si>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</si>
  <si>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</si>
  <si>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</si>
  <si>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</si>
  <si>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</si>
  <si>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</si>
  <si>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</si>
  <si>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</si>
  <si>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</si>
  <si>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</si>
  <si>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</si>
  <si>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Tiekėjo arba jo įgalioto asmens pareigų pavadinimas: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</si>
  <si>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</si>
  <si>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</si>
  <si>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</si>
  <si>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</si>
  <si>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</si>
  <si>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</si>
  <si>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</si>
  <si>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</si>
  <si>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</si>
  <si>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</si>
  <si>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</si>
  <si>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</si>
  <si>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</si>
  <si>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</si>
  <si>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</si>
  <si>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</si>
  <si>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Būtina</t>
  </si>
  <si>
    <t>2.</t>
  </si>
  <si>
    <t>3.</t>
  </si>
  <si>
    <t>4.</t>
  </si>
  <si>
    <t>5.</t>
  </si>
  <si>
    <t>6.</t>
  </si>
  <si>
    <t>7.</t>
  </si>
  <si>
    <t>Garantinis laikotarpis</t>
  </si>
  <si>
    <t>Kartu su įranga pateikiama dokumentacija</t>
  </si>
  <si>
    <t>1. Naudojimo instrukcija lietuvių kalba,</t>
  </si>
  <si>
    <t>2. Serviso dokumentacija lietuvių arba anglų kalba.</t>
  </si>
  <si>
    <t>Kiti reikalavimai</t>
  </si>
  <si>
    <t>PASIŪLYMŲ VERTINIMAS</t>
  </si>
  <si>
    <t>2. Ekonomiškai naudingiausias pasiūlymas – tai pasiūlymas, kurio balų suma, apskaičiuota pagal toliau nustatytus pasiūlymų vertinimo kriterijus ir sąlygas, yra didžiausia.</t>
  </si>
  <si>
    <t>Numatytų vertinimo kriterijų lyginamieji svoriai:</t>
  </si>
  <si>
    <t>Vertinimo kriterijai ir jų parametrų lyginamieji svoriai:</t>
  </si>
  <si>
    <t>Vertinimo kriterijai</t>
  </si>
  <si>
    <t>Parametro lyginamasis svoris</t>
  </si>
  <si>
    <t>Lyginamasis svoris ekonominio naudingumo įvertinime</t>
  </si>
  <si>
    <t>Kaina (K)</t>
  </si>
  <si>
    <t>Techniniai pranašumai (T)</t>
  </si>
  <si>
    <t>T1</t>
  </si>
  <si>
    <t>T2</t>
  </si>
  <si>
    <t>T3</t>
  </si>
  <si>
    <t>T4</t>
  </si>
  <si>
    <t xml:space="preserve">1. atlieka prekės techninę priežiūrą (įskaitant techninei priežiūrai atlikti reikalingas detales ir/arba medžiagas); </t>
  </si>
  <si>
    <t>2. atlieka garantijos sąlygas atitinkančių gedimų (jei jie nutiko naudojant įrangą pagal paskirtį, laikantis pateiktų instrukcijų bei nurodytų eksploatavimo sąlygų) šalinimą;</t>
  </si>
  <si>
    <t>3. atlieka techninės būklės patikrinimus pagal gamintojo reikalavimus/rekomendacijas;</t>
  </si>
  <si>
    <t>4. informuoja pirkėją apie prevencinius veiksmus (jei tokių būtina imtis);</t>
  </si>
  <si>
    <t>5. teikia pirkėjui išsamias konsultacijas ir paaiškinimus;</t>
  </si>
  <si>
    <t>6. gedimo atveju atvyksta remontuoti ne vėliau kaip per 48 (keturiasdešimt aštuonias) valandas nuo pranešimo apie prekės gedimą gavimo;</t>
  </si>
  <si>
    <t>Pasiūlymo ekonominio naudingumo (kainos ir kokybės santykio) apskaičiavimo tvarka (formulė) yra pateikiama žemiau:</t>
  </si>
  <si>
    <t>2. Pasiūlymo kainos (K) balai apskaičiuojami mažiausios pasiūlytos kainos (Kmin) ir vertinamo pasiūlymo kainos (Kv) santykį padauginant iš kainos lyginamojo svorio (X):</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</si>
  <si>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</si>
  <si>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</si>
  <si>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T5</t>
  </si>
  <si>
    <t>2.1</t>
  </si>
  <si>
    <t>Personalo mokymai (po apmokymų pateikti apmokymų aktą / sertifikatą arba kitą mokymų faktą įrodantį dokumentą):</t>
  </si>
  <si>
    <t>Pagrindiniai skenavimo režimai</t>
  </si>
  <si>
    <t>Atitikimas Lietuvos higienos normoje HN 31:2021 “Radiacinės saugos reikalavimai medicininėje rentgeno diagnostikoje” nurodytiems reikalavimams</t>
  </si>
  <si>
    <t>Atitikimas Lietuvos higienos normoje HN 73:2018 „Pagrindinės radiacinės saugos normos“ nurodytiems reikalavimams</t>
  </si>
  <si>
    <t>3.1</t>
  </si>
  <si>
    <t>3.2</t>
  </si>
  <si>
    <t>3.3</t>
  </si>
  <si>
    <t>3.4</t>
  </si>
  <si>
    <t>3.5</t>
  </si>
  <si>
    <t>3.6</t>
  </si>
  <si>
    <t>3.7</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</si>
  <si>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</si>
  <si>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</si>
  <si>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</si>
  <si>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</si>
  <si>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Kiekis, mato vnt.</t>
  </si>
  <si>
    <t>Kaina 1 vnt. Eur be PVM</t>
  </si>
  <si>
    <t>Bendra pasiūlymo kaina Eur be PVM</t>
  </si>
  <si>
    <t>Bendra pasiūlymo kaina Eur su 21 % PVM</t>
  </si>
  <si>
    <r>
      <t>2. Siūlomi techniniai funkcionalumai (</t>
    </r>
    <r>
      <rPr>
        <b/>
        <sz val="12"/>
        <color rgb="FFFF0000"/>
        <rFont val="Times New Roman"/>
        <family val="1"/>
      </rPr>
      <t>Pildo Tiekėjas</t>
    </r>
    <r>
      <rPr>
        <b/>
        <sz val="12"/>
        <color theme="1"/>
        <rFont val="Times New Roman"/>
        <family val="1"/>
      </rPr>
      <t>):</t>
    </r>
  </si>
  <si>
    <t>Siūlomas techninis funkcionalumas</t>
  </si>
  <si>
    <r>
      <t>3. Siūlomas garantinis laikotarpis (</t>
    </r>
    <r>
      <rPr>
        <b/>
        <sz val="12"/>
        <color rgb="FFFF0000"/>
        <rFont val="Times New Roman"/>
        <family val="1"/>
      </rPr>
      <t>Pildo Tiekėjas</t>
    </r>
    <r>
      <rPr>
        <b/>
        <sz val="12"/>
        <color theme="1"/>
        <rFont val="Times New Roman"/>
        <family val="1"/>
      </rPr>
      <t>):</t>
    </r>
  </si>
  <si>
    <t>Siūlomos prekės garantinis laikotarpis</t>
  </si>
  <si>
    <t>Pasirinkti garantinį laikotarpį</t>
  </si>
  <si>
    <t>Terminas</t>
  </si>
  <si>
    <t>metai</t>
  </si>
  <si>
    <t>* Garantijos laikotarpiu tiekėjas teisės aktų nustatyta tvarka nemokamai:</t>
  </si>
  <si>
    <t>1) Kaina (K)</t>
  </si>
  <si>
    <t>2) Techniniai pranašumai (T)</t>
  </si>
  <si>
    <t>X =</t>
  </si>
  <si>
    <t>Y =</t>
  </si>
  <si>
    <t>Formulės rūšis</t>
  </si>
  <si>
    <t>L1 =</t>
  </si>
  <si>
    <t>L2 =</t>
  </si>
  <si>
    <t>L3 =</t>
  </si>
  <si>
    <t>L4 =</t>
  </si>
  <si>
    <t>1. Pasiūlymo ekonominis naudingumas (E) apskaičiuojamas sudedant tiekėjo pasiūlymo kainos (K) ir techninių pranašumų (T) balus:</t>
  </si>
  <si>
    <t>E = K + T</t>
  </si>
  <si>
    <t>L5 =</t>
  </si>
  <si>
    <t>Vertinimo sąlygos</t>
  </si>
  <si>
    <t>Minimalus garantinis laikotarpis (gamintojo garantija arba garantija pagal įstatymą) (MGL)</t>
  </si>
  <si>
    <t>Ekonominis pranašumas už kiekvienus papildomos garantijos metus (EpPG)</t>
  </si>
  <si>
    <t>%</t>
  </si>
  <si>
    <t>Formulės: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</si>
  <si>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Atlieka garantijos sąlygas atitinkančių gedimų (jei jie nutiko naudojant įrangą pagal paskirtį, laikantis pateiktų instrukcijų bei nurodytų eksploatavimo sąlygų) šalinimą. Atlieka techninės būklės patikrinimus pagal gamintojo reikalavimus/rekomendacijas. Gedimo atveju atvyksta remontuoti ne vėliau kaip per 48 (keturiasdešimt aštuonias) valandas nuo pranešimo apie prekės gedimą gavimo Reikalavimai netaikomi garantijos sąlygų neatitinkančių gedimų atvejams, kai įranga sugenda dėl vartotojo kaltės.</t>
  </si>
  <si>
    <t>Tiekėjas 1</t>
  </si>
  <si>
    <t>Tiekėjas 2</t>
  </si>
  <si>
    <r>
      <t>Pasiūlymo kaina (Pk</t>
    </r>
    <r>
      <rPr>
        <b/>
        <vertAlign val="subscript"/>
        <sz val="12"/>
        <color theme="1"/>
        <rFont val="Times New Roman"/>
        <family val="1"/>
      </rPr>
      <t>n</t>
    </r>
    <r>
      <rPr>
        <b/>
        <sz val="12"/>
        <color theme="1"/>
        <rFont val="Times New Roman"/>
        <family val="1"/>
      </rPr>
      <t>), € su PVM</t>
    </r>
  </si>
  <si>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</si>
  <si>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</si>
  <si>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</si>
  <si>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</si>
  <si>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r>
      <t>Techninis pranašumas T4 (T4</t>
    </r>
    <r>
      <rPr>
        <b/>
        <vertAlign val="subscript"/>
        <sz val="12"/>
        <color theme="1"/>
        <rFont val="Times New Roman"/>
        <family val="1"/>
      </rPr>
      <t>n</t>
    </r>
    <r>
      <rPr>
        <b/>
        <sz val="12"/>
        <color theme="1"/>
        <rFont val="Times New Roman"/>
        <family val="1"/>
      </rPr>
      <t>)</t>
    </r>
  </si>
  <si>
    <t>Žymėjimų paaiškinimai:</t>
  </si>
  <si>
    <r>
      <t>Techninis pranašumas T5 (T5</t>
    </r>
    <r>
      <rPr>
        <b/>
        <vertAlign val="subscript"/>
        <sz val="12"/>
        <color theme="1"/>
        <rFont val="Times New Roman"/>
        <family val="1"/>
      </rPr>
      <t>n</t>
    </r>
    <r>
      <rPr>
        <b/>
        <sz val="12"/>
        <color theme="1"/>
        <rFont val="Times New Roman"/>
        <family val="1"/>
      </rPr>
      <t>)</t>
    </r>
  </si>
  <si>
    <r>
      <t>Ekonominis pranašumas už suteiktą papildomą garantiją, € su PVM (EpPG</t>
    </r>
    <r>
      <rPr>
        <vertAlign val="subscript"/>
        <sz val="12"/>
        <rFont val="Times New Roman"/>
        <family val="1"/>
      </rPr>
      <t>n</t>
    </r>
    <r>
      <rPr>
        <sz val="12"/>
        <rFont val="Times New Roman"/>
        <family val="1"/>
      </rPr>
      <t>)</t>
    </r>
  </si>
  <si>
    <r>
      <t>Koreguota pasiūlo kaina, € su PVM (KPK</t>
    </r>
    <r>
      <rPr>
        <vertAlign val="subscript"/>
        <sz val="12"/>
        <rFont val="Times New Roman"/>
        <family val="1"/>
      </rPr>
      <t>n</t>
    </r>
    <r>
      <rPr>
        <sz val="12"/>
        <rFont val="Times New Roman"/>
        <family val="1"/>
      </rPr>
      <t>)</t>
    </r>
  </si>
  <si>
    <t>Žymėjimų paaiškinimai ir formulės:</t>
  </si>
  <si>
    <r>
      <rPr>
        <b/>
        <sz val="12"/>
        <color theme="1"/>
        <rFont val="Times New Roman"/>
        <family val="1"/>
      </rPr>
      <t>EpPG</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gaunamas ekonominis pranašumas už suteiktą papildomą garantiją, € su PVM.</t>
    </r>
  </si>
  <si>
    <r>
      <rPr>
        <b/>
        <sz val="12"/>
        <color theme="1"/>
        <rFont val="Times New Roman"/>
        <family val="1"/>
      </rPr>
      <t>KPK</t>
    </r>
    <r>
      <rPr>
        <b/>
        <vertAlign val="subscript"/>
        <sz val="12"/>
        <color theme="1"/>
        <rFont val="Times New Roman"/>
        <family val="1"/>
      </rPr>
      <t>n</t>
    </r>
    <r>
      <rPr>
        <sz val="12"/>
        <color theme="1"/>
        <rFont val="Times New Roman"/>
        <family val="1"/>
      </rPr>
      <t xml:space="preserve"> - Tiekėjo n koreguota pasiūlo kaina, € su PVM.</t>
    </r>
  </si>
  <si>
    <r>
      <rPr>
        <b/>
        <i/>
        <sz val="12"/>
        <rFont val="Times New Roman"/>
        <family val="1"/>
      </rPr>
      <t>EpPG</t>
    </r>
    <r>
      <rPr>
        <b/>
        <i/>
        <vertAlign val="subscript"/>
        <sz val="12"/>
        <rFont val="Times New Roman"/>
        <family val="1"/>
      </rPr>
      <t>n</t>
    </r>
    <r>
      <rPr>
        <i/>
        <sz val="12"/>
        <rFont val="Times New Roman"/>
        <family val="1"/>
      </rPr>
      <t xml:space="preserve"> = (T</t>
    </r>
    <r>
      <rPr>
        <i/>
        <vertAlign val="subscript"/>
        <sz val="12"/>
        <rFont val="Times New Roman"/>
        <family val="1"/>
      </rPr>
      <t>n</t>
    </r>
    <r>
      <rPr>
        <i/>
        <sz val="12"/>
        <rFont val="Times New Roman"/>
        <family val="1"/>
      </rPr>
      <t>GL  - MGL) x (Pk</t>
    </r>
    <r>
      <rPr>
        <i/>
        <vertAlign val="subscript"/>
        <sz val="12"/>
        <rFont val="Times New Roman"/>
        <family val="1"/>
      </rPr>
      <t>n</t>
    </r>
    <r>
      <rPr>
        <i/>
        <sz val="12"/>
        <rFont val="Times New Roman"/>
        <family val="1"/>
      </rPr>
      <t xml:space="preserve"> x (EpPG/100))</t>
    </r>
  </si>
  <si>
    <r>
      <t>Pasiūlymo kaina (Pk</t>
    </r>
    <r>
      <rPr>
        <vertAlign val="subscript"/>
        <sz val="12"/>
        <color theme="1"/>
        <rFont val="Times New Roman"/>
        <family val="1"/>
      </rPr>
      <t>n</t>
    </r>
    <r>
      <rPr>
        <sz val="12"/>
        <color theme="1"/>
        <rFont val="Times New Roman"/>
        <family val="1"/>
      </rPr>
      <t>), € su PVM</t>
    </r>
  </si>
  <si>
    <r>
      <t>Koreguota pasiūlo kaina (KPK</t>
    </r>
    <r>
      <rPr>
        <vertAlign val="subscript"/>
        <sz val="12"/>
        <color theme="1"/>
        <rFont val="Times New Roman"/>
        <family val="1"/>
      </rPr>
      <t>n</t>
    </r>
    <r>
      <rPr>
        <sz val="12"/>
        <color theme="1"/>
        <rFont val="Times New Roman"/>
        <family val="1"/>
      </rPr>
      <t>), € su PVM</t>
    </r>
  </si>
  <si>
    <r>
      <t>Pasiūlymo kainos balas (PkB</t>
    </r>
    <r>
      <rPr>
        <vertAlign val="subscript"/>
        <sz val="12"/>
        <color theme="1"/>
        <rFont val="Times New Roman"/>
        <family val="1"/>
      </rPr>
      <t>n</t>
    </r>
    <r>
      <rPr>
        <sz val="12"/>
        <color theme="1"/>
        <rFont val="Times New Roman"/>
        <family val="1"/>
      </rPr>
      <t>)</t>
    </r>
  </si>
  <si>
    <r>
      <t>Koreguotos pasiūlymo kainos balas (KPkB</t>
    </r>
    <r>
      <rPr>
        <vertAlign val="subscript"/>
        <sz val="12"/>
        <color theme="1"/>
        <rFont val="Times New Roman"/>
        <family val="1"/>
      </rPr>
      <t>n</t>
    </r>
    <r>
      <rPr>
        <sz val="12"/>
        <color theme="1"/>
        <rFont val="Times New Roman"/>
        <family val="1"/>
      </rPr>
      <t>)</t>
    </r>
  </si>
  <si>
    <r>
      <t>Ekonominių pranašumų balas (T</t>
    </r>
    <r>
      <rPr>
        <vertAlign val="subscript"/>
        <sz val="12"/>
        <rFont val="Times New Roman"/>
        <family val="1"/>
      </rPr>
      <t>n</t>
    </r>
    <r>
      <rPr>
        <sz val="12"/>
        <rFont val="Times New Roman"/>
        <family val="1"/>
      </rPr>
      <t>)</t>
    </r>
  </si>
  <si>
    <r>
      <t>T1</t>
    </r>
    <r>
      <rPr>
        <vertAlign val="subscript"/>
        <sz val="12"/>
        <color theme="1"/>
        <rFont val="Times New Roman"/>
        <family val="1"/>
      </rPr>
      <t>n</t>
    </r>
  </si>
  <si>
    <r>
      <t>T2</t>
    </r>
    <r>
      <rPr>
        <vertAlign val="subscript"/>
        <sz val="12"/>
        <rFont val="Times New Roman"/>
        <family val="1"/>
      </rPr>
      <t>n</t>
    </r>
  </si>
  <si>
    <r>
      <t>T3</t>
    </r>
    <r>
      <rPr>
        <vertAlign val="subscript"/>
        <sz val="12"/>
        <rFont val="Times New Roman"/>
        <family val="1"/>
      </rPr>
      <t>n</t>
    </r>
  </si>
  <si>
    <r>
      <t>T4</t>
    </r>
    <r>
      <rPr>
        <vertAlign val="subscript"/>
        <sz val="12"/>
        <rFont val="Times New Roman"/>
        <family val="1"/>
      </rPr>
      <t>n</t>
    </r>
  </si>
  <si>
    <r>
      <t>Ekonominio naudingumo (E</t>
    </r>
    <r>
      <rPr>
        <vertAlign val="subscript"/>
        <sz val="12"/>
        <color theme="1"/>
        <rFont val="Times New Roman"/>
        <family val="1"/>
      </rPr>
      <t>n</t>
    </r>
    <r>
      <rPr>
        <sz val="12"/>
        <color theme="1"/>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</si>
  <si>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</si>
  <si>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</si>
  <si>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r>
      <t>T5</t>
    </r>
    <r>
      <rPr>
        <vertAlign val="subscript"/>
        <sz val="12"/>
        <rFont val="Times New Roman"/>
        <family val="1"/>
      </rPr>
      <t>n</t>
    </r>
  </si>
  <si>
    <t>2.2</t>
  </si>
  <si>
    <t>Įrangos tiekėjas (arba gamintojo atstovai), sumontavę ir suderinę įrangą, privalo atlikti arba organizuoti  aparato kokybės kontrolės priėmimo bandymus pagal Lietuvoje galiojančius teisės aktus (HN 78:2009), Medicinos priemonių (prietaisų) naudojimo tvarkos aprašo, patvirtinto sveikatos apsaugos ministro 2010 m. gegužės 3 d. įsakymu Nr. V-383 „Dėl Medicinos priemonių (prietaisų) naudojimo tvarkos aprašo patvirtinimo“, nustatyta tvarka ir atlieka lygiavertės dozės galios matavimus ir kitas procedūras pagal Radiacinės saugos centro direktoriaus 2007 m. lapkričio 16 d. įsakymą Nr. 63 ,,Dėl darbuotojų apšvitos ir darbo vietų stebėsenų atlikimo taisyklių“, nustatyta tvarka ir pateikia bandymų protokolus</t>
  </si>
  <si>
    <t>5.1</t>
  </si>
  <si>
    <t>5.2</t>
  </si>
  <si>
    <t>5.3</t>
  </si>
  <si>
    <t>Statinis:
(yra/nėra)</t>
  </si>
  <si>
    <t>T6</t>
  </si>
  <si>
    <t>L6 =</t>
  </si>
  <si>
    <t>3. Kadangi siūlomo objekto techniniai pranašumai įvertinami dviem skirtingais vertinimo būdais, todėl parametrų įvertinimas apskaičiuojamas skirtingais metodais:</t>
  </si>
  <si>
    <r>
      <t>Techninis pranašumas T6 (T6</t>
    </r>
    <r>
      <rPr>
        <b/>
        <vertAlign val="subscript"/>
        <sz val="12"/>
        <color theme="1"/>
        <rFont val="Times New Roman"/>
        <family val="1"/>
      </rPr>
      <t>n</t>
    </r>
    <r>
      <rPr>
        <b/>
        <sz val="12"/>
        <color theme="1"/>
        <rFont val="Times New Roman"/>
        <family val="1"/>
      </rPr>
      <t>)</t>
    </r>
  </si>
  <si>
    <r>
      <t>T6</t>
    </r>
    <r>
      <rPr>
        <vertAlign val="subscript"/>
        <sz val="12"/>
        <rFont val="Times New Roman"/>
        <family val="1"/>
      </rPr>
      <t>n</t>
    </r>
  </si>
  <si>
    <t>Reikalavimai skaitmeninei angiografijos sistemai</t>
  </si>
  <si>
    <t>1. Skaitmeninė impulsinė rentgenoskopija,</t>
  </si>
  <si>
    <t>2. Skaitmeninė impulsinė rentgenografija,</t>
  </si>
  <si>
    <t>3. Skaitmeninė substrakcinė angiografija (DSA),</t>
  </si>
  <si>
    <t>4. Erdvinė rotacinė DSA,</t>
  </si>
  <si>
    <t>3</t>
  </si>
  <si>
    <t>Reikalavimai C tipo arkai</t>
  </si>
  <si>
    <t>Rotacinis kampas RAO/LAO galvos padėtyje</t>
  </si>
  <si>
    <t>Pavertimo kampas CRAN/CAUD galvos padėtyje</t>
  </si>
  <si>
    <t>Kampinio judėjimo greitis atliekant rotacinius ir pavertimo kampo judesius galvos padėtyje</t>
  </si>
  <si>
    <t>Motorizuotas arkos pasukimas apie vertikalią ašį</t>
  </si>
  <si>
    <t>≥ 180º</t>
  </si>
  <si>
    <t>Arkos gylis</t>
  </si>
  <si>
    <t>Automatinis arkos pozicionavimas pagal išsaugotą poziciją</t>
  </si>
  <si>
    <t>Motorizuotas automatinis arkos pozicionavimas pagal pasirinkto išsaugoto vaizdo projekciją</t>
  </si>
  <si>
    <t>4</t>
  </si>
  <si>
    <t>Reikalavimai rentgeno spindulių detektoriui</t>
  </si>
  <si>
    <t>Detektoriaus vaizdo jutiklio scintiliatorius</t>
  </si>
  <si>
    <t>Vaizdo jutiklio įrašomo vaizdo toninis gylis</t>
  </si>
  <si>
    <t>Elemento atstumo žingsnis (pitch)</t>
  </si>
  <si>
    <t xml:space="preserve">Maksimalus kvantinis vaizdo jutiklių efektyvumas (angl. DQE prie 0 lin/mm) </t>
  </si>
  <si>
    <t>Skiriamoji geba</t>
  </si>
  <si>
    <t>Didelės spartos rentgenografijos sekos kardiologijai</t>
  </si>
  <si>
    <t>Detektoriaus gaunamų vaizdų laukų dydžiai</t>
  </si>
  <si>
    <t>≥ 30 kadrų/sek</t>
  </si>
  <si>
    <t>8</t>
  </si>
  <si>
    <t>16</t>
  </si>
  <si>
    <t>6</t>
  </si>
  <si>
    <t>5</t>
  </si>
  <si>
    <t>Reikalavimai kolimatoriui</t>
  </si>
  <si>
    <t>Diafragmų tipai</t>
  </si>
  <si>
    <t>Spinduliuotės spektro filtrai</t>
  </si>
  <si>
    <t>≥ 3</t>
  </si>
  <si>
    <t>Sistema leidžianti keisti kolimavimą nenaudojant rentgeno spindulių</t>
  </si>
  <si>
    <t>Reikalavimai rentgeno generatoriui</t>
  </si>
  <si>
    <t xml:space="preserve">Maksimali galia </t>
  </si>
  <si>
    <t>≥ 100 kW</t>
  </si>
  <si>
    <t xml:space="preserve">Generuojamas įtampos diapazonas </t>
  </si>
  <si>
    <t>Belaidis ekspozicijos valdymo pedalas</t>
  </si>
  <si>
    <t>7</t>
  </si>
  <si>
    <t>Reikalavimai rentgeno vamzdžiui</t>
  </si>
  <si>
    <t>7.1</t>
  </si>
  <si>
    <t>Skysčiu aušinamas, su apsauga nuo perkaitimo</t>
  </si>
  <si>
    <t>7.2</t>
  </si>
  <si>
    <t>Židinių skaičius</t>
  </si>
  <si>
    <t>7.3</t>
  </si>
  <si>
    <t>7.4</t>
  </si>
  <si>
    <t xml:space="preserve">Maksimalus anodo aušinimo pajėgumas </t>
  </si>
  <si>
    <t>7.5</t>
  </si>
  <si>
    <t>7.6</t>
  </si>
  <si>
    <t xml:space="preserve">Maksimalus nuolatinis rentgeno vamzdžio aušinimo pajėgumas </t>
  </si>
  <si>
    <t>7.7</t>
  </si>
  <si>
    <t>Tinklelinis (angl. grid) srovės pertraukimas skaitmeninės fluoroskopijos režimu</t>
  </si>
  <si>
    <t>Būtinas</t>
  </si>
  <si>
    <t>Kontrolinė paciento apšvitos matavimo sistema</t>
  </si>
  <si>
    <t>Reikalavimai angiografiniam paciento stalui</t>
  </si>
  <si>
    <t>Motorizuotas stalviršio judėjimas</t>
  </si>
  <si>
    <t>Vertikalus, išilginis ir skersinis</t>
  </si>
  <si>
    <t>Maksimali stalo apkrova</t>
  </si>
  <si>
    <t>Išilginis paciento padengimas rentgeno lauku</t>
  </si>
  <si>
    <t xml:space="preserve">Stalas gali judėti automatiškai į užprogramuotas pozicijas </t>
  </si>
  <si>
    <t>Būtina, pozicijos pasirinkimas iš standartinių pozicijų, vartotojo sukurtų ir pagal pasirinktą referentinį vaizdą</t>
  </si>
  <si>
    <t xml:space="preserve">Paciento stalo priedai </t>
  </si>
  <si>
    <t>9</t>
  </si>
  <si>
    <t>Reikalavimai vartotojo sąsajai tyrimų patalpoje (operacinėje)</t>
  </si>
  <si>
    <t>1. Arkos pozicijos ir kampų keitimas,</t>
  </si>
  <si>
    <t>2. Kolimavimas,</t>
  </si>
  <si>
    <t>3. Procedūrų tipo parinkimas,</t>
  </si>
  <si>
    <t>4. Vaizdų apdorojimas,</t>
  </si>
  <si>
    <t>5. Paciento monitoriaus valdymas,</t>
  </si>
  <si>
    <t>9.1</t>
  </si>
  <si>
    <t>Sistemos valdymo pultas su lietimui jautriu valdymu, gali būti tvirtinamas bet kurioje stalo pusėje ir  naudojamas šioms funkcijoms atlikti</t>
  </si>
  <si>
    <t>Vaizdo monitorius</t>
  </si>
  <si>
    <t>1. Turi būti tvirtinamas prie lubų, ant lengvai pozicionuojamos „rankos“ arba bėginės lubinės sistemos,</t>
  </si>
  <si>
    <t>2. Ekrano įstrižainė ≥ 55“,</t>
  </si>
  <si>
    <t>3. Skiriamoji geba ≥ 8 mln. taškų,</t>
  </si>
  <si>
    <t>4. Maksimalus rodomų vaizdų šaltinių kiekis viename monitoriuje ≥ 8,</t>
  </si>
  <si>
    <t>9.2</t>
  </si>
  <si>
    <t>Paciento gyvybinių funkcijų stebėjimo monitorius su akumuliatoriumi, valdomas sensoriniu sistemos valdymo pultu, tvirtinamas prie stalo ir išvedantis realaus laiko informaciją į vaizdo monitorius operacinėje ir operatoriaus patalpose</t>
  </si>
  <si>
    <t>9.3</t>
  </si>
  <si>
    <t xml:space="preserve">1. EKG, </t>
  </si>
  <si>
    <t xml:space="preserve">2. AKS, </t>
  </si>
  <si>
    <t>3. SpO2,</t>
  </si>
  <si>
    <t>4. Temperatūra,</t>
  </si>
  <si>
    <t>5. Kvėpavimo dažnis,</t>
  </si>
  <si>
    <t>6. Invazinis kraujospūdis.</t>
  </si>
  <si>
    <t>Reikalavimai vartotojo sąsajai operatoriaus patalpoje</t>
  </si>
  <si>
    <t>10</t>
  </si>
  <si>
    <t>Reikalavimai angiografijos sistemos valdymo konsolei/kompiuteriui</t>
  </si>
  <si>
    <t>10.1</t>
  </si>
  <si>
    <t>1. Rentgenoskopijos ir rentgenografijos darbo režimų parinkimas, referentiniai ir realaus laiko vaizdai, EKG kreivės vaizdavimas, paciento demografiniai duomenys,</t>
  </si>
  <si>
    <t>2. Vaizdo apdorojimas – šviesumo ir kontrasto reguliavimas, vaizdo didinimas, kolimavimas, kiekybiniai matavimai (kampas, atstumas),</t>
  </si>
  <si>
    <t>Reikalavimai monitoriams valdymo patalpoje</t>
  </si>
  <si>
    <t>10.2</t>
  </si>
  <si>
    <t>1. Kiekis - 2 vnt,</t>
  </si>
  <si>
    <t>4. Maksimalus ekrano skaistis ≥ 400 cd/m2.</t>
  </si>
  <si>
    <t>DICOM formato tyrimų eksportavimas į išorines duomenų laikmenas (arba lygiaverčiai)</t>
  </si>
  <si>
    <t>11</t>
  </si>
  <si>
    <t>Reikalavimai duomenų ir vaizdo apdorojimo sistemai</t>
  </si>
  <si>
    <t>Vidinis archyvas rentgenografiniams vaizdams saugoti</t>
  </si>
  <si>
    <t xml:space="preserve">Būtina </t>
  </si>
  <si>
    <t>3D žemėlapis „Roadmap“ su automatiniu rekonstruoto trimačio vaizdo pozicionavimu pagal realaus laiko rentgeno vaizdą, priklausomai nuo arkos pozicijos, didinimo, SID</t>
  </si>
  <si>
    <t>1. DICOM Storage,</t>
  </si>
  <si>
    <t>2. DICOM Worklist,</t>
  </si>
  <si>
    <t>12</t>
  </si>
  <si>
    <t>11.2</t>
  </si>
  <si>
    <t>10.3</t>
  </si>
  <si>
    <t>8.4</t>
  </si>
  <si>
    <t>8.3</t>
  </si>
  <si>
    <t>8.2</t>
  </si>
  <si>
    <t>8.1</t>
  </si>
  <si>
    <t>7.8</t>
  </si>
  <si>
    <t>6.4</t>
  </si>
  <si>
    <t>6.3</t>
  </si>
  <si>
    <t>6.2</t>
  </si>
  <si>
    <t>6.1</t>
  </si>
  <si>
    <t>4.3</t>
  </si>
  <si>
    <t>4.2</t>
  </si>
  <si>
    <t>4.1</t>
  </si>
  <si>
    <t>13</t>
  </si>
  <si>
    <t>Reikalavimai automatiniam angiografiniam švirkštui</t>
  </si>
  <si>
    <t>13.1</t>
  </si>
  <si>
    <t xml:space="preserve">Dvigubos talpos konstrukcija </t>
  </si>
  <si>
    <t>13.2</t>
  </si>
  <si>
    <t>Automatinio angiografinio švirkšto valdymas kontrolinėje patalpoje</t>
  </si>
  <si>
    <t>14</t>
  </si>
  <si>
    <t>Apšvietimo stiprumas</t>
  </si>
  <si>
    <t>Apšvietimo stiprumo reguliavimas</t>
  </si>
  <si>
    <t>13.3</t>
  </si>
  <si>
    <t>15</t>
  </si>
  <si>
    <t>Reikalavimai apsaugos priemonėms</t>
  </si>
  <si>
    <t>Apsauginės širmos, užtikrinančios kūno apsaugą iki juosmens, tvirtinamos abiejose paciento stalo pusėse</t>
  </si>
  <si>
    <t>Švinuoto stiklo ekranas su prie ekrano kabinamomis užuolaidėlėmis</t>
  </si>
  <si>
    <t xml:space="preserve">Išilginė stalviršio eiga </t>
  </si>
  <si>
    <t>≥ 120 cm</t>
  </si>
  <si>
    <t>Individualios apsaugos priemonės gydytojams (-joms)</t>
  </si>
  <si>
    <t>Reikalavimai operaciniam šviestuvui tvirtinamam prie lubų arba lubinės konstrukcijos</t>
  </si>
  <si>
    <t>Reikalavimai nepertraukiamos el. srovės šaltiniui (UPS)</t>
  </si>
  <si>
    <t>Anodo šiluminė talpa</t>
  </si>
  <si>
    <t>T7</t>
  </si>
  <si>
    <t>L7 =</t>
  </si>
  <si>
    <r>
      <t>Techninis pranašumas T7 (T7</t>
    </r>
    <r>
      <rPr>
        <b/>
        <vertAlign val="subscript"/>
        <sz val="12"/>
        <color theme="1"/>
        <rFont val="Times New Roman"/>
        <family val="1"/>
      </rPr>
      <t>n</t>
    </r>
    <r>
      <rPr>
        <b/>
        <sz val="12"/>
        <color theme="1"/>
        <rFont val="Times New Roman"/>
        <family val="1"/>
      </rPr>
      <t>)</t>
    </r>
  </si>
  <si>
    <t>Pasirinkti (Yra / Nėra) arba įrašyti konkrečią  parametro reikšmę</t>
  </si>
  <si>
    <t>8.</t>
  </si>
  <si>
    <r>
      <rPr>
        <b/>
        <sz val="12"/>
        <color theme="1"/>
        <rFont val="Times New Roman"/>
        <family val="1"/>
      </rPr>
      <t>Pk</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siūlomos medicinos priemonės kaina (€ su PVM), nurodyta komerciniame pasiūlyme.</t>
    </r>
  </si>
  <si>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siūlomos medicinos priemonės garantinis laikotarpis (metais). Minimalus garantinis laikorpis yra 2 m., tačiau kiekvienas Tiekėjas gali duoti papildomą garantiją už kurią gaus ekonominį pranašumą, t.y. už kiekvienus papildomus metus Tiekėjui bus minusuojami 6% nuo pasiūlymo kainos.</t>
    </r>
  </si>
  <si>
    <r>
      <t>T7</t>
    </r>
    <r>
      <rPr>
        <vertAlign val="subscript"/>
        <sz val="12"/>
        <rFont val="Times New Roman"/>
        <family val="1"/>
      </rPr>
      <t>n</t>
    </r>
  </si>
  <si>
    <r>
      <t>Įrašyti parametro vertę:</t>
    </r>
    <r>
      <rPr>
        <b/>
        <sz val="12"/>
        <rFont val="Times New Roman"/>
        <family val="1"/>
      </rPr>
      <t xml:space="preserve"> yra / nėra</t>
    </r>
  </si>
  <si>
    <t>Reikalavimai reguliuojamam porankiui</t>
  </si>
  <si>
    <t>Reikalavimai gyvybinių funkcijų stebėjimo sistemos programinei įrangai ir funkcionalumams</t>
  </si>
  <si>
    <t>1. EKG bangų formų,</t>
  </si>
  <si>
    <t>10. Duomenys gali būti naudojami ataskaitų sudarymui.</t>
  </si>
  <si>
    <t>2. Širdies susitraukimų dažnio,</t>
  </si>
  <si>
    <t>3. Pulsoksimetrijos (SpO2),</t>
  </si>
  <si>
    <t>4. Kvėpavimo dažnio,</t>
  </si>
  <si>
    <t>6. Temperatūros,</t>
  </si>
  <si>
    <t>7. Invazinių hemodinaminių matavimų (vožtuvų gradientai ir sritys,</t>
  </si>
  <si>
    <t>8. Minutinis širdies tūris,</t>
  </si>
  <si>
    <t>9. Šuntai bei invazinio ir neinvazinio kraujospūdžio matavimas ir registravimas,</t>
  </si>
  <si>
    <r>
      <t>Būtina (</t>
    </r>
    <r>
      <rPr>
        <i/>
        <sz val="12"/>
        <rFont val="Times New Roman"/>
        <family val="1"/>
      </rPr>
      <t>būtinas tiekėjo patvirtinimas, kad siūloma įranga bei kartu su ja pateikiama dokumentacija atitiks Lietuvos higienos normoje HN 31:2021 “Radiacinės saugos reikalavimai medicininėje rentgeno diagnostikoje” nurodytus reikalavimus rentgeno diagnostikos įrangai  bei kartu su įranga pateikiamiems dokumentams</t>
    </r>
    <r>
      <rPr>
        <sz val="12"/>
        <rFont val="Times New Roman"/>
        <family val="1"/>
      </rPr>
      <t>)</t>
    </r>
  </si>
  <si>
    <r>
      <t>Būtina, įskaičiuota į galutinę pasiūlymo kainą (</t>
    </r>
    <r>
      <rPr>
        <i/>
        <sz val="12"/>
        <rFont val="Times New Roman"/>
        <family val="1"/>
      </rPr>
      <t>būtinas tiekėjo patvirtinimas, kad įrangos tiekėjas (arba gamintojo atstovai), sumontavę ir suderinę įrangą, atliks rentgeno aparato kokybės kontrolės priėmimo bandymus pagal Lietuvoje galiojančius teisės aktus (HN 78:2009), Medicinos priemonių (prietaisų) naudojimo tvarkos aprašo, patvirtinto sveikatos apsaugos ministro 2010 m. gegužės 3 d. įsakymu Nr. V-383 „Dėl Medicinos priemonių (prietaisų) naudojimo tvarkos aprašo patvirtinimo“, nustatyta tvarka ir pateiks bandymų protokolus ir kad visi aukščiau išvardinti darbai yra įskaičiuoti į galutinę pasiūlymo kainą</t>
    </r>
    <r>
      <rPr>
        <sz val="12"/>
        <rFont val="Times New Roman"/>
        <family val="1"/>
      </rPr>
      <t>)</t>
    </r>
  </si>
  <si>
    <r>
      <t>Būtina (</t>
    </r>
    <r>
      <rPr>
        <i/>
        <sz val="12"/>
        <rFont val="Times New Roman"/>
        <family val="1"/>
      </rPr>
      <t>būtinas tiekėjo patvirtinimas, kad siūloma įranga bei kartu su ja pateikiama dokumentacija atitiks Lietuvos higienos normoje HN 73:2018 “Pagrindinės radiacinės saugos normos” nurodytus reikalavimus medicininės radiologijos įrangai bei kartu su įranga pateikiamiems dokumentams</t>
    </r>
    <r>
      <rPr>
        <sz val="12"/>
        <rFont val="Times New Roman"/>
        <family val="1"/>
      </rPr>
      <t>)</t>
    </r>
  </si>
  <si>
    <t>≥ (50 – 125) kV</t>
  </si>
  <si>
    <t>DICOM sąsaja (arba lygiavertės)</t>
  </si>
  <si>
    <t>≥ 70000 lux</t>
  </si>
  <si>
    <t>5. CO2 (EtCO2),</t>
  </si>
  <si>
    <t>T8</t>
  </si>
  <si>
    <t>T9</t>
  </si>
  <si>
    <t>T10</t>
  </si>
  <si>
    <t>L8 =</t>
  </si>
  <si>
    <t>L9 =</t>
  </si>
  <si>
    <t>L10 =</t>
  </si>
  <si>
    <r>
      <t>Techninis pranašumas T8 (T8</t>
    </r>
    <r>
      <rPr>
        <b/>
        <vertAlign val="subscript"/>
        <sz val="12"/>
        <color theme="1"/>
        <rFont val="Times New Roman"/>
        <family val="1"/>
      </rPr>
      <t>n</t>
    </r>
    <r>
      <rPr>
        <b/>
        <sz val="12"/>
        <color theme="1"/>
        <rFont val="Times New Roman"/>
        <family val="1"/>
      </rPr>
      <t>)</t>
    </r>
  </si>
  <si>
    <r>
      <t>Techninis pranašumas T9 (T9</t>
    </r>
    <r>
      <rPr>
        <b/>
        <vertAlign val="subscript"/>
        <sz val="12"/>
        <color theme="1"/>
        <rFont val="Times New Roman"/>
        <family val="1"/>
      </rPr>
      <t>n</t>
    </r>
    <r>
      <rPr>
        <b/>
        <sz val="12"/>
        <color theme="1"/>
        <rFont val="Times New Roman"/>
        <family val="1"/>
      </rPr>
      <t>)</t>
    </r>
  </si>
  <si>
    <r>
      <t>Techninis pranašumas T10 (T10</t>
    </r>
    <r>
      <rPr>
        <b/>
        <vertAlign val="subscript"/>
        <sz val="12"/>
        <color theme="1"/>
        <rFont val="Times New Roman"/>
        <family val="1"/>
      </rPr>
      <t>n</t>
    </r>
    <r>
      <rPr>
        <b/>
        <sz val="12"/>
        <color theme="1"/>
        <rFont val="Times New Roman"/>
        <family val="1"/>
      </rPr>
      <t>)</t>
    </r>
  </si>
  <si>
    <t>Tiekėjas 3</t>
  </si>
  <si>
    <t>Tiekėjas 4</t>
  </si>
  <si>
    <t>3.1 Kadangi siūlomo objekto T1, T2 ir T3 techniniai parametrai neturi skaitinių išraiškų (yra arba nėra), todėl parametrų įvertinimas apskaičiuojamas pagal metodiką:</t>
  </si>
  <si>
    <r>
      <rPr>
        <b/>
        <i/>
        <sz val="12"/>
        <rFont val="Times New Roman"/>
        <family val="1"/>
      </rPr>
      <t>KPK</t>
    </r>
    <r>
      <rPr>
        <b/>
        <i/>
        <vertAlign val="subscript"/>
        <sz val="12"/>
        <rFont val="Times New Roman"/>
        <family val="1"/>
      </rPr>
      <t>n</t>
    </r>
    <r>
      <rPr>
        <i/>
        <sz val="12"/>
        <rFont val="Times New Roman"/>
        <family val="1"/>
      </rPr>
      <t xml:space="preserve"> = Pk</t>
    </r>
    <r>
      <rPr>
        <i/>
        <vertAlign val="subscript"/>
        <sz val="12"/>
        <rFont val="Times New Roman"/>
        <family val="1"/>
      </rPr>
      <t>n</t>
    </r>
    <r>
      <rPr>
        <i/>
        <sz val="12"/>
        <rFont val="Times New Roman"/>
        <family val="1"/>
      </rPr>
      <t xml:space="preserve"> - EpPG</t>
    </r>
    <r>
      <rPr>
        <i/>
        <vertAlign val="subscript"/>
        <sz val="12"/>
        <rFont val="Times New Roman"/>
        <family val="1"/>
      </rPr>
      <t>n</t>
    </r>
  </si>
  <si>
    <r>
      <t>T8</t>
    </r>
    <r>
      <rPr>
        <vertAlign val="subscript"/>
        <sz val="12"/>
        <rFont val="Times New Roman"/>
        <family val="1"/>
      </rPr>
      <t>n</t>
    </r>
  </si>
  <si>
    <r>
      <t>T9</t>
    </r>
    <r>
      <rPr>
        <vertAlign val="subscript"/>
        <sz val="12"/>
        <rFont val="Times New Roman"/>
        <family val="1"/>
      </rPr>
      <t>n</t>
    </r>
  </si>
  <si>
    <r>
      <t>T10</t>
    </r>
    <r>
      <rPr>
        <vertAlign val="subscript"/>
        <sz val="12"/>
        <rFont val="Times New Roman"/>
        <family val="1"/>
      </rPr>
      <t>n</t>
    </r>
  </si>
  <si>
    <r>
      <rPr>
        <b/>
        <sz val="12"/>
        <color theme="1"/>
        <rFont val="Times New Roman"/>
        <family val="1"/>
      </rPr>
      <t>T1</t>
    </r>
    <r>
      <rPr>
        <b/>
        <vertAlign val="subscript"/>
        <sz val="12"/>
        <color theme="1"/>
        <rFont val="Times New Roman"/>
        <family val="1"/>
      </rPr>
      <t>n</t>
    </r>
    <r>
      <rPr>
        <b/>
        <sz val="12"/>
        <color theme="1"/>
        <rFont val="Times New Roman"/>
        <family val="1"/>
      </rPr>
      <t xml:space="preserve"> - T10</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t>
    </r>
  </si>
  <si>
    <t>3.2 Siūlomo objekto T4, T5, T6, T7, T8, T9 ir T10 techninis parametrai aprašomi palyginamuoju interpoliaciniu vertinimo būdu, todėl parametrų įvertinimas apskaičiuojamas pagal metodiką:</t>
  </si>
  <si>
    <t>Jei siūlomas objektas turi nurodytą pranašumą gauna maksimalų balų skaičių pagal lyginamąjį svorį: T1 = L1 =  0.15, T2 = L2 =  0.15, T3 = L3 = 0.15. Jei siūlomas objektas neturi nurodyto pranašumo gauna 0 balų: T1 = L1 = 0, T2 = L2 = 0, T3 = L3 = 0.</t>
  </si>
  <si>
    <t>3.2.2 Jei siūlomas objektas turi parametro T6 mažiausią skaitinę vertę (Tmin) gauna maksimalų balų skaičių pagal lyginamąjį svorį: T6 = L6 = 0.05. Didžiausią parametro T6 skaitinę vertę (Tmax) turintis objektas gauna 0 balų: T6 = L6 = 0. Visais kitais atvejais vertinamo objekto (Tv) parametro įvertinimas skaičiuojamas pagal formulę:</t>
  </si>
  <si>
    <t>4. Valymo - dezinfekavimo instrukcija, kurioje aprašoma valymo-dezinfekavimo procedūra ir periodiškumas, detalus naudojamų medžiagų ir priemonių sąrašas.</t>
  </si>
  <si>
    <t>Stalviršis turi būti pagamintas iš anglies pluošto</t>
  </si>
  <si>
    <t>3. DICOM Radiation Dose Structured Report.</t>
  </si>
  <si>
    <t>Apsauginiai akiniai</t>
  </si>
  <si>
    <t>4. Priekinė apsauga ≥ 0,75 mmPb,</t>
  </si>
  <si>
    <t>5. Šoninė apsauga ≥ 0,35 mmPb,</t>
  </si>
  <si>
    <t>6. Komplektuojama su dirželiu ir saugojimo dėžute,</t>
  </si>
  <si>
    <t>7. Kartu su pasiūlymu būtina pateikti akinių katalogą, kuriame būtų nurodyti galimi užsakyti dydžiai.</t>
  </si>
  <si>
    <t>CD/DVD ir USB įrašymo įrenginiai</t>
  </si>
  <si>
    <t xml:space="preserve">Kartu su įranga turės būti pateikiami šie priedai: </t>
  </si>
  <si>
    <t>9.</t>
  </si>
  <si>
    <t>1. Įvadinė elektros spinta, sukomplektuota apsauginiais el. įtampos ribotuvais (įskaitant spintos sumontavimą angiografinės sistemos instaliavimo metu),</t>
  </si>
  <si>
    <t>1. Užtikrina sistemos (įskaitant stalo, vaizdo sistemos, monitorių, bei visų kitų šioje techninėje specifikacijoje aprašytų prietaisų veikimą) veikimą skaitmeninės impulsinės rentgenoskopijos režimo veikimą ≥ 10 minučių dingus elektros tiekimui,</t>
  </si>
  <si>
    <t>≥ 3,7 MHU</t>
  </si>
  <si>
    <t>≥ 0,5 MHU/min</t>
  </si>
  <si>
    <t>Stalviršio (angliškai: tabletop) matmenys (neskaičiuojant šoninių bėgelių), ilgis x plotis</t>
  </si>
  <si>
    <t>≥ 250 kg</t>
  </si>
  <si>
    <t>3.2.1 Jei siūlomas objektas turi parametro T4, T5, T7, T8, T9 ir T10 didžiausią skaitinę vertę (Tmax) gauna maksimalų balų skaičių pagal lyginamąjį svorį: T4 = L4 = 0.05, T5 = L5 = 0.05, T7 = L7 = 0.10, T8 = L8 = 0.05, T9 = L9 = 0.15, T10 = L10 = 0.10. Mažiausią parametro T4, T5, T7, T8, T9 ir T10 skaitinę vertę (Tmin) turintis objektas gauna 0 balų: T4 = L4 = 0, T5 = L5 = 0, T7 = L7 = 0, T8 = L8 = 0, T9 = L9 = 0, T10 = L10 = 0. Visais kitais atvejais vertinamo objekto (Tv) parametro įvertinimas skaičiuojamas pagal formulę:</t>
  </si>
  <si>
    <t xml:space="preserve">2. Programinė įranga (integruota ir suderinta su siūloma skaitmenine angiografijos sistema), skirta pacientų apšvitos bei pagrindinių rentgeno procedūros parametrų stebėsenai / registravimui / perdavimui. Programinė įranga formuoja ataskaitas (pvz. mėnesines, metines) bei pavojaus pranešimus, esant padidintai apšvitai.  </t>
  </si>
  <si>
    <t>1. Komplekte su rentgeno aparatu turi būti pateikiama ne mažiau kaip 8 apsauginių priemonių komplektai, kurių kiekvienas susideda iš: liemenės, sijono ir apykaklės. Priemonių švino ekvivalentas: liemenės 0,35 - 0,50 mmPb, sijono ne mažiau kaip 0,25 mmPb, apykaklės 0,35 - 0,50 mmPb. Priemonės pagamintos iš bešvinės medžiagos pagal IIEC 61331-1:2014 / IEC 61331-3:2014 arba lygiavertį standartą. Kartu su pasiūlymu būtina pateikti apsauginių priemonių katalogą, kuriame būtų nurodyti galimi užsakyti dydžiai. Priemonių dydžiai suderinami įrangos užsakymo metu,</t>
  </si>
  <si>
    <t>2. Apsaugos priemonių laikymo sistema skirta laikyti visas siūlomas apsaugos priemones (išskyrus rentgeno apsauginius akinius). Laikymo sistema su ratukais (iš kurių ne mažiau kaip 2 su stabdymo mechanizmu), bei metalinėmis pakabomis skirtomis laikyti visas siūlomas apsaugos priemones (išskyrus rentgeno apsauginius akinius).</t>
  </si>
  <si>
    <t>Dvipusis paciento-operatoriaus akustinis ryšys</t>
  </si>
  <si>
    <t>≥ 2</t>
  </si>
  <si>
    <t>1. Čiužinys pacientui pagamintas iš visko elastinės arba lygiavertės medžiagos. Čiužinio storis ≥ 5 cm - 1 vnt,</t>
  </si>
  <si>
    <t>2. Tvirtinamas prie angiografinio paciento stalo,</t>
  </si>
  <si>
    <t>3. Porankis pagamintas iš anglies pluošto arba lygiavertės medžiagos.</t>
  </si>
  <si>
    <t>3. Porankio konstrukcija leidžia procedūros metu fiksuoti paciento ranką reikiamoje padėtyje (galimi fiksuotos rankos rotaciniai judesiai apie išilginę ašį bei plaštakos lenkiamieji judesiai visomis kryptimis),</t>
  </si>
  <si>
    <t xml:space="preserve">2. Paciento tvirtinimo diržai - 1 komplektas, </t>
  </si>
  <si>
    <t>3. Lašinės stovas - 1 vnt,</t>
  </si>
  <si>
    <t>11.1</t>
  </si>
  <si>
    <t xml:space="preserve">Detektoriaus aktyvios matricos įstrižinis dydis </t>
  </si>
  <si>
    <t>Siūlomos angiografinės sistemos instaliavimas, montavimas, įskaitant projekto radiacinei saugai paruošimą bei jo ekspertizę ir paruošimas eksploatacijai pagal Lietuvos higienos normos HN 31:2008 „Radiacinės saugos reikalavimai medicininėje rentgenodiagnostikoje“ radiacinės saugos reikalavimus ir Medicinos priemonių (prietaisų) naudojimo tvarkos aprašo, patvirtinto Lietuvos Respublikos sveikatos apsaugos ministro 2010 m. gegužės 3 d. įsakymu Nr. V-383 „Dėl Medicinos priemonių (prietaisų) naudojimo tvarkos aprašo patvirtinimo“, nustatyta tvarka. Įranga bus instaliuojama D1.3 patalpoje (pridedamas patalpų planas)</t>
  </si>
  <si>
    <t>Visi instaliavimo, montavimo, įskaitant projekto radiacinei saugai paruošimą bei jo ekspertizę ir patalpų paruošimo (įkaitant lubų, apšvietimo, ventiliacijos ir kt. operacinėje esančių konstrukcinių elementų) eksploatacijai kaštai turi būti įtraukti į galutinę pasiūlymo kainą. Kaštai turi apimti ir darbus, kurie bus numatyti radiacinės saugos projekte.</t>
  </si>
  <si>
    <t xml:space="preserve">CsI arba lygiaverčio tipo </t>
  </si>
  <si>
    <r>
      <t xml:space="preserve">1. Perkančiosios organizacijos neatmesti pasiūlymai vertinami taikant ekonomiškai naudingiausio pasiūlymo vertinimo kriterijus, kai vertinama </t>
    </r>
    <r>
      <rPr>
        <b/>
        <sz val="12"/>
        <color theme="1"/>
        <rFont val="Times New Roman"/>
        <family val="1"/>
      </rPr>
      <t>kaina ir kokybė.</t>
    </r>
  </si>
  <si>
    <t>VšĮ Vilniaus miesto klinikinei ligoninei</t>
  </si>
  <si>
    <t>Skaitmeninė angiografijos sistema</t>
  </si>
  <si>
    <t>Tiekėjo arba įgalioto asmens vardas ir pavardė</t>
  </si>
  <si>
    <t>Pasiūlyme nurodyta Prekės kaina (arba Prekių kiekis),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 Tiekėjui nurodžius teikiamo pasiūlymo konfidencialią informaciją/dokumentus, kartu su pasiūlymu būtina pateikti konfidencialumą pagrindžiančius (laikantis tai sričiai taikomos praktikos) argumentuotus įrodymus/dokumentus.</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</si>
  <si>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</si>
  <si>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1.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2.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</si>
  <si>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 xml:space="preserve">Tiekėjas turi būti siūlomos sistemos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serveriams ir visai periferinei įrangai (klaviatūra, pelė, spausdintuvas, nepertraukiamos el. srovės šaltinis ir kt.), t.y. Tiekėjas neprivalo būti siūlomų kompiuterių, serverių ir visos periferinės įrangos gamintojas arba būti oficialus šios įrangos gamintojų įgaliotasis atstovas, bei neprivalo turėti rašytinio susitarimo su minėtos siūlomos įrangos įgaliotuoju atstovu dėl prekybos. </t>
  </si>
  <si>
    <t>Į pasiūlymo kainą turi būti įskaičiuotas įrangos pristatymas į VšĮ Vilniaus miesto klinikinės ligoninės sandėlį, pervežimas iš sandėlio į instaliavimo vietą, instaliavimas (sumontuoti pristatytą techninę įrangą kaip to reikalauja įrangos gamintojas, įdiegti sisteminę programinę įrangą, operacinę sistemą, specializuotą), projekto radiacinei saugai paruošimas bei jo ekspertizė ir paruošimas eksploatacijai pagal Lietuvos higienos normos HN 31:2021 „Radiacinės saugos reikalavimai medicininėje rentgeno diagnostikoje“, po instaliavimo likusių įpakavimo medžiagų išvežimas (utilizavimas) ir personalo apmokymas.</t>
  </si>
  <si>
    <t>1. Ne mažiau nei 36 mėn.</t>
  </si>
  <si>
    <t>*</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</si>
  <si>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t>
  </si>
  <si>
    <t>1</t>
  </si>
  <si>
    <t>1.1</t>
  </si>
  <si>
    <t>5. Tūrinė kompiuterinė tomografija (CBCT).</t>
  </si>
  <si>
    <t>≥ 180º/120º</t>
  </si>
  <si>
    <t>≥ 90º/90º</t>
  </si>
  <si>
    <t>≥ 25 º/s</t>
  </si>
  <si>
    <t>2</t>
  </si>
  <si>
    <t>2.3</t>
  </si>
  <si>
    <t>2.4</t>
  </si>
  <si>
    <t>2.5</t>
  </si>
  <si>
    <t>2.6</t>
  </si>
  <si>
    <t>2.7</t>
  </si>
  <si>
    <t>Kampinio judėjimo greitis atliekant rotacinę angiografiją</t>
  </si>
  <si>
    <t>≥ 50 º/s</t>
  </si>
  <si>
    <t>Išilginis arkos judėjimo diapazonas</t>
  </si>
  <si>
    <t>≥ 210 cm</t>
  </si>
  <si>
    <t xml:space="preserve">≥ 89 cm </t>
  </si>
  <si>
    <t>C arkos tvirtinimo konstrukcija</t>
  </si>
  <si>
    <t>Būtina, turi būti tvirtinama ant lubinės bėginės sistemos</t>
  </si>
  <si>
    <t>2.8</t>
  </si>
  <si>
    <t>2.9</t>
  </si>
  <si>
    <t>2.10</t>
  </si>
  <si>
    <t>≥ 16 bitų</t>
  </si>
  <si>
    <t>≥ 48 cm</t>
  </si>
  <si>
    <t>≤ 160 µm</t>
  </si>
  <si>
    <t>3.8</t>
  </si>
  <si>
    <t>≥ 77 %</t>
  </si>
  <si>
    <t>≥ 3,25 lp/mm</t>
  </si>
  <si>
    <t>≥ 6 skirtingų matmenų</t>
  </si>
  <si>
    <t>≥ 2 tipų</t>
  </si>
  <si>
    <t>6.5</t>
  </si>
  <si>
    <t>6.6</t>
  </si>
  <si>
    <t>6.7</t>
  </si>
  <si>
    <t>≥ 4000 W</t>
  </si>
  <si>
    <t xml:space="preserve">≥ 280 x 45 cm </t>
  </si>
  <si>
    <t>Skersinė stalviršio eiga</t>
  </si>
  <si>
    <t>≥ 35 cm</t>
  </si>
  <si>
    <t>Pasukimo funkcija</t>
  </si>
  <si>
    <t>≥ 240º</t>
  </si>
  <si>
    <t xml:space="preserve">≥ 200 cm </t>
  </si>
  <si>
    <t xml:space="preserve">Minimalus stalviršio aukštis </t>
  </si>
  <si>
    <t>≤ 78 cm</t>
  </si>
  <si>
    <t>7.9</t>
  </si>
  <si>
    <t>7.10</t>
  </si>
  <si>
    <t>7.11</t>
  </si>
  <si>
    <t>7.12</t>
  </si>
  <si>
    <t>5. Turi būti galima keisti vaizdo šaltinių langų dydį, poziciją, kiekį, naudojant sensorinio valdymo pultą operacinėje,</t>
  </si>
  <si>
    <t>6. Apsauginis monitoriaus ekranas,</t>
  </si>
  <si>
    <t>7. Automatinis adaptavimas prie aplinkos apšvietimo.</t>
  </si>
  <si>
    <t>9.4</t>
  </si>
  <si>
    <t xml:space="preserve">3. Būtina galimybė procedūros metu peržiūrėti papildomus paciento vaizdus iš vidinės atminties ar PACS archyvo. Galimybė priimti ir išsaugoti vaizdus, kurie yra persiunčiami iš PACS vaizdų archyvo (DICOM Storage SCP). </t>
  </si>
  <si>
    <t>1. Kiekis - 3 vnt,</t>
  </si>
  <si>
    <t>2. Įstrižainė ≥ 27“,</t>
  </si>
  <si>
    <t>3. Skiriamoji geba ≥ 3,5 mln. taškų,</t>
  </si>
  <si>
    <t>Operatoriaus konsolės kompiuteris</t>
  </si>
  <si>
    <t>1. Kompiuteris atitinkantis gamintojo rekomentuojamus paramatrus (tiekėjas turi pateikti tik gamintojo patvirtinimą, kad Sistema bus sukomplektuota su kompiuteriu atitinkančius gamintojo rekomenduojamus parametrus programinei įrangai),</t>
  </si>
  <si>
    <t>2. Klaviatūra - 1 vnt,</t>
  </si>
  <si>
    <t>3. Pelė - 1 vnt.</t>
  </si>
  <si>
    <t>≥ 100000 vaizdų</t>
  </si>
  <si>
    <t>Jonizuojančiosios spinduliuotės mažinimo ir valdymo sistema, sudaryta iš programinės įrangos ir specializuotų algoritmų, veikiančių realiame laike, kurie gerina vaizdo kokybę ir leidžia atlikti procedūras su mažesne doze („CARE+CLEAR“, „DoseWise“, „DoseRite“ ir lygiavertės technologijos)</t>
  </si>
  <si>
    <t>Įranga vaizdų, gautų rotacine DSA, erdvinei rekonstrukcijai</t>
  </si>
  <si>
    <t>Programinės ir aparatinės įrangos paketas, leidžiantis atlikti skenavimą ir gauti minkštųjų audinių 3D vaizdus panašius į KT (CBCT)</t>
  </si>
  <si>
    <t>Programinės ir aparatinės įrangos paketas, leidžiantis gauti ir vaizduoti trimačius aukštos raiškos angiografinius įvairių anatomijų (galvos, pilvo, periferinių ir kt. kraujagyslių) vaizdus</t>
  </si>
  <si>
    <t>Specializuota aukštos raiškos stentų, srauto nukreipėjų vaizdavimo ir kitų implantų vaizdavimo įranga, veikianti 3D skenavimo režime kartu su kontrastiniu vaizdavimu</t>
  </si>
  <si>
    <t xml:space="preserve">Programinės įrangos paketas padedantis planuoti embolizacijos procedūras, automatiškai aptikti ir vaizduoti naviką maitinančias kraujagysles </t>
  </si>
  <si>
    <t>Programinė įranga skirta punkcijoms, padedanti planuoti ir teisingai įvesti adatą naudojant fluoroskopijos vaizdą sulietą su KT, ar MRT vaizdais, vaizduoti virtualią adatos trajektoriją, vaizduoti galimas abliacijos zonas pagal planuojamą adatos poziciją</t>
  </si>
  <si>
    <t>Programinės ir aparatinės įrangos paketas, leidžiantis vienu metu atvaizduoti dvi realaus laiko fluoroskopijos serijas</t>
  </si>
  <si>
    <t>Programinės įrangos paketas leidžiantis vartotojui pasirinktą vaizdą vaizduoti kaip papildomą sluoksnį fluoroskopiniame vaizde (įskaitant realaus laiko vaizdą) arba naudoti jį kaip referuojantį vaizdą žemėlapio „roadmap“ režime.</t>
  </si>
  <si>
    <t>Kiekybinė kraujagyslių matavimo, segmentavimo programinė įranga (QVA)</t>
  </si>
  <si>
    <t>10.4</t>
  </si>
  <si>
    <t>10.5</t>
  </si>
  <si>
    <t>10.6</t>
  </si>
  <si>
    <t>10.7</t>
  </si>
  <si>
    <t>10.8</t>
  </si>
  <si>
    <t>10.9</t>
  </si>
  <si>
    <t>10.10</t>
  </si>
  <si>
    <t>10.11</t>
  </si>
  <si>
    <t>10.12</t>
  </si>
  <si>
    <t>10.13</t>
  </si>
  <si>
    <t>≥ 150 ml kiekvienai talpai</t>
  </si>
  <si>
    <t>12.1</t>
  </si>
  <si>
    <t>12.2</t>
  </si>
  <si>
    <t>Švino ekvivalentas ≥ 0,5 mm Pb 
≥ 2 vnt.</t>
  </si>
  <si>
    <t>Švino ekvivalentas ≥ 0,5 mm Pb
≥ 1 vnt.</t>
  </si>
  <si>
    <t>3. Akinių svoris ≤ 100 g,</t>
  </si>
  <si>
    <t>13.4</t>
  </si>
  <si>
    <t>2. Su korekciniais arba FIT OVER tipo lęšias (arba lygiaverčiais),</t>
  </si>
  <si>
    <t>2. Tiekėjas kartu su pasiūlymu turi pateikti neginčijamus įrodymus (gamintojo patvirtinimą, elektros sąnaudų skaičiavimus ar pan.), kurie patvirtintų atitiktį techninės specifikacijos 14.1 p. nustatytiems reikalavimams.</t>
  </si>
  <si>
    <t>16.1</t>
  </si>
  <si>
    <t>16.2</t>
  </si>
  <si>
    <t>16.3</t>
  </si>
  <si>
    <t>16.4</t>
  </si>
  <si>
    <t>Siūlomas Sistemos garantinis laikotarpis*</t>
  </si>
  <si>
    <t>1. Mokymai ≥ 4 rentgenooperacinės slaugytojas,</t>
  </si>
  <si>
    <t>2. Mokymai ≥ 8 gydytojams radiologams / kraujagyslių chirurgams,</t>
  </si>
  <si>
    <t>3. Kiekvieno specialisto mokymų trukmė: 2 dienos. Dienos trukmė: 8 akademinės valandos.</t>
  </si>
  <si>
    <t>4. Silikoninė galvos pagalvėlė - 1 vnt.</t>
  </si>
  <si>
    <t>11.3</t>
  </si>
  <si>
    <t>Vienkartinės priemonės</t>
  </si>
  <si>
    <t>Komplektuojama su ne mažiau kaip 300 tyrimų (pacientų) skirtų vienkartinių priemonėnių (visos priemonės privalo būti originalios ir patvirtintos siūlomo automatinio kontrastinio tirpalo injektoriaus gamintojo. Kartu su pasiūlymu pateikti kontrastinio tirpalo injektoriaus gamintojo patvirtinimo raštą, kad priemonės yra saugios ir tinkamos naudoti pagal paskirtį.),</t>
  </si>
  <si>
    <t>11.4</t>
  </si>
  <si>
    <t>Komplektuojama su visais reikalingais priedais būtinais, kad prietaisą būtų galima naudoti pagal paskirtį.</t>
  </si>
  <si>
    <t>Paskirtis</t>
  </si>
  <si>
    <t>Automatinis kontrastinio tirpalo injektorius agniografiniams  tyrimams</t>
  </si>
  <si>
    <t>11.5</t>
  </si>
  <si>
    <t>1 pirkimo objekto dalis. Skaitmeninė angiografijos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</si>
</sst>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sz val="12"/>
      <color rgb="FFFF0000"/>
      <name val="Times New Roman"/>
      <family val="1"/>
    </font>
    <font>
      <b/>
      <sz val="12"/>
      <color rgb="FF000000"/>
      <name val="Times New Roman"/>
      <family val="1"/>
    </font>
    <font>
      <vertAlign val="subscript"/>
      <sz val="12"/>
      <name val="Times New Roman"/>
      <family val="1"/>
    </font>
    <font>
      <b/>
      <sz val="12"/>
      <name val="Times New Roman"/>
      <family val="1"/>
    </font>
    <font>
      <i/>
      <sz val="12"/>
      <name val="Times New Roman"/>
      <family val="1"/>
    </font>
    <font>
      <b/>
      <sz val="12"/>
      <name val="Times New Roman"/>
      <family val="1"/>
      <charset val="186"/>
    </font>
    <font>
      <sz val="12"/>
      <name val="Times New Roman"/>
      <family val="1"/>
      <charset val="186"/>
    </font>
    <font>
      <b/>
      <sz val="12"/>
      <color rgb="FFFF0000"/>
      <name val="Times New Roman"/>
      <family val="1"/>
    </font>
    <font>
      <b/>
      <sz val="16"/>
      <color rgb="FFFF0000"/>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b/>
      <i/>
      <sz val="12"/>
      <name val="Times New Roman"/>
      <family val="1"/>
    </font>
    <font>
      <b/>
      <i/>
      <vertAlign val="subscript"/>
      <sz val="12"/>
      <name val="Times New Roman"/>
      <family val="1"/>
    </font>
    <font>
      <i/>
      <vertAlign val="subscript"/>
      <sz val="12"/>
      <name val="Times New Roman"/>
      <family val="1"/>
    </font>
    <font>
      <vertAlign val="subscript"/>
      <sz val="12"/>
      <color theme="1"/>
      <name val="Times New Roman"/>
      <family val="1"/>
    </font>
    <font>
      <i/>
      <sz val="12"/>
      <color rgb="FF00B050"/>
      <name val="Times New Roman"/>
      <family val="1"/>
    </font>
    <font>
      <sz val="8"/>
      <name val="Calibri"/>
      <family val="2"/>
      <scheme val="minor"/>
    </font>
    <font>
      <b/>
      <i/>
      <sz val="14"/>
      <name val="Times New Roman"/>
      <family val="1"/>
    </font>
    <font>
      <sz val="12"/>
      <color rgb="FF00B050"/>
      <name val="Times New Roman"/>
      <family val="1"/>
    </font>
    <font>
      <sz val="11"/>
      <color rgb="FF00B050"/>
      <name val="Times New Roman"/>
      <family val="1"/>
    </font>
    <font>
      <sz val="11"/>
      <name val="Times New Roman"/>
      <family val="1"/>
    </font>
    <font>
      <sz val="12"/>
      <color rgb="FFFF0000"/>
      <name val="Times New Roman"/>
      <family val="1"/>
      <charset val="186"/>
    </font>
    <font>
      <sz val="12"/>
      <color rgb="FF00B050"/>
      <name val="Times New Roman"/>
      <family val="1"/>
      <charset val="186"/>
    </font>
    <font>
      <sz val="11"/>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1">
    <xf numFmtId="0" fontId="0" fillId="0" borderId="0"/>
  </cellStyleXfs>
  <cellXfs count="265">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0" xfId="0" applyFont="1" applyFill="1" applyAlignment="1">
      <alignment horizontal="right" vertical="top"/>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3" fillId="5" borderId="0" xfId="0" applyFont="1" applyFill="1" applyAlignment="1">
      <alignment vertical="top"/>
    </xf>
    <xf numFmtId="0" fontId="14" fillId="5" borderId="0" xfId="0" applyFont="1" applyFill="1" applyAlignment="1">
      <alignment vertical="top" wrapText="1"/>
    </xf>
    <xf numFmtId="0" fontId="14" fillId="5" borderId="0" xfId="0" applyFont="1" applyFill="1"/>
    <xf numFmtId="0" fontId="13" fillId="5" borderId="1" xfId="0" applyFont="1" applyFill="1" applyBorder="1" applyAlignment="1">
      <alignment horizontal="center" vertical="center" wrapText="1"/>
    </xf>
    <xf numFmtId="0" fontId="13" fillId="5" borderId="1" xfId="0" applyFont="1" applyFill="1" applyBorder="1" applyAlignment="1">
      <alignment horizontal="justify" vertical="center" wrapText="1"/>
    </xf>
    <xf numFmtId="49" fontId="14" fillId="5" borderId="1" xfId="0" applyNumberFormat="1" applyFont="1" applyFill="1" applyBorder="1" applyAlignment="1">
      <alignment horizontal="justify" vertical="top" wrapText="1"/>
    </xf>
    <xf numFmtId="0" fontId="13" fillId="5" borderId="1" xfId="0" applyFont="1" applyFill="1" applyBorder="1" applyAlignment="1">
      <alignment horizontal="justify" vertical="top" wrapText="1"/>
    </xf>
    <xf numFmtId="0" fontId="14" fillId="5" borderId="1" xfId="0" applyFont="1" applyFill="1" applyBorder="1" applyAlignment="1">
      <alignment horizontal="left" vertical="top"/>
    </xf>
    <xf numFmtId="0" fontId="14" fillId="5" borderId="0" xfId="0" applyFont="1" applyFill="1" applyAlignment="1">
      <alignment vertical="top"/>
    </xf>
    <xf numFmtId="0" fontId="1" fillId="5" borderId="0" xfId="0" applyFont="1" applyFill="1" applyAlignment="1">
      <alignment vertical="center" wrapText="1"/>
    </xf>
    <xf numFmtId="49" fontId="13" fillId="5" borderId="1" xfId="0" applyNumberFormat="1" applyFont="1" applyFill="1" applyBorder="1" applyAlignment="1">
      <alignment horizontal="center" vertical="top"/>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1" fillId="5" borderId="0" xfId="0" applyFont="1" applyFill="1" applyAlignment="1" applyProtection="1">
      <alignment vertical="center" wrapText="1"/>
      <protection locked="0"/>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5" borderId="0" xfId="0" applyFont="1" applyFill="1" applyAlignment="1">
      <alignment vertical="center" wrapText="1"/>
    </xf>
    <xf numFmtId="0" fontId="5" fillId="5" borderId="18" xfId="0" applyFont="1" applyFill="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0" fontId="11" fillId="5" borderId="0" xfId="0" applyFont="1" applyFill="1" applyAlignment="1">
      <alignment vertical="center" wrapText="1"/>
    </xf>
    <xf numFmtId="0" fontId="1" fillId="5" borderId="0" xfId="0" applyFont="1" applyFill="1" applyAlignment="1">
      <alignment wrapText="1"/>
    </xf>
    <xf numFmtId="0" fontId="1" fillId="4" borderId="0" xfId="0" applyFont="1" applyFill="1"/>
    <xf numFmtId="0" fontId="6" fillId="4" borderId="0" xfId="0" applyFont="1" applyFill="1" applyAlignment="1">
      <alignment vertical="center"/>
    </xf>
    <xf numFmtId="0" fontId="7" fillId="4" borderId="0" xfId="0" applyFont="1" applyFill="1"/>
    <xf numFmtId="0" fontId="1" fillId="4" borderId="1" xfId="0" applyFont="1" applyFill="1" applyBorder="1"/>
    <xf numFmtId="0" fontId="1" fillId="4" borderId="1" xfId="0" applyFont="1" applyFill="1" applyBorder="1" applyAlignment="1">
      <alignment horizontal="center"/>
    </xf>
    <xf numFmtId="0" fontId="2" fillId="4" borderId="35" xfId="0" applyFont="1" applyFill="1" applyBorder="1" applyAlignment="1">
      <alignment horizontal="center" vertical="center" wrapText="1"/>
    </xf>
    <xf numFmtId="0" fontId="2" fillId="6" borderId="32"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5" fillId="4" borderId="0" xfId="0" applyFont="1" applyFill="1"/>
    <xf numFmtId="0" fontId="2" fillId="4" borderId="0" xfId="0" applyFont="1" applyFill="1"/>
    <xf numFmtId="0" fontId="15" fillId="4" borderId="0" xfId="0" applyFont="1" applyFill="1"/>
    <xf numFmtId="0" fontId="1" fillId="4" borderId="0" xfId="0" applyFont="1" applyFill="1" applyAlignment="1">
      <alignment vertical="top" wrapText="1"/>
    </xf>
    <xf numFmtId="0" fontId="1" fillId="6" borderId="1" xfId="0" applyFont="1" applyFill="1" applyBorder="1" applyAlignment="1">
      <alignment horizontal="center" vertical="center"/>
    </xf>
    <xf numFmtId="0" fontId="2" fillId="4" borderId="0" xfId="0" applyFont="1" applyFill="1" applyAlignment="1">
      <alignment horizontal="right" vertical="center" wrapText="1"/>
    </xf>
    <xf numFmtId="0" fontId="2" fillId="4" borderId="35" xfId="0" applyFont="1" applyFill="1" applyBorder="1" applyAlignment="1">
      <alignment horizontal="center" vertical="center"/>
    </xf>
    <xf numFmtId="0" fontId="1" fillId="4" borderId="41"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0" xfId="0" applyFont="1" applyFill="1" applyAlignment="1">
      <alignment horizontal="center" vertical="center"/>
    </xf>
    <xf numFmtId="0" fontId="19" fillId="4" borderId="0" xfId="0" applyFont="1" applyFill="1" applyAlignment="1">
      <alignment horizontal="left"/>
    </xf>
    <xf numFmtId="0" fontId="1" fillId="4" borderId="0" xfId="0" applyFont="1" applyFill="1" applyAlignment="1">
      <alignment horizontal="left"/>
    </xf>
    <xf numFmtId="0" fontId="1" fillId="4" borderId="0" xfId="0" applyFont="1" applyFill="1" applyAlignment="1">
      <alignment horizontal="right"/>
    </xf>
    <xf numFmtId="0" fontId="2" fillId="7" borderId="35" xfId="0" applyFont="1" applyFill="1" applyBorder="1" applyAlignment="1">
      <alignment horizontal="center" vertical="center"/>
    </xf>
    <xf numFmtId="0" fontId="5" fillId="4" borderId="35" xfId="0" applyFont="1" applyFill="1" applyBorder="1" applyAlignment="1">
      <alignment horizontal="justify" wrapText="1"/>
    </xf>
    <xf numFmtId="0" fontId="5" fillId="4" borderId="17" xfId="0" applyFont="1" applyFill="1" applyBorder="1" applyAlignment="1">
      <alignment horizontal="center" vertical="center"/>
    </xf>
    <xf numFmtId="0" fontId="5" fillId="4" borderId="35" xfId="0" applyFont="1" applyFill="1" applyBorder="1" applyAlignment="1">
      <alignment horizontal="justify"/>
    </xf>
    <xf numFmtId="0" fontId="20" fillId="4" borderId="0" xfId="0" applyFont="1" applyFill="1" applyAlignment="1">
      <alignment horizontal="left"/>
    </xf>
    <xf numFmtId="0" fontId="12" fillId="4" borderId="0" xfId="0" applyFont="1" applyFill="1" applyAlignment="1">
      <alignment horizontal="left"/>
    </xf>
    <xf numFmtId="0" fontId="5" fillId="4" borderId="0" xfId="0" applyFont="1" applyFill="1" applyAlignment="1">
      <alignment horizontal="left"/>
    </xf>
    <xf numFmtId="0" fontId="1" fillId="0" borderId="35" xfId="0" applyFont="1" applyBorder="1" applyAlignment="1">
      <alignment horizontal="center" vertical="center"/>
    </xf>
    <xf numFmtId="0" fontId="19" fillId="0" borderId="0" xfId="0" applyFont="1" applyAlignment="1">
      <alignment horizontal="left"/>
    </xf>
    <xf numFmtId="0" fontId="24" fillId="0" borderId="0" xfId="0" applyFont="1"/>
    <xf numFmtId="0" fontId="14" fillId="5" borderId="0" xfId="0" applyFont="1" applyFill="1" applyAlignment="1">
      <alignment vertical="center"/>
    </xf>
    <xf numFmtId="0" fontId="14" fillId="5" borderId="0" xfId="0" applyFont="1" applyFill="1" applyAlignment="1">
      <alignment horizontal="center" vertical="center"/>
    </xf>
    <xf numFmtId="0" fontId="17" fillId="4" borderId="0" xfId="0" applyFont="1" applyFill="1" applyAlignment="1">
      <alignment horizontal="center" vertical="center"/>
    </xf>
    <xf numFmtId="0" fontId="0" fillId="6" borderId="0" xfId="0" applyFill="1"/>
    <xf numFmtId="0" fontId="1" fillId="2" borderId="6" xfId="0" applyFont="1" applyFill="1" applyBorder="1" applyAlignment="1">
      <alignment horizontal="center" vertical="center" wrapText="1"/>
    </xf>
    <xf numFmtId="2" fontId="1" fillId="8" borderId="29" xfId="0" applyNumberFormat="1" applyFont="1" applyFill="1" applyBorder="1" applyAlignment="1">
      <alignment horizontal="center" vertical="center"/>
    </xf>
    <xf numFmtId="0" fontId="2" fillId="4" borderId="35" xfId="0" applyFont="1" applyFill="1" applyBorder="1" applyAlignment="1">
      <alignment horizontal="right" vertical="center" wrapText="1"/>
    </xf>
    <xf numFmtId="0" fontId="17" fillId="4" borderId="0" xfId="0" applyFont="1" applyFill="1" applyAlignment="1">
      <alignment vertical="center"/>
    </xf>
    <xf numFmtId="0" fontId="26" fillId="4" borderId="0" xfId="0" applyFont="1" applyFill="1" applyAlignment="1">
      <alignment horizontal="center" vertical="center"/>
    </xf>
    <xf numFmtId="49" fontId="5" fillId="5" borderId="1" xfId="0" applyNumberFormat="1" applyFont="1" applyFill="1" applyBorder="1" applyAlignment="1">
      <alignment horizontal="center" vertical="top" wrapText="1"/>
    </xf>
    <xf numFmtId="49" fontId="5" fillId="5" borderId="1" xfId="0" applyNumberFormat="1" applyFont="1" applyFill="1" applyBorder="1" applyAlignment="1">
      <alignment horizontal="justify" vertical="top" wrapText="1"/>
    </xf>
    <xf numFmtId="49" fontId="11" fillId="5" borderId="26" xfId="0" applyNumberFormat="1" applyFont="1" applyFill="1" applyBorder="1" applyAlignment="1">
      <alignment horizontal="center" vertical="top" wrapText="1"/>
    </xf>
    <xf numFmtId="49" fontId="11" fillId="5" borderId="26" xfId="0" applyNumberFormat="1" applyFont="1" applyFill="1" applyBorder="1" applyAlignment="1">
      <alignment horizontal="justify" vertical="center"/>
    </xf>
    <xf numFmtId="49" fontId="5" fillId="5" borderId="26" xfId="0" applyNumberFormat="1" applyFont="1" applyFill="1" applyBorder="1" applyAlignment="1">
      <alignment horizontal="justify" vertical="top"/>
    </xf>
    <xf numFmtId="49" fontId="11" fillId="5" borderId="1" xfId="0" applyNumberFormat="1" applyFont="1" applyFill="1" applyBorder="1" applyAlignment="1">
      <alignment horizontal="center" vertical="top" wrapText="1"/>
    </xf>
    <xf numFmtId="49" fontId="11" fillId="5" borderId="1" xfId="0" applyNumberFormat="1" applyFont="1" applyFill="1" applyBorder="1" applyAlignment="1">
      <alignment horizontal="justify" vertical="top"/>
    </xf>
    <xf numFmtId="49" fontId="11" fillId="5" borderId="1" xfId="0" applyNumberFormat="1" applyFont="1" applyFill="1" applyBorder="1" applyAlignment="1">
      <alignment horizontal="justify" vertical="top" wrapText="1"/>
    </xf>
    <xf numFmtId="49" fontId="5" fillId="5" borderId="1" xfId="0" applyNumberFormat="1" applyFont="1" applyFill="1" applyBorder="1" applyAlignment="1">
      <alignment horizontal="justify" vertical="top"/>
    </xf>
    <xf numFmtId="0" fontId="5" fillId="4" borderId="0" xfId="0" applyFont="1" applyFill="1" applyAlignment="1">
      <alignment horizontal="center" vertical="center" wrapText="1"/>
    </xf>
    <xf numFmtId="0" fontId="28" fillId="4" borderId="0" xfId="0" applyFont="1" applyFill="1" applyAlignment="1">
      <alignment vertical="center" wrapText="1"/>
    </xf>
    <xf numFmtId="2" fontId="28" fillId="4" borderId="0" xfId="0" applyNumberFormat="1" applyFont="1" applyFill="1" applyAlignment="1">
      <alignment horizontal="center" vertical="center" wrapText="1"/>
    </xf>
    <xf numFmtId="0" fontId="27" fillId="4" borderId="0" xfId="0" applyFont="1" applyFill="1" applyAlignment="1">
      <alignment horizontal="justify" vertical="top" wrapText="1"/>
    </xf>
    <xf numFmtId="0" fontId="27" fillId="4" borderId="0" xfId="0" applyFont="1" applyFill="1" applyAlignment="1">
      <alignment horizontal="center" vertical="center" wrapText="1"/>
    </xf>
    <xf numFmtId="0" fontId="29" fillId="4" borderId="35" xfId="0" applyFont="1" applyFill="1" applyBorder="1" applyAlignment="1">
      <alignment vertical="center" wrapText="1"/>
    </xf>
    <xf numFmtId="2" fontId="29" fillId="4" borderId="35" xfId="0" applyNumberFormat="1" applyFont="1" applyFill="1" applyBorder="1" applyAlignment="1">
      <alignment horizontal="center" vertical="center" wrapText="1"/>
    </xf>
    <xf numFmtId="0" fontId="5" fillId="5" borderId="30" xfId="0" applyFont="1" applyFill="1" applyBorder="1" applyAlignment="1">
      <alignment horizontal="justify" vertical="top" wrapText="1"/>
    </xf>
    <xf numFmtId="0" fontId="5" fillId="5" borderId="35" xfId="0" applyFont="1" applyFill="1" applyBorder="1" applyAlignment="1">
      <alignment horizontal="center" vertical="center" wrapText="1"/>
    </xf>
    <xf numFmtId="0" fontId="5" fillId="5" borderId="33" xfId="0" applyFont="1" applyFill="1" applyBorder="1" applyAlignment="1">
      <alignment horizontal="justify" vertical="center" wrapText="1"/>
    </xf>
    <xf numFmtId="0" fontId="5" fillId="5" borderId="33" xfId="0" applyFont="1" applyFill="1" applyBorder="1" applyAlignment="1">
      <alignment horizontal="justify" vertical="top" wrapText="1"/>
    </xf>
    <xf numFmtId="0" fontId="8" fillId="5" borderId="0" xfId="0" applyFont="1" applyFill="1"/>
    <xf numFmtId="0" fontId="5" fillId="5" borderId="33" xfId="0" applyFont="1" applyFill="1" applyBorder="1" applyAlignment="1">
      <alignment horizontal="center" vertical="center" wrapText="1"/>
    </xf>
    <xf numFmtId="49" fontId="5" fillId="5" borderId="27" xfId="0" applyNumberFormat="1" applyFont="1" applyFill="1" applyBorder="1" applyAlignment="1">
      <alignment horizontal="center" vertical="top"/>
    </xf>
    <xf numFmtId="0" fontId="5" fillId="5" borderId="27" xfId="0" applyFont="1" applyFill="1" applyBorder="1" applyAlignment="1">
      <alignment horizontal="justify" vertical="top" wrapText="1"/>
    </xf>
    <xf numFmtId="0" fontId="5" fillId="5" borderId="1" xfId="0" applyFont="1" applyFill="1" applyBorder="1" applyAlignment="1">
      <alignment horizontal="justify" vertical="top" wrapText="1"/>
    </xf>
    <xf numFmtId="0" fontId="30" fillId="5" borderId="0" xfId="0" applyFont="1" applyFill="1" applyAlignment="1">
      <alignment horizontal="left" vertical="center"/>
    </xf>
    <xf numFmtId="2" fontId="5" fillId="4" borderId="27" xfId="0" applyNumberFormat="1" applyFont="1" applyFill="1" applyBorder="1" applyAlignment="1">
      <alignment horizontal="center" vertical="center"/>
    </xf>
    <xf numFmtId="0" fontId="20" fillId="4" borderId="35" xfId="0" applyFont="1" applyFill="1" applyBorder="1" applyAlignment="1">
      <alignment horizontal="center" vertical="center"/>
    </xf>
    <xf numFmtId="2" fontId="5" fillId="6" borderId="35" xfId="0" applyNumberFormat="1" applyFont="1" applyFill="1" applyBorder="1" applyAlignment="1">
      <alignment horizontal="center" vertical="center"/>
    </xf>
    <xf numFmtId="0" fontId="1" fillId="0" borderId="0" xfId="0" applyFont="1" applyAlignment="1">
      <alignment horizontal="right" indent="3"/>
    </xf>
    <xf numFmtId="0" fontId="5" fillId="0" borderId="0" xfId="0" applyFont="1" applyAlignment="1">
      <alignment horizontal="right" indent="3"/>
    </xf>
    <xf numFmtId="0" fontId="1" fillId="0" borderId="0" xfId="0" applyFont="1" applyAlignment="1">
      <alignment horizontal="right" vertical="center" wrapText="1" indent="3"/>
    </xf>
    <xf numFmtId="0" fontId="5" fillId="0" borderId="0" xfId="0" applyFont="1" applyAlignment="1">
      <alignment horizontal="right" vertical="center" wrapText="1" indent="3"/>
    </xf>
    <xf numFmtId="49" fontId="14" fillId="5" borderId="26" xfId="0" applyNumberFormat="1" applyFont="1" applyFill="1" applyBorder="1" applyAlignment="1">
      <alignment horizontal="justify" vertical="center" wrapText="1"/>
    </xf>
    <xf numFmtId="0" fontId="30" fillId="5" borderId="0" xfId="0" applyFont="1" applyFill="1" applyAlignment="1">
      <alignment horizontal="center" vertical="center"/>
    </xf>
    <xf numFmtId="0" fontId="31" fillId="5" borderId="0" xfId="0" applyFont="1" applyFill="1" applyAlignment="1">
      <alignment horizontal="center" vertical="center"/>
    </xf>
    <xf numFmtId="0" fontId="14" fillId="5" borderId="0" xfId="0" applyFont="1" applyFill="1" applyAlignment="1">
      <alignment horizontal="left" vertical="center"/>
    </xf>
    <xf numFmtId="0" fontId="14"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4" fillId="2" borderId="0" xfId="0" applyFont="1" applyFill="1" applyAlignment="1">
      <alignment horizontal="justify" vertical="top" wrapText="1"/>
    </xf>
    <xf numFmtId="14" fontId="32" fillId="3" borderId="1" xfId="0" applyNumberFormat="1" applyFont="1" applyFill="1" applyBorder="1" applyAlignment="1" applyProtection="1">
      <alignment horizontal="left" vertical="top" wrapText="1"/>
      <protection locked="0"/>
    </xf>
    <xf numFmtId="49" fontId="5" fillId="0" borderId="1" xfId="0" applyNumberFormat="1" applyFont="1" applyBorder="1" applyAlignment="1" applyProtection="1">
      <alignment horizontal="justify" vertical="center" wrapText="1"/>
      <protection locked="0"/>
    </xf>
    <xf numFmtId="49" fontId="5" fillId="0" borderId="1" xfId="0" applyNumberFormat="1" applyFont="1" applyBorder="1" applyAlignment="1">
      <alignment horizontal="justify" vertical="top" wrapText="1"/>
    </xf>
    <xf numFmtId="49" fontId="14" fillId="0" borderId="1" xfId="0" applyNumberFormat="1" applyFont="1" applyBorder="1" applyAlignment="1">
      <alignment horizontal="justify" vertical="top" wrapText="1"/>
    </xf>
    <xf numFmtId="49" fontId="5" fillId="0" borderId="1" xfId="0" applyNumberFormat="1" applyFont="1" applyBorder="1" applyAlignment="1" applyProtection="1">
      <alignment horizontal="justify" vertical="top" wrapText="1"/>
      <protection locked="0"/>
    </xf>
    <xf numFmtId="49" fontId="5" fillId="0" borderId="26" xfId="0" applyNumberFormat="1" applyFont="1" applyBorder="1" applyAlignment="1">
      <alignment horizontal="justify" vertical="top" wrapText="1"/>
    </xf>
    <xf numFmtId="49" fontId="5" fillId="0" borderId="26" xfId="0" applyNumberFormat="1" applyFont="1" applyBorder="1" applyAlignment="1" applyProtection="1">
      <alignment horizontal="justify" vertical="center" wrapText="1"/>
      <protection locked="0"/>
    </xf>
    <xf numFmtId="0" fontId="14" fillId="0" borderId="1" xfId="0" applyFont="1" applyBorder="1" applyAlignment="1">
      <alignment horizontal="left" vertical="top"/>
    </xf>
    <xf numFmtId="49" fontId="14" fillId="0" borderId="1" xfId="0" applyNumberFormat="1" applyFont="1" applyBorder="1" applyAlignment="1" applyProtection="1">
      <alignment vertical="top" wrapText="1"/>
      <protection locked="0"/>
    </xf>
    <xf numFmtId="49" fontId="14" fillId="0" borderId="1" xfId="0" applyNumberFormat="1" applyFont="1" applyBorder="1" applyAlignment="1" applyProtection="1">
      <alignment horizontal="justify" vertical="top" wrapText="1"/>
      <protection locked="0"/>
    </xf>
    <xf numFmtId="49" fontId="5" fillId="0" borderId="1" xfId="0" applyNumberFormat="1" applyFont="1" applyBorder="1" applyAlignment="1" applyProtection="1">
      <alignment vertical="center" wrapText="1"/>
      <protection locked="0"/>
    </xf>
    <xf numFmtId="0" fontId="1" fillId="5" borderId="0" xfId="0" applyFont="1" applyFill="1" applyAlignment="1">
      <alignment horizontal="left" vertical="center" wrapText="1"/>
    </xf>
    <xf numFmtId="0" fontId="1" fillId="5" borderId="0" xfId="0" applyFont="1" applyFill="1" applyAlignment="1">
      <alignment horizontal="left"/>
    </xf>
    <xf numFmtId="0" fontId="1" fillId="5" borderId="1" xfId="0" applyFont="1" applyFill="1" applyBorder="1" applyAlignment="1">
      <alignment horizontal="justify" vertical="center" wrapText="1"/>
    </xf>
    <xf numFmtId="0" fontId="5" fillId="3" borderId="18" xfId="0" applyFont="1" applyFill="1" applyBorder="1" applyAlignment="1" applyProtection="1">
      <alignment horizontal="left" vertical="center" wrapText="1"/>
      <protection locked="0"/>
    </xf>
    <xf numFmtId="0" fontId="5" fillId="3" borderId="19" xfId="0" applyFont="1" applyFill="1" applyBorder="1" applyAlignment="1" applyProtection="1">
      <alignment horizontal="left" vertical="center" wrapText="1"/>
      <protection locked="0"/>
    </xf>
    <xf numFmtId="0" fontId="2" fillId="5" borderId="0" xfId="0" applyFont="1" applyFill="1" applyAlignment="1">
      <alignment horizontal="left"/>
    </xf>
    <xf numFmtId="0" fontId="7" fillId="5" borderId="0" xfId="0" applyFont="1" applyFill="1" applyAlignment="1">
      <alignment horizontal="center"/>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49" fontId="3" fillId="5" borderId="1" xfId="0" applyNumberFormat="1" applyFont="1" applyFill="1" applyBorder="1" applyAlignment="1">
      <alignment horizontal="justify" vertical="center" wrapText="1"/>
    </xf>
    <xf numFmtId="0" fontId="2" fillId="5" borderId="26"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5" fillId="5" borderId="18" xfId="0" applyFont="1" applyFill="1" applyBorder="1" applyAlignment="1">
      <alignment horizontal="justify" vertical="center" wrapText="1"/>
    </xf>
    <xf numFmtId="0" fontId="5" fillId="5" borderId="17" xfId="0" applyFont="1" applyFill="1" applyBorder="1" applyAlignment="1">
      <alignment horizontal="justify" vertical="center" wrapText="1"/>
    </xf>
    <xf numFmtId="0" fontId="5" fillId="5" borderId="1" xfId="0" applyFont="1" applyFill="1" applyBorder="1" applyAlignment="1">
      <alignment horizontal="justify" vertical="center" wrapText="1"/>
    </xf>
    <xf numFmtId="0" fontId="1" fillId="5" borderId="36" xfId="0" applyFont="1" applyFill="1" applyBorder="1" applyAlignment="1">
      <alignment horizontal="justify" vertical="top" wrapText="1"/>
    </xf>
    <xf numFmtId="0" fontId="1" fillId="5" borderId="39" xfId="0" applyFont="1" applyFill="1" applyBorder="1" applyAlignment="1">
      <alignment horizontal="justify" vertical="top" wrapText="1"/>
    </xf>
    <xf numFmtId="0" fontId="1" fillId="5" borderId="40" xfId="0" applyFont="1" applyFill="1" applyBorder="1" applyAlignment="1">
      <alignment horizontal="justify" vertical="top" wrapText="1"/>
    </xf>
    <xf numFmtId="0" fontId="1" fillId="5" borderId="41" xfId="0" applyFont="1" applyFill="1" applyBorder="1" applyAlignment="1">
      <alignment horizontal="justify" vertical="top" wrapText="1"/>
    </xf>
    <xf numFmtId="0" fontId="1" fillId="5" borderId="37" xfId="0" applyFont="1" applyFill="1" applyBorder="1" applyAlignment="1">
      <alignment horizontal="justify" wrapText="1"/>
    </xf>
    <xf numFmtId="0" fontId="1" fillId="5" borderId="38" xfId="0" applyFont="1" applyFill="1" applyBorder="1" applyAlignment="1">
      <alignment horizontal="justify" wrapText="1"/>
    </xf>
    <xf numFmtId="0" fontId="1" fillId="6" borderId="18" xfId="0" applyFont="1" applyFill="1" applyBorder="1" applyAlignment="1">
      <alignment horizontal="justify"/>
    </xf>
    <xf numFmtId="0" fontId="1" fillId="6" borderId="19" xfId="0" applyFont="1" applyFill="1" applyBorder="1" applyAlignment="1">
      <alignment horizontal="justify"/>
    </xf>
    <xf numFmtId="0" fontId="1" fillId="6" borderId="17" xfId="0" applyFont="1" applyFill="1" applyBorder="1" applyAlignment="1">
      <alignment horizontal="justify"/>
    </xf>
    <xf numFmtId="0" fontId="1" fillId="6" borderId="18" xfId="0" applyFont="1" applyFill="1" applyBorder="1" applyAlignment="1">
      <alignment horizontal="justify" wrapText="1"/>
    </xf>
    <xf numFmtId="0" fontId="1" fillId="6" borderId="19" xfId="0" applyFont="1" applyFill="1" applyBorder="1" applyAlignment="1">
      <alignment horizontal="justify" wrapText="1"/>
    </xf>
    <xf numFmtId="0" fontId="1" fillId="6" borderId="17" xfId="0" applyFont="1" applyFill="1" applyBorder="1" applyAlignment="1">
      <alignment horizontal="justify" wrapText="1"/>
    </xf>
    <xf numFmtId="0" fontId="16" fillId="4" borderId="0" xfId="0" applyFont="1" applyFill="1" applyAlignment="1">
      <alignment horizontal="center"/>
    </xf>
    <xf numFmtId="0" fontId="1" fillId="4" borderId="0" xfId="0" applyFont="1" applyFill="1" applyAlignment="1">
      <alignment horizontal="justify" vertical="top" wrapText="1"/>
    </xf>
    <xf numFmtId="0" fontId="1" fillId="4" borderId="0" xfId="0" applyFont="1" applyFill="1" applyAlignment="1">
      <alignment horizontal="justify" wrapText="1"/>
    </xf>
    <xf numFmtId="0" fontId="1" fillId="4" borderId="0" xfId="0" applyFont="1" applyFill="1" applyAlignment="1">
      <alignment horizontal="left" vertical="top" wrapText="1"/>
    </xf>
    <xf numFmtId="0" fontId="9" fillId="4" borderId="30" xfId="0" applyFont="1" applyFill="1" applyBorder="1" applyAlignment="1">
      <alignment vertical="center" wrapText="1"/>
    </xf>
    <xf numFmtId="0" fontId="9" fillId="4" borderId="31" xfId="0" applyFont="1" applyFill="1" applyBorder="1" applyAlignment="1">
      <alignment vertical="center" wrapText="1"/>
    </xf>
    <xf numFmtId="0" fontId="9" fillId="4" borderId="32" xfId="0" applyFont="1" applyFill="1" applyBorder="1" applyAlignment="1">
      <alignment vertical="center" wrapText="1"/>
    </xf>
    <xf numFmtId="0" fontId="2" fillId="4" borderId="34"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5" fillId="0" borderId="30" xfId="0" applyFont="1" applyBorder="1" applyAlignment="1">
      <alignment horizontal="center" vertical="center" wrapText="1"/>
    </xf>
    <xf numFmtId="0" fontId="5" fillId="0" borderId="32" xfId="0" applyFont="1" applyBorder="1" applyAlignment="1">
      <alignment horizontal="center" vertical="center" wrapText="1"/>
    </xf>
    <xf numFmtId="0" fontId="1" fillId="4" borderId="0" xfId="0" applyFont="1" applyFill="1" applyAlignment="1">
      <alignment horizontal="justify" vertical="center" wrapText="1"/>
    </xf>
    <xf numFmtId="0" fontId="2" fillId="4" borderId="30" xfId="0" applyFont="1" applyFill="1" applyBorder="1" applyAlignment="1">
      <alignment horizontal="center" vertical="center" wrapText="1"/>
    </xf>
    <xf numFmtId="0" fontId="2" fillId="4" borderId="30" xfId="0" applyFont="1" applyFill="1" applyBorder="1" applyAlignment="1">
      <alignment vertical="center" wrapText="1"/>
    </xf>
    <xf numFmtId="0" fontId="2" fillId="4" borderId="31" xfId="0" applyFont="1" applyFill="1" applyBorder="1" applyAlignment="1">
      <alignment vertical="center" wrapText="1"/>
    </xf>
    <xf numFmtId="0" fontId="2" fillId="4" borderId="32" xfId="0" applyFont="1" applyFill="1" applyBorder="1" applyAlignment="1">
      <alignment vertical="center" wrapText="1"/>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justify" vertical="center" wrapText="1"/>
      <protection locked="0"/>
    </xf>
    <xf numFmtId="0" fontId="1" fillId="3" borderId="17"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3" borderId="0" xfId="0" applyFont="1" applyFill="1" applyAlignment="1" applyProtection="1">
      <alignment horizontal="left" vertical="top" wrapText="1"/>
      <protection locked="0"/>
    </xf>
    <xf numFmtId="0" fontId="1" fillId="3" borderId="0" xfId="0" applyFont="1" applyFill="1" applyProtection="1">
      <protection locked="0"/>
    </xf>
    <xf numFmtId="0" fontId="4" fillId="2" borderId="0" xfId="0" applyFont="1" applyFill="1" applyAlignment="1">
      <alignment horizontal="justify" vertical="top" wrapText="1"/>
    </xf>
    <xf numFmtId="0" fontId="1" fillId="5" borderId="0" xfId="0" applyFont="1" applyFill="1" applyAlignment="1">
      <alignment horizontal="justify" vertical="top" wrapText="1"/>
    </xf>
    <xf numFmtId="0" fontId="6" fillId="5" borderId="0" xfId="0" applyFont="1" applyFill="1" applyAlignment="1">
      <alignment horizontal="center"/>
    </xf>
    <xf numFmtId="0" fontId="1" fillId="5" borderId="0" xfId="0" applyFont="1" applyFill="1" applyAlignment="1">
      <alignment horizontal="justify" vertical="top"/>
    </xf>
    <xf numFmtId="0" fontId="5" fillId="5" borderId="0" xfId="0" applyFont="1" applyFill="1" applyAlignment="1">
      <alignment horizontal="justify" vertical="top" wrapText="1"/>
    </xf>
    <xf numFmtId="0" fontId="5" fillId="5" borderId="0" xfId="0" applyFont="1" applyFill="1" applyAlignment="1">
      <alignment horizontal="left" vertical="top" wrapText="1"/>
    </xf>
    <xf numFmtId="0" fontId="5" fillId="5" borderId="0" xfId="0" applyFont="1" applyFill="1" applyAlignment="1">
      <alignment horizontal="left" vertical="top"/>
    </xf>
    <xf numFmtId="49" fontId="5" fillId="5" borderId="26" xfId="0" applyNumberFormat="1" applyFont="1" applyFill="1" applyBorder="1" applyAlignment="1">
      <alignment horizontal="left" vertical="top"/>
    </xf>
    <xf numFmtId="49" fontId="5" fillId="5" borderId="28" xfId="0" applyNumberFormat="1" applyFont="1" applyFill="1" applyBorder="1" applyAlignment="1">
      <alignment horizontal="left" vertical="top"/>
    </xf>
    <xf numFmtId="49" fontId="5" fillId="5" borderId="27" xfId="0" applyNumberFormat="1" applyFont="1" applyFill="1" applyBorder="1" applyAlignment="1">
      <alignment horizontal="left" vertical="top"/>
    </xf>
    <xf numFmtId="49" fontId="5" fillId="5" borderId="26" xfId="0" applyNumberFormat="1" applyFont="1" applyFill="1" applyBorder="1" applyAlignment="1">
      <alignment horizontal="center" vertical="top" wrapText="1"/>
    </xf>
    <xf numFmtId="49" fontId="5" fillId="5" borderId="28" xfId="0" applyNumberFormat="1" applyFont="1" applyFill="1" applyBorder="1" applyAlignment="1">
      <alignment horizontal="center" vertical="top" wrapText="1"/>
    </xf>
    <xf numFmtId="49" fontId="5" fillId="5" borderId="27" xfId="0" applyNumberFormat="1" applyFont="1" applyFill="1" applyBorder="1" applyAlignment="1">
      <alignment horizontal="center" vertical="top" wrapText="1"/>
    </xf>
    <xf numFmtId="0" fontId="13" fillId="5" borderId="0" xfId="0" applyFont="1" applyFill="1" applyAlignment="1">
      <alignment horizontal="left"/>
    </xf>
    <xf numFmtId="49" fontId="5" fillId="5" borderId="26" xfId="0" applyNumberFormat="1" applyFont="1" applyFill="1" applyBorder="1" applyAlignment="1">
      <alignment horizontal="justify" vertical="top"/>
    </xf>
    <xf numFmtId="49" fontId="5" fillId="5" borderId="28" xfId="0" applyNumberFormat="1" applyFont="1" applyFill="1" applyBorder="1" applyAlignment="1">
      <alignment horizontal="justify" vertical="top"/>
    </xf>
    <xf numFmtId="49" fontId="5" fillId="5" borderId="27" xfId="0" applyNumberFormat="1" applyFont="1" applyFill="1" applyBorder="1" applyAlignment="1">
      <alignment horizontal="justify" vertical="top"/>
    </xf>
    <xf numFmtId="49" fontId="5" fillId="5" borderId="26" xfId="0" applyNumberFormat="1" applyFont="1" applyFill="1" applyBorder="1" applyAlignment="1">
      <alignment horizontal="justify" vertical="top" wrapText="1"/>
    </xf>
    <xf numFmtId="49" fontId="5" fillId="5" borderId="28" xfId="0" applyNumberFormat="1" applyFont="1" applyFill="1" applyBorder="1" applyAlignment="1">
      <alignment horizontal="justify" vertical="top" wrapText="1"/>
    </xf>
    <xf numFmtId="49" fontId="5" fillId="5" borderId="27" xfId="0" applyNumberFormat="1" applyFont="1" applyFill="1" applyBorder="1" applyAlignment="1">
      <alignment horizontal="justify" vertical="top" wrapText="1"/>
    </xf>
    <xf numFmtId="49" fontId="5" fillId="5" borderId="26" xfId="0" applyNumberFormat="1" applyFont="1" applyFill="1" applyBorder="1" applyAlignment="1">
      <alignment horizontal="left" vertical="top" wrapText="1"/>
    </xf>
    <xf numFmtId="49" fontId="5" fillId="5" borderId="28" xfId="0" applyNumberFormat="1" applyFont="1" applyFill="1" applyBorder="1" applyAlignment="1">
      <alignment horizontal="left" vertical="top" wrapText="1"/>
    </xf>
    <xf numFmtId="49" fontId="5" fillId="5" borderId="27" xfId="0" applyNumberFormat="1" applyFont="1" applyFill="1" applyBorder="1" applyAlignment="1">
      <alignment horizontal="left" vertical="top" wrapText="1"/>
    </xf>
    <xf numFmtId="0" fontId="1" fillId="4" borderId="0" xfId="0" applyFont="1" applyFill="1" applyAlignment="1">
      <alignment horizontal="left"/>
    </xf>
    <xf numFmtId="0" fontId="17" fillId="4" borderId="0" xfId="0" applyFont="1" applyFill="1" applyAlignment="1">
      <alignment horizontal="center" vertical="center"/>
    </xf>
  </cellXfs>
  <cellStyles count="1">
    <cellStyle name="Normal"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2920111</xdr:colOff>
      <xdr:row>61</xdr:row>
      <xdr:rowOff>12731</xdr:rowOff>
    </xdr:from>
    <xdr:ext cx="1486241" cy="692177"/>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007231" y="16075691"/>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10</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007231" y="16075691"/>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^10</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2939415</xdr:colOff>
      <xdr:row>32</xdr:row>
      <xdr:rowOff>67310</xdr:rowOff>
    </xdr:from>
    <xdr:to>
      <xdr:col>3</xdr:col>
      <xdr:colOff>1167765</xdr:colOff>
      <xdr:row>34</xdr:row>
      <xdr:rowOff>38735</xdr:rowOff>
    </xdr:to>
    <xdr:pic>
      <xdr:nvPicPr>
        <xdr:cNvPr id="15" name="Picture 14">
          <a:extLst>
            <a:ext uri="{FF2B5EF4-FFF2-40B4-BE49-F238E27FC236}">
              <a16:creationId xmlns:a16="http://schemas.microsoft.com/office/drawing/2014/main" id="{CB7DF412-F836-47C1-AE11-2A586D5359D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26535" y="10257790"/>
          <a:ext cx="131699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2773680</xdr:colOff>
      <xdr:row>49</xdr:row>
      <xdr:rowOff>81280</xdr:rowOff>
    </xdr:from>
    <xdr:to>
      <xdr:col>4</xdr:col>
      <xdr:colOff>241935</xdr:colOff>
      <xdr:row>51</xdr:row>
      <xdr:rowOff>90805</xdr:rowOff>
    </xdr:to>
    <xdr:pic>
      <xdr:nvPicPr>
        <xdr:cNvPr id="2" name="Picture 1">
          <a:extLst>
            <a:ext uri="{FF2B5EF4-FFF2-40B4-BE49-F238E27FC236}">
              <a16:creationId xmlns:a16="http://schemas.microsoft.com/office/drawing/2014/main" id="{3630CD68-F590-F24F-8BC5-E9316ABDE226}"/>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60800" y="13502640"/>
          <a:ext cx="1857375" cy="41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2753360</xdr:colOff>
      <xdr:row>55</xdr:row>
      <xdr:rowOff>132080</xdr:rowOff>
    </xdr:from>
    <xdr:to>
      <xdr:col>4</xdr:col>
      <xdr:colOff>228338</xdr:colOff>
      <xdr:row>57</xdr:row>
      <xdr:rowOff>115458</xdr:rowOff>
    </xdr:to>
    <xdr:pic>
      <xdr:nvPicPr>
        <xdr:cNvPr id="4" name="Picture 3">
          <a:extLst>
            <a:ext uri="{FF2B5EF4-FFF2-40B4-BE49-F238E27FC236}">
              <a16:creationId xmlns:a16="http://schemas.microsoft.com/office/drawing/2014/main" id="{8352F3A6-4D5F-7146-86D7-7F115F90BD2F}"/>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40480" y="22687280"/>
          <a:ext cx="1864098" cy="3897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J60"/>
  <sheetViews>
    <sheetView topLeftCell="A29" zoomScale="150" zoomScaleNormal="150" workbookViewId="0">
      <selection activeCell="C62" sqref="C62"/>
    </sheetView>
  </sheetViews>
  <sheetFormatPr baseColWidth="10" defaultColWidth="9.1640625" defaultRowHeight="16" x14ac:dyDescent="0.2"/>
  <cols>
    <col min="1" max="1" width="9.1640625" style="12"/>
    <col min="2" max="2" width="35.6640625" style="12" customWidth="1"/>
    <col min="3" max="3" width="39.5" style="12" customWidth="1"/>
    <col min="4" max="4" width="36.5" style="12" customWidth="1"/>
    <col min="5" max="5" width="22.1640625" style="12" customWidth="1"/>
    <col min="6" max="6" width="20.5" style="12" customWidth="1"/>
    <col min="7" max="7" width="20.6640625" style="12" customWidth="1"/>
    <col min="8" max="8" width="26.33203125" style="12" customWidth="1"/>
    <col min="9" max="9" width="29.83203125" style="12" customWidth="1"/>
    <col min="10" max="10" width="27.6640625" style="12" customWidth="1"/>
    <col min="11" max="16384" width="9.1640625" style="12"/>
  </cols>
  <sheetData>
    <row r="2" spans="2:9" ht="18" x14ac:dyDescent="0.2">
      <c r="B2" s="15" t="s">
        <v>0</v>
      </c>
      <c r="C2" s="35"/>
      <c r="D2" s="35"/>
      <c r="E2" s="36"/>
      <c r="F2" s="157"/>
      <c r="G2" s="157"/>
      <c r="H2" s="157"/>
      <c r="I2" s="36"/>
    </row>
    <row r="3" spans="2:9" ht="18" x14ac:dyDescent="0.2">
      <c r="B3" s="15"/>
      <c r="C3" s="35"/>
      <c r="D3" s="35"/>
      <c r="E3" s="36"/>
      <c r="F3" s="37"/>
      <c r="G3" s="37"/>
      <c r="H3" s="37"/>
      <c r="I3" s="36"/>
    </row>
    <row r="4" spans="2:9" ht="18" x14ac:dyDescent="0.2">
      <c r="B4" s="38" t="s">
        <v>1</v>
      </c>
      <c r="C4" s="158" t="s">
        <v>385</v>
      </c>
      <c r="D4" s="158"/>
      <c r="E4" s="36"/>
      <c r="F4" s="37"/>
      <c r="G4" s="37"/>
      <c r="H4" s="37"/>
      <c r="I4" s="36"/>
    </row>
    <row r="5" spans="2:9" ht="18" x14ac:dyDescent="0.2">
      <c r="B5" s="13"/>
      <c r="C5" s="16"/>
      <c r="D5" s="35"/>
      <c r="E5" s="36"/>
      <c r="F5" s="37"/>
      <c r="G5" s="37"/>
      <c r="H5" s="37"/>
      <c r="I5" s="36"/>
    </row>
    <row r="6" spans="2:9" ht="18" x14ac:dyDescent="0.2">
      <c r="B6" s="39" t="s">
        <v>2</v>
      </c>
      <c r="C6" s="140"/>
      <c r="D6" s="35"/>
      <c r="E6" s="36"/>
      <c r="F6" s="37"/>
      <c r="G6" s="37"/>
      <c r="H6" s="37"/>
      <c r="I6" s="36"/>
    </row>
    <row r="7" spans="2:9" ht="18" x14ac:dyDescent="0.2">
      <c r="C7" s="35"/>
      <c r="D7" s="35"/>
      <c r="E7" s="36"/>
      <c r="F7" s="37"/>
      <c r="G7" s="37"/>
      <c r="H7" s="37"/>
      <c r="I7" s="36"/>
    </row>
    <row r="8" spans="2:9" ht="15.75" customHeight="1" x14ac:dyDescent="0.2">
      <c r="B8" s="153" t="s">
        <v>26</v>
      </c>
      <c r="C8" s="153"/>
      <c r="D8" s="153"/>
      <c r="E8" s="153"/>
      <c r="F8" s="154"/>
      <c r="G8" s="155"/>
      <c r="H8" s="155"/>
      <c r="I8" s="40"/>
    </row>
    <row r="9" spans="2:9" ht="16.25" customHeight="1" x14ac:dyDescent="0.2">
      <c r="B9" s="159" t="s">
        <v>29</v>
      </c>
      <c r="C9" s="159"/>
      <c r="D9" s="159"/>
      <c r="E9" s="159"/>
      <c r="F9" s="154"/>
      <c r="G9" s="155"/>
      <c r="H9" s="155"/>
      <c r="I9" s="40"/>
    </row>
    <row r="10" spans="2:9" ht="16.25" customHeight="1" x14ac:dyDescent="0.2">
      <c r="B10" s="159" t="s">
        <v>27</v>
      </c>
      <c r="C10" s="159"/>
      <c r="D10" s="159"/>
      <c r="E10" s="159"/>
      <c r="F10" s="154"/>
      <c r="G10" s="155"/>
      <c r="H10" s="155"/>
      <c r="I10" s="40"/>
    </row>
    <row r="11" spans="2:9" ht="16.25" customHeight="1" x14ac:dyDescent="0.2">
      <c r="B11" s="153" t="s">
        <v>28</v>
      </c>
      <c r="C11" s="153"/>
      <c r="D11" s="153"/>
      <c r="E11" s="153"/>
      <c r="F11" s="154"/>
      <c r="G11" s="155"/>
      <c r="H11" s="155"/>
      <c r="I11" s="40"/>
    </row>
    <row r="12" spans="2:9" ht="31" customHeight="1" x14ac:dyDescent="0.2">
      <c r="B12" s="160" t="s">
        <v>3</v>
      </c>
      <c r="C12" s="160"/>
      <c r="D12" s="160"/>
      <c r="E12" s="160"/>
      <c r="F12" s="154"/>
      <c r="G12" s="155"/>
      <c r="H12" s="155"/>
      <c r="I12" s="40"/>
    </row>
    <row r="13" spans="2:9" ht="16.25" customHeight="1" x14ac:dyDescent="0.2">
      <c r="B13" s="153" t="s">
        <v>4</v>
      </c>
      <c r="C13" s="153"/>
      <c r="D13" s="153"/>
      <c r="E13" s="153"/>
      <c r="F13" s="154"/>
      <c r="G13" s="155"/>
      <c r="H13" s="155"/>
      <c r="I13" s="40"/>
    </row>
    <row r="14" spans="2:9" ht="16.25" customHeight="1" x14ac:dyDescent="0.2">
      <c r="B14" s="153" t="s">
        <v>30</v>
      </c>
      <c r="C14" s="153"/>
      <c r="D14" s="153"/>
      <c r="E14" s="153"/>
      <c r="F14" s="154"/>
      <c r="G14" s="155"/>
      <c r="H14" s="155"/>
      <c r="I14" s="40"/>
    </row>
    <row r="15" spans="2:9" ht="31" customHeight="1" x14ac:dyDescent="0.2">
      <c r="B15" s="153" t="s">
        <v>5</v>
      </c>
      <c r="C15" s="153"/>
      <c r="D15" s="153"/>
      <c r="E15" s="153"/>
      <c r="F15" s="154"/>
      <c r="G15" s="155"/>
      <c r="H15" s="155"/>
      <c r="I15" s="40"/>
    </row>
    <row r="16" spans="2:9" ht="31" customHeight="1" x14ac:dyDescent="0.2">
      <c r="B16" s="153" t="s">
        <v>6</v>
      </c>
      <c r="C16" s="153"/>
      <c r="D16" s="153"/>
      <c r="E16" s="153"/>
      <c r="F16" s="154"/>
      <c r="G16" s="155"/>
      <c r="H16" s="155"/>
      <c r="I16" s="40"/>
    </row>
    <row r="17" spans="2:9" ht="18" customHeight="1" x14ac:dyDescent="0.2">
      <c r="C17" s="14"/>
      <c r="D17" s="14"/>
      <c r="E17" s="14"/>
      <c r="F17" s="17"/>
      <c r="G17" s="17"/>
      <c r="H17" s="17"/>
      <c r="I17" s="17"/>
    </row>
    <row r="18" spans="2:9" x14ac:dyDescent="0.2">
      <c r="B18" s="156" t="s">
        <v>7</v>
      </c>
      <c r="C18" s="156"/>
      <c r="D18" s="156"/>
      <c r="E18" s="156"/>
      <c r="F18" s="156"/>
      <c r="G18" s="156"/>
      <c r="H18" s="156"/>
      <c r="I18" s="41"/>
    </row>
    <row r="19" spans="2:9" x14ac:dyDescent="0.2">
      <c r="B19" s="152" t="s">
        <v>8</v>
      </c>
      <c r="C19" s="152"/>
      <c r="D19" s="152"/>
      <c r="E19" s="152"/>
      <c r="F19" s="152"/>
      <c r="G19" s="152"/>
      <c r="H19" s="152"/>
      <c r="I19" s="42"/>
    </row>
    <row r="20" spans="2:9" x14ac:dyDescent="0.2">
      <c r="B20" s="152" t="s">
        <v>90</v>
      </c>
      <c r="C20" s="152"/>
      <c r="D20" s="152"/>
      <c r="E20" s="152"/>
      <c r="F20" s="152"/>
      <c r="G20" s="152"/>
      <c r="H20" s="152"/>
      <c r="I20" s="42"/>
    </row>
    <row r="21" spans="2:9" x14ac:dyDescent="0.2">
      <c r="B21" s="152" t="s">
        <v>9</v>
      </c>
      <c r="C21" s="152"/>
      <c r="D21" s="152"/>
      <c r="E21" s="152"/>
      <c r="F21" s="152"/>
      <c r="G21" s="152"/>
      <c r="H21" s="152"/>
      <c r="I21" s="42"/>
    </row>
    <row r="22" spans="2:9" x14ac:dyDescent="0.2">
      <c r="B22" s="152" t="s">
        <v>10</v>
      </c>
      <c r="C22" s="152"/>
      <c r="D22" s="152"/>
      <c r="E22" s="152"/>
      <c r="F22" s="152"/>
      <c r="G22" s="152"/>
      <c r="H22" s="152"/>
    </row>
    <row r="23" spans="2:9" ht="32" customHeight="1" x14ac:dyDescent="0.2">
      <c r="B23" s="151" t="s">
        <v>11</v>
      </c>
      <c r="C23" s="151"/>
      <c r="D23" s="151"/>
      <c r="E23" s="151"/>
      <c r="F23" s="151"/>
      <c r="G23" s="151"/>
      <c r="H23" s="151"/>
      <c r="I23" s="33"/>
    </row>
    <row r="24" spans="2:9" x14ac:dyDescent="0.2">
      <c r="B24" s="152" t="s">
        <v>12</v>
      </c>
      <c r="C24" s="152"/>
      <c r="D24" s="152"/>
      <c r="E24" s="152"/>
      <c r="F24" s="152"/>
      <c r="G24" s="152"/>
      <c r="H24" s="152"/>
    </row>
    <row r="27" spans="2:9" x14ac:dyDescent="0.2">
      <c r="B27" s="156" t="s">
        <v>91</v>
      </c>
      <c r="C27" s="156"/>
      <c r="D27" s="156"/>
      <c r="E27" s="156"/>
      <c r="F27" s="156"/>
      <c r="G27" s="156"/>
      <c r="H27" s="156"/>
    </row>
    <row r="29" spans="2:9" ht="34" x14ac:dyDescent="0.2">
      <c r="B29" s="43" t="s">
        <v>15</v>
      </c>
      <c r="C29" s="43" t="s">
        <v>92</v>
      </c>
      <c r="D29" s="43" t="s">
        <v>93</v>
      </c>
      <c r="E29" s="44" t="s">
        <v>94</v>
      </c>
      <c r="F29" s="44" t="s">
        <v>95</v>
      </c>
      <c r="G29" s="44" t="s">
        <v>96</v>
      </c>
      <c r="H29" s="44" t="s">
        <v>97</v>
      </c>
    </row>
    <row r="30" spans="2:9" ht="54" customHeight="1" x14ac:dyDescent="0.2">
      <c r="B30" s="45" t="s">
        <v>386</v>
      </c>
      <c r="C30" s="138"/>
      <c r="D30" s="138"/>
      <c r="E30" s="46">
        <v>1</v>
      </c>
      <c r="F30" s="50"/>
      <c r="G30" s="47">
        <f>E30*F30</f>
        <v>0</v>
      </c>
      <c r="H30" s="47">
        <f>G30*1.21</f>
        <v>0</v>
      </c>
    </row>
    <row r="32" spans="2:9" x14ac:dyDescent="0.2">
      <c r="B32" s="156" t="s">
        <v>98</v>
      </c>
      <c r="C32" s="156"/>
      <c r="D32" s="156"/>
      <c r="E32" s="156"/>
    </row>
    <row r="34" spans="2:10" ht="51" x14ac:dyDescent="0.2">
      <c r="B34" s="44" t="s">
        <v>14</v>
      </c>
      <c r="C34" s="161" t="s">
        <v>99</v>
      </c>
      <c r="D34" s="162"/>
      <c r="E34" s="48" t="s">
        <v>306</v>
      </c>
    </row>
    <row r="35" spans="2:10" ht="17" x14ac:dyDescent="0.2">
      <c r="B35" s="49" t="s">
        <v>63</v>
      </c>
      <c r="C35" s="163">
        <f>'Vertinimo tvarka'!C16</f>
        <v>0</v>
      </c>
      <c r="D35" s="164"/>
      <c r="E35" s="137"/>
      <c r="F35" s="51"/>
    </row>
    <row r="36" spans="2:10" ht="17" x14ac:dyDescent="0.2">
      <c r="B36" s="52" t="s">
        <v>64</v>
      </c>
      <c r="C36" s="163">
        <f>'Vertinimo tvarka'!C17</f>
        <v>0</v>
      </c>
      <c r="D36" s="164"/>
      <c r="E36" s="137"/>
      <c r="F36" s="51"/>
    </row>
    <row r="37" spans="2:10" ht="17" x14ac:dyDescent="0.2">
      <c r="B37" s="52" t="s">
        <v>65</v>
      </c>
      <c r="C37" s="163">
        <f>'Vertinimo tvarka'!C18</f>
        <v>0</v>
      </c>
      <c r="D37" s="164"/>
      <c r="E37" s="137"/>
      <c r="F37" s="51"/>
    </row>
    <row r="38" spans="2:10" ht="17" customHeight="1" x14ac:dyDescent="0.2">
      <c r="B38" s="52" t="s">
        <v>66</v>
      </c>
      <c r="C38" s="163">
        <f>'Vertinimo tvarka'!C19</f>
        <v>0</v>
      </c>
      <c r="D38" s="164"/>
      <c r="E38" s="137"/>
      <c r="F38" s="51"/>
    </row>
    <row r="39" spans="2:10" ht="17" x14ac:dyDescent="0.2">
      <c r="B39" s="52" t="s">
        <v>77</v>
      </c>
      <c r="C39" s="163">
        <f>'Vertinimo tvarka'!C20</f>
        <v>0</v>
      </c>
      <c r="D39" s="164"/>
      <c r="E39" s="137"/>
      <c r="F39" s="51"/>
    </row>
    <row r="40" spans="2:10" ht="17" x14ac:dyDescent="0.2">
      <c r="B40" s="52" t="s">
        <v>159</v>
      </c>
      <c r="C40" s="163">
        <f>'Vertinimo tvarka'!C21</f>
        <v>0</v>
      </c>
      <c r="D40" s="164"/>
      <c r="E40" s="137"/>
      <c r="F40" s="51"/>
    </row>
    <row r="41" spans="2:10" ht="17" x14ac:dyDescent="0.2">
      <c r="B41" s="52" t="s">
        <v>303</v>
      </c>
      <c r="C41" s="163">
        <f>'Vertinimo tvarka'!C22</f>
        <v>0</v>
      </c>
      <c r="D41" s="164"/>
      <c r="E41" s="137"/>
      <c r="F41" s="51"/>
    </row>
    <row r="42" spans="2:10" ht="17" x14ac:dyDescent="0.2">
      <c r="B42" s="52" t="s">
        <v>330</v>
      </c>
      <c r="C42" s="163">
        <f>'Vertinimo tvarka'!C23</f>
        <v>0</v>
      </c>
      <c r="D42" s="164"/>
      <c r="E42" s="137"/>
      <c r="F42" s="51"/>
    </row>
    <row r="43" spans="2:10" ht="17" x14ac:dyDescent="0.2">
      <c r="B43" s="52" t="s">
        <v>331</v>
      </c>
      <c r="C43" s="163">
        <f>'Vertinimo tvarka'!C24</f>
        <v>0</v>
      </c>
      <c r="D43" s="164"/>
      <c r="E43" s="137"/>
      <c r="F43" s="51"/>
    </row>
    <row r="44" spans="2:10" ht="17" x14ac:dyDescent="0.2">
      <c r="B44" s="52" t="s">
        <v>332</v>
      </c>
      <c r="C44" s="163">
        <f>'Vertinimo tvarka'!C25</f>
        <v>0</v>
      </c>
      <c r="D44" s="164"/>
      <c r="E44" s="136"/>
      <c r="F44" s="51"/>
    </row>
    <row r="46" spans="2:10" x14ac:dyDescent="0.2">
      <c r="B46" s="156" t="s">
        <v>100</v>
      </c>
      <c r="C46" s="156"/>
      <c r="D46" s="156"/>
    </row>
    <row r="47" spans="2:10" x14ac:dyDescent="0.2">
      <c r="C47" s="14"/>
      <c r="D47" s="14"/>
      <c r="E47" s="14"/>
      <c r="F47" s="14"/>
      <c r="G47" s="14"/>
      <c r="H47" s="14"/>
      <c r="I47" s="14"/>
      <c r="J47" s="14"/>
    </row>
    <row r="48" spans="2:10" ht="17" x14ac:dyDescent="0.2">
      <c r="B48" s="162" t="s">
        <v>101</v>
      </c>
      <c r="C48" s="162"/>
      <c r="D48" s="48" t="s">
        <v>102</v>
      </c>
      <c r="E48" s="44" t="s">
        <v>103</v>
      </c>
      <c r="F48" s="14"/>
      <c r="G48" s="14"/>
      <c r="H48" s="14"/>
      <c r="I48" s="14"/>
      <c r="J48" s="14"/>
    </row>
    <row r="49" spans="2:10" ht="17" x14ac:dyDescent="0.2">
      <c r="B49" s="165" t="s">
        <v>488</v>
      </c>
      <c r="C49" s="165"/>
      <c r="D49" s="53"/>
      <c r="E49" s="54" t="s">
        <v>104</v>
      </c>
      <c r="F49" s="14"/>
      <c r="G49" s="14"/>
      <c r="H49" s="14"/>
      <c r="I49" s="14"/>
      <c r="J49" s="14"/>
    </row>
    <row r="50" spans="2:10" x14ac:dyDescent="0.2">
      <c r="B50" s="170" t="s">
        <v>105</v>
      </c>
      <c r="C50" s="171"/>
      <c r="D50" s="14"/>
      <c r="E50" s="14"/>
      <c r="F50" s="14"/>
      <c r="G50" s="14"/>
      <c r="H50" s="14"/>
      <c r="I50" s="14"/>
      <c r="J50" s="14"/>
    </row>
    <row r="51" spans="2:10" x14ac:dyDescent="0.2">
      <c r="B51" s="166" t="s">
        <v>67</v>
      </c>
      <c r="C51" s="167"/>
      <c r="D51" s="55"/>
    </row>
    <row r="52" spans="2:10" x14ac:dyDescent="0.2">
      <c r="B52" s="166"/>
      <c r="C52" s="167"/>
      <c r="D52" s="55"/>
    </row>
    <row r="53" spans="2:10" ht="15.75" customHeight="1" x14ac:dyDescent="0.2">
      <c r="B53" s="166" t="s">
        <v>68</v>
      </c>
      <c r="C53" s="167"/>
    </row>
    <row r="54" spans="2:10" x14ac:dyDescent="0.2">
      <c r="B54" s="166"/>
      <c r="C54" s="167"/>
    </row>
    <row r="55" spans="2:10" ht="15.75" customHeight="1" x14ac:dyDescent="0.2">
      <c r="B55" s="166" t="s">
        <v>69</v>
      </c>
      <c r="C55" s="167"/>
    </row>
    <row r="56" spans="2:10" x14ac:dyDescent="0.2">
      <c r="B56" s="166" t="s">
        <v>70</v>
      </c>
      <c r="C56" s="167"/>
    </row>
    <row r="57" spans="2:10" x14ac:dyDescent="0.2">
      <c r="B57" s="166" t="s">
        <v>71</v>
      </c>
      <c r="C57" s="167"/>
    </row>
    <row r="58" spans="2:10" ht="15.75" customHeight="1" x14ac:dyDescent="0.2">
      <c r="B58" s="166" t="s">
        <v>72</v>
      </c>
      <c r="C58" s="167"/>
    </row>
    <row r="59" spans="2:10" x14ac:dyDescent="0.2">
      <c r="B59" s="168"/>
      <c r="C59" s="169"/>
    </row>
    <row r="60" spans="2:10" x14ac:dyDescent="0.2">
      <c r="B60" s="56"/>
      <c r="C60" s="56"/>
    </row>
  </sheetData>
  <mergeCells count="50">
    <mergeCell ref="B55:C55"/>
    <mergeCell ref="B56:C56"/>
    <mergeCell ref="B57:C57"/>
    <mergeCell ref="B58:C59"/>
    <mergeCell ref="C39:D39"/>
    <mergeCell ref="B50:C50"/>
    <mergeCell ref="B53:C54"/>
    <mergeCell ref="B51:C52"/>
    <mergeCell ref="C40:D40"/>
    <mergeCell ref="C41:D41"/>
    <mergeCell ref="C37:D37"/>
    <mergeCell ref="C38:D38"/>
    <mergeCell ref="B46:D46"/>
    <mergeCell ref="B48:C48"/>
    <mergeCell ref="B49:C49"/>
    <mergeCell ref="C42:D42"/>
    <mergeCell ref="C43:D43"/>
    <mergeCell ref="C44:D44"/>
    <mergeCell ref="B27:H27"/>
    <mergeCell ref="B32:E32"/>
    <mergeCell ref="C34:D34"/>
    <mergeCell ref="C35:D35"/>
    <mergeCell ref="C36:D36"/>
    <mergeCell ref="B13:E13"/>
    <mergeCell ref="F13:H13"/>
    <mergeCell ref="B14:E14"/>
    <mergeCell ref="F14:H14"/>
    <mergeCell ref="B15:E15"/>
    <mergeCell ref="F15:H15"/>
    <mergeCell ref="B10:E10"/>
    <mergeCell ref="F10:H10"/>
    <mergeCell ref="B11:E11"/>
    <mergeCell ref="F11:H11"/>
    <mergeCell ref="B12:E12"/>
    <mergeCell ref="F12:H12"/>
    <mergeCell ref="F2:H2"/>
    <mergeCell ref="C4:D4"/>
    <mergeCell ref="B8:E8"/>
    <mergeCell ref="F8:H8"/>
    <mergeCell ref="B9:E9"/>
    <mergeCell ref="F9:H9"/>
    <mergeCell ref="B23:H23"/>
    <mergeCell ref="B24:H24"/>
    <mergeCell ref="B16:E16"/>
    <mergeCell ref="F16:H16"/>
    <mergeCell ref="B18:H18"/>
    <mergeCell ref="B19:H19"/>
    <mergeCell ref="B20:H20"/>
    <mergeCell ref="B21:H21"/>
    <mergeCell ref="B22:H22"/>
  </mergeCells>
  <phoneticPr fontId="25" type="noConversion"/>
  <dataValidations count="5">
    <dataValidation type="list" allowBlank="1" showInputMessage="1" showErrorMessage="1" prompt="Pasirinkti parametro vertę: yra / nėra" sqref="E35:E37" xr:uid="{BC22B66D-08B9-4E8A-B4AB-88296C6D243F}">
      <formula1>"Yra, Nėra"</formula1>
    </dataValidation>
    <dataValidation allowBlank="1" sqref="B49:C49 C35:C44" xr:uid="{A50A1BA4-CC4D-40FC-AC9D-32CA624405C2}"/>
    <dataValidation allowBlank="1" prompt="Pasirinkti parametro vertę: yra / nėra" sqref="F35:F44" xr:uid="{6EA713A4-A52D-4D57-B2D4-5F8922D78134}"/>
    <dataValidation type="list" allowBlank="1" showInputMessage="1" prompt="Pasirinkti garantinio laikotarpio reikšmę" sqref="D49" xr:uid="{C69DECDC-4BD5-4A44-BD96-0520E1B05B44}">
      <formula1>"3,4,5,6"</formula1>
    </dataValidation>
    <dataValidation allowBlank="1" showInputMessage="1" showErrorMessage="1" prompt="Įrašyti konkrečią parametro vertę" sqref="E38:E44" xr:uid="{975CDBC9-0192-8246-BA10-DF4B78B3FBE4}"/>
  </dataValidations>
  <hyperlinks>
    <hyperlink ref="B27" location="'TS1'!A1" display="1 pirkimo objekto dalis. 1.5 STV garinis sterilizatorius - 1 vnt." xr:uid="{139EA5FF-16DB-4ED7-A7E6-E5F3C1CE3344}"/>
    <hyperlink ref="B28:B29" location="TS_1!A1" display="1 pirkimo objekto dalis. Skaitmeninis rentgeno aparatas - 1 vnt." xr:uid="{5BA1EBB1-E9CB-4C8F-A20A-D7DE68BC30F6}"/>
    <hyperlink ref="B28" location="'TS2'!A1" display="2 pirkimo objekto dalis. 8 STV garinis sterilizatorius - 1 vnt." xr:uid="{B92E454B-EC5E-47D7-89FA-A5A838C69A5A}"/>
    <hyperlink ref="B29" location="'TS3'!A1" display="3 pirkimo objekto dalis. 12 STV garinis sterilizatorius - 1 vnt." xr:uid="{0CDA392C-13A9-48AA-9F8F-B9F723AE3A37}"/>
  </hyperlinks>
  <pageMargins left="0.7" right="0.7" top="0.75" bottom="0.75" header="0.3" footer="0.3"/>
  <pageSetup paperSize="9" orientation="portrait" r:id="rId1"/>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baseColWidth="10" defaultColWidth="9.1640625" defaultRowHeight="16" x14ac:dyDescent="0.2"/>
  <cols>
    <col min="1" max="16384" width="9.1640625" style="2"/>
  </cols>
  <sheetData>
    <row r="1" spans="1:1" x14ac:dyDescent="0.2">
      <c r="A1" s="2" t="s">
        <v>35</v>
      </c>
    </row>
    <row r="2" spans="1:1" x14ac:dyDescent="0.2">
      <c r="A2" s="2" t="s">
        <v>36</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E7C91-91CA-4941-8576-30AC6CBD6DC1}">
  <dimension ref="B1:H4"/>
  <sheetViews>
    <sheetView workbookViewId="0">
      <selection activeCell="G42" sqref="G42"/>
    </sheetView>
  </sheetViews>
  <sheetFormatPr baseColWidth="10" defaultColWidth="9.1640625" defaultRowHeight="16" x14ac:dyDescent="0.2"/>
  <cols>
    <col min="1" max="2" width="9.1640625" style="57"/>
    <col min="3" max="3" width="25.83203125" style="57" customWidth="1"/>
    <col min="4" max="5" width="11" style="57" bestFit="1" customWidth="1"/>
    <col min="6" max="6" width="16.33203125" style="57" customWidth="1"/>
    <col min="7" max="7" width="11" style="57" bestFit="1" customWidth="1"/>
    <col min="8" max="8" width="13.5" style="57" bestFit="1" customWidth="1"/>
    <col min="9" max="12" width="11" style="57" bestFit="1" customWidth="1"/>
    <col min="13" max="13" width="12.1640625" style="57" bestFit="1" customWidth="1"/>
    <col min="14" max="16384" width="9.1640625" style="57"/>
  </cols>
  <sheetData>
    <row r="1" spans="2:8" ht="20" x14ac:dyDescent="0.2">
      <c r="B1" s="178" t="s">
        <v>118</v>
      </c>
      <c r="C1" s="178"/>
      <c r="D1" s="178"/>
      <c r="E1" s="178"/>
      <c r="F1" s="178"/>
      <c r="G1" s="178"/>
      <c r="H1" s="178"/>
    </row>
    <row r="3" spans="2:8" x14ac:dyDescent="0.2">
      <c r="B3" s="172" t="s">
        <v>120</v>
      </c>
      <c r="C3" s="173"/>
      <c r="D3" s="173"/>
      <c r="E3" s="173"/>
      <c r="F3" s="174"/>
      <c r="G3" s="70">
        <v>6</v>
      </c>
      <c r="H3" s="70" t="s">
        <v>121</v>
      </c>
    </row>
    <row r="4" spans="2:8" x14ac:dyDescent="0.2">
      <c r="B4" s="175" t="s">
        <v>119</v>
      </c>
      <c r="C4" s="176"/>
      <c r="D4" s="176"/>
      <c r="E4" s="176"/>
      <c r="F4" s="177"/>
      <c r="G4" s="70">
        <v>3</v>
      </c>
      <c r="H4" s="70" t="s">
        <v>104</v>
      </c>
    </row>
  </sheetData>
  <mergeCells count="3">
    <mergeCell ref="B3:F3"/>
    <mergeCell ref="B4:F4"/>
    <mergeCell ref="B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4C74-73B2-46E4-83B5-3DE2C487CB27}">
  <dimension ref="B1:H79"/>
  <sheetViews>
    <sheetView zoomScale="150" zoomScaleNormal="150" workbookViewId="0">
      <selection activeCell="J18" sqref="J18"/>
    </sheetView>
  </sheetViews>
  <sheetFormatPr baseColWidth="10" defaultColWidth="9.1640625" defaultRowHeight="16" x14ac:dyDescent="0.2"/>
  <cols>
    <col min="1" max="1" width="9.1640625" style="57"/>
    <col min="2" max="2" width="5" style="57" customWidth="1"/>
    <col min="3" max="3" width="40.5" style="57" customWidth="1"/>
    <col min="4" max="4" width="17" style="57" customWidth="1"/>
    <col min="5" max="5" width="5.83203125" style="57" customWidth="1"/>
    <col min="6" max="6" width="5.1640625" style="57" customWidth="1"/>
    <col min="7" max="8" width="11.6640625" style="57" customWidth="1"/>
    <col min="9" max="16384" width="9.1640625" style="57"/>
  </cols>
  <sheetData>
    <row r="1" spans="2:8" ht="18" x14ac:dyDescent="0.2">
      <c r="B1" s="58" t="s">
        <v>54</v>
      </c>
      <c r="C1" s="59"/>
      <c r="D1" s="59"/>
      <c r="E1" s="59"/>
      <c r="F1" s="59"/>
    </row>
    <row r="2" spans="2:8" ht="18" x14ac:dyDescent="0.2">
      <c r="B2" s="58"/>
      <c r="C2" s="59"/>
      <c r="D2" s="59"/>
      <c r="E2" s="59"/>
      <c r="F2" s="59"/>
    </row>
    <row r="3" spans="2:8" ht="36" customHeight="1" x14ac:dyDescent="0.2">
      <c r="B3" s="191" t="s">
        <v>384</v>
      </c>
      <c r="C3" s="191"/>
      <c r="D3" s="191"/>
      <c r="E3" s="191"/>
      <c r="F3" s="191"/>
      <c r="G3" s="191"/>
      <c r="H3" s="191"/>
    </row>
    <row r="4" spans="2:8" ht="34.5" customHeight="1" x14ac:dyDescent="0.2">
      <c r="B4" s="191" t="s">
        <v>55</v>
      </c>
      <c r="C4" s="191"/>
      <c r="D4" s="191"/>
      <c r="E4" s="191"/>
      <c r="F4" s="191"/>
      <c r="G4" s="191"/>
      <c r="H4" s="191"/>
    </row>
    <row r="6" spans="2:8" x14ac:dyDescent="0.2">
      <c r="B6" s="57" t="s">
        <v>56</v>
      </c>
    </row>
    <row r="7" spans="2:8" x14ac:dyDescent="0.2">
      <c r="C7" s="60" t="s">
        <v>106</v>
      </c>
      <c r="D7" s="61">
        <v>55</v>
      </c>
    </row>
    <row r="8" spans="2:8" x14ac:dyDescent="0.2">
      <c r="C8" s="60" t="s">
        <v>107</v>
      </c>
      <c r="D8" s="61">
        <v>45</v>
      </c>
    </row>
    <row r="10" spans="2:8" x14ac:dyDescent="0.2">
      <c r="B10" s="57" t="s">
        <v>57</v>
      </c>
    </row>
    <row r="11" spans="2:8" ht="17" thickBot="1" x14ac:dyDescent="0.25"/>
    <row r="12" spans="2:8" ht="49.5" customHeight="1" thickBot="1" x14ac:dyDescent="0.25">
      <c r="B12" s="192" t="s">
        <v>58</v>
      </c>
      <c r="C12" s="187"/>
      <c r="D12" s="187"/>
      <c r="E12" s="187"/>
      <c r="F12" s="188"/>
      <c r="G12" s="192" t="s">
        <v>60</v>
      </c>
      <c r="H12" s="188"/>
    </row>
    <row r="13" spans="2:8" ht="18" thickBot="1" x14ac:dyDescent="0.25">
      <c r="B13" s="193" t="s">
        <v>61</v>
      </c>
      <c r="C13" s="194"/>
      <c r="D13" s="194"/>
      <c r="E13" s="194"/>
      <c r="F13" s="195"/>
      <c r="G13" s="62" t="s">
        <v>108</v>
      </c>
      <c r="H13" s="63">
        <f>D7</f>
        <v>55</v>
      </c>
    </row>
    <row r="14" spans="2:8" ht="18" thickBot="1" x14ac:dyDescent="0.25">
      <c r="B14" s="182" t="s">
        <v>62</v>
      </c>
      <c r="C14" s="183"/>
      <c r="D14" s="183"/>
      <c r="E14" s="183"/>
      <c r="F14" s="184"/>
      <c r="G14" s="62" t="s">
        <v>109</v>
      </c>
      <c r="H14" s="63">
        <f>D8</f>
        <v>45</v>
      </c>
    </row>
    <row r="15" spans="2:8" ht="16.5" customHeight="1" thickBot="1" x14ac:dyDescent="0.25">
      <c r="B15" s="64" t="s">
        <v>14</v>
      </c>
      <c r="C15" s="65" t="s">
        <v>32</v>
      </c>
      <c r="D15" s="65" t="s">
        <v>110</v>
      </c>
      <c r="E15" s="185" t="s">
        <v>59</v>
      </c>
      <c r="F15" s="186"/>
      <c r="G15" s="187"/>
      <c r="H15" s="188"/>
    </row>
    <row r="16" spans="2:8" s="66" customFormat="1" ht="35" thickBot="1" x14ac:dyDescent="0.25">
      <c r="B16" s="120" t="s">
        <v>63</v>
      </c>
      <c r="C16" s="115"/>
      <c r="D16" s="116" t="s">
        <v>158</v>
      </c>
      <c r="E16" s="113" t="s">
        <v>111</v>
      </c>
      <c r="F16" s="114">
        <v>0.15</v>
      </c>
      <c r="G16" s="189" t="s">
        <v>311</v>
      </c>
      <c r="H16" s="190"/>
    </row>
    <row r="17" spans="2:8" ht="35" thickBot="1" x14ac:dyDescent="0.25">
      <c r="B17" s="120" t="s">
        <v>64</v>
      </c>
      <c r="C17" s="117"/>
      <c r="D17" s="116" t="s">
        <v>158</v>
      </c>
      <c r="E17" s="113" t="s">
        <v>112</v>
      </c>
      <c r="F17" s="114">
        <v>0.15</v>
      </c>
      <c r="G17" s="189" t="s">
        <v>311</v>
      </c>
      <c r="H17" s="190"/>
    </row>
    <row r="18" spans="2:8" ht="35" thickBot="1" x14ac:dyDescent="0.25">
      <c r="B18" s="120" t="s">
        <v>65</v>
      </c>
      <c r="C18" s="117"/>
      <c r="D18" s="116" t="s">
        <v>158</v>
      </c>
      <c r="E18" s="113" t="s">
        <v>113</v>
      </c>
      <c r="F18" s="114">
        <v>0.15</v>
      </c>
      <c r="G18" s="189" t="s">
        <v>311</v>
      </c>
      <c r="H18" s="190"/>
    </row>
    <row r="19" spans="2:8" ht="35" customHeight="1" thickBot="1" x14ac:dyDescent="0.25">
      <c r="B19" s="120" t="s">
        <v>66</v>
      </c>
      <c r="C19" s="118"/>
      <c r="D19" s="116" t="s">
        <v>158</v>
      </c>
      <c r="E19" s="113" t="s">
        <v>114</v>
      </c>
      <c r="F19" s="114">
        <v>0.05</v>
      </c>
      <c r="G19" s="189" t="s">
        <v>311</v>
      </c>
      <c r="H19" s="190"/>
    </row>
    <row r="20" spans="2:8" ht="35" customHeight="1" thickBot="1" x14ac:dyDescent="0.25">
      <c r="B20" s="120" t="s">
        <v>77</v>
      </c>
      <c r="C20" s="118"/>
      <c r="D20" s="116" t="s">
        <v>158</v>
      </c>
      <c r="E20" s="113" t="s">
        <v>117</v>
      </c>
      <c r="F20" s="114">
        <v>0.05</v>
      </c>
      <c r="G20" s="189" t="s">
        <v>311</v>
      </c>
      <c r="H20" s="190"/>
    </row>
    <row r="21" spans="2:8" ht="35" customHeight="1" thickBot="1" x14ac:dyDescent="0.25">
      <c r="B21" s="120" t="s">
        <v>159</v>
      </c>
      <c r="C21" s="118"/>
      <c r="D21" s="116" t="s">
        <v>158</v>
      </c>
      <c r="E21" s="113" t="s">
        <v>160</v>
      </c>
      <c r="F21" s="114">
        <v>0.05</v>
      </c>
      <c r="G21" s="189" t="s">
        <v>311</v>
      </c>
      <c r="H21" s="190"/>
    </row>
    <row r="22" spans="2:8" ht="35" customHeight="1" thickBot="1" x14ac:dyDescent="0.25">
      <c r="B22" s="120" t="s">
        <v>303</v>
      </c>
      <c r="C22" s="118"/>
      <c r="D22" s="116" t="s">
        <v>158</v>
      </c>
      <c r="E22" s="113" t="s">
        <v>304</v>
      </c>
      <c r="F22" s="114">
        <v>0.1</v>
      </c>
      <c r="G22" s="189" t="s">
        <v>311</v>
      </c>
      <c r="H22" s="190"/>
    </row>
    <row r="23" spans="2:8" ht="35" customHeight="1" thickBot="1" x14ac:dyDescent="0.25">
      <c r="B23" s="120" t="s">
        <v>330</v>
      </c>
      <c r="C23" s="118"/>
      <c r="D23" s="116" t="s">
        <v>158</v>
      </c>
      <c r="E23" s="113" t="s">
        <v>333</v>
      </c>
      <c r="F23" s="114">
        <v>0.05</v>
      </c>
      <c r="G23" s="189" t="s">
        <v>311</v>
      </c>
      <c r="H23" s="190"/>
    </row>
    <row r="24" spans="2:8" ht="35" customHeight="1" thickBot="1" x14ac:dyDescent="0.25">
      <c r="B24" s="120" t="s">
        <v>331</v>
      </c>
      <c r="C24" s="118"/>
      <c r="D24" s="116" t="s">
        <v>158</v>
      </c>
      <c r="E24" s="113" t="s">
        <v>334</v>
      </c>
      <c r="F24" s="114">
        <v>0.15</v>
      </c>
      <c r="G24" s="189" t="s">
        <v>311</v>
      </c>
      <c r="H24" s="190"/>
    </row>
    <row r="25" spans="2:8" ht="35.25" customHeight="1" thickBot="1" x14ac:dyDescent="0.25">
      <c r="B25" s="120" t="s">
        <v>332</v>
      </c>
      <c r="C25" s="118"/>
      <c r="D25" s="116" t="s">
        <v>158</v>
      </c>
      <c r="E25" s="113" t="s">
        <v>335</v>
      </c>
      <c r="F25" s="114">
        <v>0.1</v>
      </c>
      <c r="G25" s="189" t="s">
        <v>311</v>
      </c>
      <c r="H25" s="190"/>
    </row>
    <row r="26" spans="2:8" x14ac:dyDescent="0.2">
      <c r="B26" s="108"/>
      <c r="C26" s="111"/>
      <c r="D26" s="112"/>
      <c r="E26" s="109"/>
      <c r="F26" s="110"/>
      <c r="G26" s="112"/>
      <c r="H26" s="112"/>
    </row>
    <row r="27" spans="2:8" ht="33.75" customHeight="1" x14ac:dyDescent="0.2">
      <c r="B27" s="180" t="s">
        <v>73</v>
      </c>
      <c r="C27" s="180"/>
      <c r="D27" s="180"/>
      <c r="E27" s="180"/>
      <c r="F27" s="180"/>
      <c r="G27" s="180"/>
      <c r="H27" s="180"/>
    </row>
    <row r="29" spans="2:8" ht="31.5" customHeight="1" x14ac:dyDescent="0.2">
      <c r="B29" s="180" t="s">
        <v>115</v>
      </c>
      <c r="C29" s="180"/>
      <c r="D29" s="180"/>
      <c r="E29" s="180"/>
      <c r="F29" s="180"/>
      <c r="G29" s="180"/>
      <c r="H29" s="180"/>
    </row>
    <row r="30" spans="2:8" x14ac:dyDescent="0.2">
      <c r="D30" s="67" t="s">
        <v>116</v>
      </c>
    </row>
    <row r="32" spans="2:8" ht="31.5" customHeight="1" x14ac:dyDescent="0.2">
      <c r="B32" s="180" t="s">
        <v>74</v>
      </c>
      <c r="C32" s="180"/>
      <c r="D32" s="180"/>
      <c r="E32" s="180"/>
      <c r="F32" s="180"/>
      <c r="G32" s="180"/>
      <c r="H32" s="180"/>
    </row>
    <row r="36" spans="2:8" ht="16" customHeight="1" x14ac:dyDescent="0.2">
      <c r="B36" s="179" t="s">
        <v>161</v>
      </c>
      <c r="C36" s="179"/>
      <c r="D36" s="179"/>
      <c r="E36" s="179"/>
      <c r="F36" s="179"/>
      <c r="G36" s="179"/>
      <c r="H36" s="179"/>
    </row>
    <row r="37" spans="2:8" x14ac:dyDescent="0.2">
      <c r="B37" s="179"/>
      <c r="C37" s="179"/>
      <c r="D37" s="179"/>
      <c r="E37" s="179"/>
      <c r="F37" s="179"/>
      <c r="G37" s="179"/>
      <c r="H37" s="179"/>
    </row>
    <row r="38" spans="2:8" ht="30.75" customHeight="1" x14ac:dyDescent="0.2">
      <c r="B38" s="180" t="s">
        <v>341</v>
      </c>
      <c r="C38" s="180"/>
      <c r="D38" s="180"/>
      <c r="E38" s="180"/>
      <c r="F38" s="180"/>
      <c r="G38" s="180"/>
      <c r="H38" s="180"/>
    </row>
    <row r="39" spans="2:8" x14ac:dyDescent="0.2">
      <c r="B39" s="179" t="s">
        <v>348</v>
      </c>
      <c r="C39" s="179"/>
      <c r="D39" s="179"/>
      <c r="E39" s="179"/>
      <c r="F39" s="179"/>
      <c r="G39" s="179"/>
      <c r="H39" s="179"/>
    </row>
    <row r="40" spans="2:8" x14ac:dyDescent="0.2">
      <c r="B40" s="179"/>
      <c r="C40" s="179"/>
      <c r="D40" s="179"/>
      <c r="E40" s="179"/>
      <c r="F40" s="179"/>
      <c r="G40" s="179"/>
      <c r="H40" s="179"/>
    </row>
    <row r="41" spans="2:8" x14ac:dyDescent="0.2">
      <c r="B41" s="179"/>
      <c r="C41" s="179"/>
      <c r="D41" s="179"/>
      <c r="E41" s="179"/>
      <c r="F41" s="179"/>
      <c r="G41" s="179"/>
      <c r="H41" s="179"/>
    </row>
    <row r="42" spans="2:8" x14ac:dyDescent="0.2">
      <c r="B42" s="179" t="s">
        <v>347</v>
      </c>
      <c r="C42" s="179"/>
      <c r="D42" s="179"/>
      <c r="E42" s="179"/>
      <c r="F42" s="179"/>
      <c r="G42" s="179"/>
      <c r="H42" s="179"/>
    </row>
    <row r="43" spans="2:8" x14ac:dyDescent="0.2">
      <c r="B43" s="179"/>
      <c r="C43" s="179"/>
      <c r="D43" s="179"/>
      <c r="E43" s="179"/>
      <c r="F43" s="179"/>
      <c r="G43" s="179"/>
      <c r="H43" s="179"/>
    </row>
    <row r="44" spans="2:8" x14ac:dyDescent="0.2">
      <c r="B44" s="179" t="s">
        <v>367</v>
      </c>
      <c r="C44" s="179"/>
      <c r="D44" s="179"/>
      <c r="E44" s="179"/>
      <c r="F44" s="179"/>
      <c r="G44" s="179"/>
      <c r="H44" s="179"/>
    </row>
    <row r="45" spans="2:8" x14ac:dyDescent="0.2">
      <c r="B45" s="179"/>
      <c r="C45" s="179"/>
      <c r="D45" s="179"/>
      <c r="E45" s="179"/>
      <c r="F45" s="179"/>
      <c r="G45" s="179"/>
      <c r="H45" s="179"/>
    </row>
    <row r="46" spans="2:8" x14ac:dyDescent="0.2">
      <c r="B46" s="179"/>
      <c r="C46" s="179"/>
      <c r="D46" s="179"/>
      <c r="E46" s="179"/>
      <c r="F46" s="179"/>
      <c r="G46" s="179"/>
      <c r="H46" s="179"/>
    </row>
    <row r="47" spans="2:8" x14ac:dyDescent="0.2">
      <c r="B47" s="179"/>
      <c r="C47" s="179"/>
      <c r="D47" s="179"/>
      <c r="E47" s="179"/>
      <c r="F47" s="179"/>
      <c r="G47" s="179"/>
      <c r="H47" s="179"/>
    </row>
    <row r="48" spans="2:8" x14ac:dyDescent="0.2">
      <c r="B48" s="179"/>
      <c r="C48" s="179"/>
      <c r="D48" s="179"/>
      <c r="E48" s="179"/>
      <c r="F48" s="179"/>
      <c r="G48" s="179"/>
      <c r="H48" s="179"/>
    </row>
    <row r="49" spans="2:8" x14ac:dyDescent="0.2">
      <c r="B49" s="179"/>
      <c r="C49" s="179"/>
      <c r="D49" s="179"/>
      <c r="E49" s="179"/>
      <c r="F49" s="179"/>
      <c r="G49" s="179"/>
      <c r="H49" s="179"/>
    </row>
    <row r="53" spans="2:8" x14ac:dyDescent="0.2">
      <c r="B53" s="181" t="s">
        <v>349</v>
      </c>
      <c r="C53" s="181"/>
      <c r="D53" s="181"/>
      <c r="E53" s="181"/>
      <c r="F53" s="181"/>
      <c r="G53" s="181"/>
      <c r="H53" s="181"/>
    </row>
    <row r="54" spans="2:8" x14ac:dyDescent="0.2">
      <c r="B54" s="181"/>
      <c r="C54" s="181"/>
      <c r="D54" s="181"/>
      <c r="E54" s="181"/>
      <c r="F54" s="181"/>
      <c r="G54" s="181"/>
      <c r="H54" s="181"/>
    </row>
    <row r="55" spans="2:8" x14ac:dyDescent="0.2">
      <c r="B55" s="181"/>
      <c r="C55" s="181"/>
      <c r="D55" s="181"/>
      <c r="E55" s="181"/>
      <c r="F55" s="181"/>
      <c r="G55" s="181"/>
      <c r="H55" s="181"/>
    </row>
    <row r="56" spans="2:8" x14ac:dyDescent="0.2">
      <c r="B56" s="69"/>
      <c r="C56" s="69"/>
      <c r="D56" s="69"/>
      <c r="E56" s="69"/>
      <c r="F56" s="69"/>
      <c r="G56" s="69"/>
      <c r="H56" s="69"/>
    </row>
    <row r="57" spans="2:8" x14ac:dyDescent="0.2">
      <c r="B57" s="69"/>
      <c r="C57" s="69"/>
      <c r="D57" s="69"/>
      <c r="E57" s="69"/>
      <c r="F57" s="69"/>
      <c r="G57" s="69"/>
      <c r="H57" s="69"/>
    </row>
    <row r="58" spans="2:8" x14ac:dyDescent="0.2">
      <c r="B58" s="69"/>
      <c r="C58" s="69"/>
      <c r="D58" s="69"/>
      <c r="E58" s="69"/>
      <c r="F58" s="69"/>
      <c r="G58" s="69"/>
      <c r="H58" s="69"/>
    </row>
    <row r="59" spans="2:8" x14ac:dyDescent="0.2">
      <c r="B59" s="69"/>
      <c r="C59" s="69"/>
      <c r="D59" s="69"/>
      <c r="E59" s="69"/>
      <c r="F59" s="69"/>
      <c r="G59" s="69"/>
      <c r="H59" s="69"/>
    </row>
    <row r="60" spans="2:8" ht="32.25" customHeight="1" x14ac:dyDescent="0.2">
      <c r="B60" s="180" t="s">
        <v>75</v>
      </c>
      <c r="C60" s="180"/>
      <c r="D60" s="180"/>
      <c r="E60" s="180"/>
      <c r="F60" s="180"/>
      <c r="G60" s="180"/>
      <c r="H60" s="180"/>
    </row>
    <row r="69" spans="2:8" x14ac:dyDescent="0.2">
      <c r="B69" s="68"/>
    </row>
    <row r="70" spans="2:8" ht="15.75" customHeight="1" x14ac:dyDescent="0.2">
      <c r="B70" s="179"/>
      <c r="C70" s="179"/>
      <c r="D70" s="179"/>
      <c r="E70" s="179"/>
      <c r="F70" s="179"/>
      <c r="G70" s="179"/>
      <c r="H70" s="179"/>
    </row>
    <row r="71" spans="2:8" x14ac:dyDescent="0.2">
      <c r="B71" s="179"/>
      <c r="C71" s="179"/>
      <c r="D71" s="179"/>
      <c r="E71" s="179"/>
      <c r="F71" s="179"/>
      <c r="G71" s="179"/>
      <c r="H71" s="179"/>
    </row>
    <row r="72" spans="2:8" x14ac:dyDescent="0.2">
      <c r="B72" s="69"/>
      <c r="C72" s="69"/>
      <c r="D72" s="69"/>
      <c r="E72" s="69"/>
      <c r="F72" s="69"/>
      <c r="G72" s="69"/>
      <c r="H72" s="69"/>
    </row>
    <row r="73" spans="2:8" x14ac:dyDescent="0.2">
      <c r="B73" s="69"/>
      <c r="C73" s="69"/>
      <c r="D73" s="69"/>
      <c r="E73" s="69"/>
      <c r="F73" s="69"/>
      <c r="G73" s="69"/>
      <c r="H73" s="69"/>
    </row>
    <row r="74" spans="2:8" x14ac:dyDescent="0.2">
      <c r="B74" s="69"/>
      <c r="C74" s="69"/>
      <c r="D74" s="69"/>
      <c r="E74" s="69"/>
      <c r="F74" s="69"/>
      <c r="G74" s="69"/>
      <c r="H74" s="69"/>
    </row>
    <row r="75" spans="2:8" x14ac:dyDescent="0.2">
      <c r="B75" s="69"/>
      <c r="C75" s="69"/>
      <c r="D75" s="69"/>
      <c r="E75" s="69"/>
      <c r="F75" s="69"/>
      <c r="G75" s="69"/>
      <c r="H75" s="69"/>
    </row>
    <row r="76" spans="2:8" x14ac:dyDescent="0.2">
      <c r="B76" s="69"/>
      <c r="C76" s="69"/>
      <c r="D76" s="69"/>
      <c r="E76" s="69"/>
      <c r="F76" s="69"/>
      <c r="G76" s="69"/>
      <c r="H76" s="69"/>
    </row>
    <row r="77" spans="2:8" x14ac:dyDescent="0.2">
      <c r="B77" s="69"/>
      <c r="C77" s="69"/>
      <c r="D77" s="69"/>
      <c r="E77" s="69"/>
      <c r="F77" s="69"/>
      <c r="G77" s="69"/>
      <c r="H77" s="69"/>
    </row>
    <row r="78" spans="2:8" x14ac:dyDescent="0.2">
      <c r="B78" s="69"/>
      <c r="C78" s="69"/>
      <c r="D78" s="69"/>
      <c r="E78" s="69"/>
      <c r="F78" s="69"/>
      <c r="G78" s="69"/>
      <c r="H78" s="69"/>
    </row>
    <row r="79" spans="2:8" x14ac:dyDescent="0.2">
      <c r="B79" s="69"/>
      <c r="C79" s="69"/>
      <c r="D79" s="69"/>
      <c r="E79" s="69"/>
      <c r="F79" s="69"/>
      <c r="G79" s="69"/>
      <c r="H79" s="69"/>
    </row>
  </sheetData>
  <mergeCells count="28">
    <mergeCell ref="B27:H27"/>
    <mergeCell ref="G18:H18"/>
    <mergeCell ref="G19:H19"/>
    <mergeCell ref="G20:H20"/>
    <mergeCell ref="G21:H21"/>
    <mergeCell ref="G22:H22"/>
    <mergeCell ref="G23:H23"/>
    <mergeCell ref="G24:H24"/>
    <mergeCell ref="G25:H25"/>
    <mergeCell ref="B14:F14"/>
    <mergeCell ref="E15:H15"/>
    <mergeCell ref="G16:H16"/>
    <mergeCell ref="G17:H17"/>
    <mergeCell ref="B3:H3"/>
    <mergeCell ref="B4:H4"/>
    <mergeCell ref="B12:F12"/>
    <mergeCell ref="G12:H12"/>
    <mergeCell ref="B13:F13"/>
    <mergeCell ref="B70:H71"/>
    <mergeCell ref="B29:H29"/>
    <mergeCell ref="B32:H32"/>
    <mergeCell ref="B38:H38"/>
    <mergeCell ref="B39:H41"/>
    <mergeCell ref="B60:H60"/>
    <mergeCell ref="B42:H43"/>
    <mergeCell ref="B44:H49"/>
    <mergeCell ref="B36:H37"/>
    <mergeCell ref="B53:H55"/>
  </mergeCells>
  <phoneticPr fontId="25" type="noConversion"/>
  <dataValidations count="2">
    <dataValidation allowBlank="1" sqref="C16:C26" xr:uid="{C8B2E398-3A93-424A-A3D9-9CF7342CEA21}"/>
    <dataValidation allowBlank="1" prompt="Pasirinkti parametro vertę: yra / nėra" sqref="G16:H26" xr:uid="{52E8514C-F488-45BA-8FEF-2F1026ABD921}"/>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7"/>
  <sheetViews>
    <sheetView zoomScale="89" zoomScaleNormal="89" workbookViewId="0">
      <selection activeCell="L76" sqref="L76"/>
    </sheetView>
  </sheetViews>
  <sheetFormatPr baseColWidth="10" defaultColWidth="8.83203125" defaultRowHeight="15" x14ac:dyDescent="0.2"/>
  <cols>
    <col min="2" max="2" width="17.83203125" customWidth="1"/>
    <col min="4" max="4" width="18.6640625" customWidth="1"/>
    <col min="7" max="7" width="14.83203125" customWidth="1"/>
    <col min="10" max="10" width="15.6640625" customWidth="1"/>
    <col min="11" max="11" width="22.83203125" customWidth="1"/>
    <col min="28" max="16384" width="8.83203125" style="93"/>
  </cols>
  <sheetData>
    <row r="1" spans="1:27" ht="16" x14ac:dyDescent="0.2">
      <c r="A1" s="1"/>
      <c r="B1" s="1"/>
      <c r="C1" s="1"/>
      <c r="D1" s="1"/>
      <c r="E1" s="1"/>
      <c r="F1" s="1"/>
      <c r="G1" s="1"/>
      <c r="H1" s="1"/>
      <c r="I1" s="1"/>
      <c r="J1" s="1"/>
      <c r="K1" s="1"/>
      <c r="L1" s="1"/>
      <c r="M1" s="1"/>
      <c r="N1" s="1"/>
      <c r="O1" s="1"/>
      <c r="P1" s="1"/>
      <c r="Q1" s="1"/>
      <c r="R1" s="1"/>
      <c r="S1" s="1"/>
      <c r="T1" s="3"/>
      <c r="U1" s="3"/>
      <c r="V1" s="3"/>
      <c r="W1" s="3"/>
      <c r="X1" s="3"/>
      <c r="Y1" s="3"/>
      <c r="Z1" s="3"/>
      <c r="AA1" s="3"/>
    </row>
    <row r="2" spans="1:27" ht="16" x14ac:dyDescent="0.2">
      <c r="A2" s="196" t="s">
        <v>16</v>
      </c>
      <c r="B2" s="196"/>
      <c r="C2" s="196"/>
      <c r="D2" s="196"/>
      <c r="E2" s="196"/>
      <c r="F2" s="196"/>
      <c r="G2" s="196"/>
      <c r="H2" s="196"/>
      <c r="I2" s="196"/>
      <c r="J2" s="196"/>
      <c r="K2" s="197"/>
      <c r="L2" s="1"/>
      <c r="M2" s="1"/>
      <c r="N2" s="1"/>
      <c r="O2" s="1"/>
      <c r="P2" s="1"/>
      <c r="Q2" s="1"/>
      <c r="R2" s="1"/>
      <c r="S2" s="1"/>
      <c r="T2" s="3"/>
      <c r="U2" s="3"/>
      <c r="V2" s="3"/>
      <c r="W2" s="3"/>
      <c r="X2" s="3"/>
      <c r="Y2" s="3"/>
      <c r="Z2" s="3"/>
      <c r="AA2" s="3"/>
    </row>
    <row r="3" spans="1:27" ht="16" x14ac:dyDescent="0.2">
      <c r="A3" s="196"/>
      <c r="B3" s="196"/>
      <c r="C3" s="196"/>
      <c r="D3" s="196"/>
      <c r="E3" s="196"/>
      <c r="F3" s="196"/>
      <c r="G3" s="196"/>
      <c r="H3" s="196"/>
      <c r="I3" s="196"/>
      <c r="J3" s="196"/>
      <c r="K3" s="197"/>
      <c r="L3" s="1"/>
      <c r="M3" s="1"/>
      <c r="N3" s="1"/>
      <c r="O3" s="1"/>
      <c r="P3" s="1"/>
      <c r="Q3" s="1"/>
      <c r="R3" s="1"/>
      <c r="S3" s="1"/>
      <c r="T3" s="3"/>
      <c r="U3" s="3"/>
      <c r="V3" s="3"/>
      <c r="W3" s="3"/>
      <c r="X3" s="3"/>
      <c r="Y3" s="3"/>
      <c r="Z3" s="3"/>
      <c r="AA3" s="3"/>
    </row>
    <row r="4" spans="1:27" ht="17" thickBot="1" x14ac:dyDescent="0.25">
      <c r="A4" s="4"/>
      <c r="B4" s="4"/>
      <c r="C4" s="4"/>
      <c r="D4" s="4"/>
      <c r="E4" s="4"/>
      <c r="F4" s="4"/>
      <c r="G4" s="4"/>
      <c r="H4" s="4"/>
      <c r="I4" s="4"/>
      <c r="J4" s="4"/>
      <c r="K4" s="1"/>
      <c r="L4" s="1"/>
      <c r="M4" s="1"/>
      <c r="N4" s="1"/>
      <c r="O4" s="1"/>
      <c r="P4" s="1"/>
      <c r="Q4" s="1"/>
      <c r="R4" s="1"/>
      <c r="S4" s="1"/>
      <c r="T4" s="3"/>
      <c r="U4" s="3"/>
      <c r="V4" s="3"/>
      <c r="W4" s="3"/>
      <c r="X4" s="3"/>
      <c r="Y4" s="3"/>
      <c r="Z4" s="3"/>
      <c r="AA4" s="3"/>
    </row>
    <row r="5" spans="1:27" ht="56" customHeight="1" x14ac:dyDescent="0.2">
      <c r="A5" s="198" t="s">
        <v>17</v>
      </c>
      <c r="B5" s="199"/>
      <c r="C5" s="199" t="s">
        <v>18</v>
      </c>
      <c r="D5" s="199"/>
      <c r="E5" s="199"/>
      <c r="F5" s="199" t="s">
        <v>19</v>
      </c>
      <c r="G5" s="199"/>
      <c r="H5" s="199"/>
      <c r="I5" s="199" t="s">
        <v>20</v>
      </c>
      <c r="J5" s="200"/>
      <c r="K5" s="94" t="s">
        <v>21</v>
      </c>
      <c r="L5" s="1"/>
      <c r="M5" s="1"/>
      <c r="N5" s="1"/>
      <c r="O5" s="1"/>
      <c r="P5" s="1"/>
      <c r="Q5" s="1"/>
      <c r="R5" s="1"/>
      <c r="S5" s="1"/>
      <c r="T5" s="3"/>
      <c r="U5" s="3"/>
      <c r="V5" s="3"/>
      <c r="W5" s="3"/>
      <c r="X5" s="3"/>
      <c r="Y5" s="3"/>
      <c r="Z5" s="3"/>
      <c r="AA5" s="3"/>
    </row>
    <row r="6" spans="1:27" ht="16" x14ac:dyDescent="0.2">
      <c r="A6" s="201"/>
      <c r="B6" s="202"/>
      <c r="C6" s="203"/>
      <c r="D6" s="202"/>
      <c r="E6" s="202"/>
      <c r="F6" s="203"/>
      <c r="G6" s="202"/>
      <c r="H6" s="202"/>
      <c r="I6" s="203"/>
      <c r="J6" s="202"/>
      <c r="K6" s="5"/>
      <c r="L6" s="1"/>
      <c r="M6" s="1"/>
      <c r="N6" s="1"/>
      <c r="O6" s="1"/>
      <c r="P6" s="1"/>
      <c r="Q6" s="1"/>
      <c r="R6" s="1"/>
      <c r="S6" s="1"/>
      <c r="T6" s="3"/>
      <c r="U6" s="3"/>
      <c r="V6" s="3"/>
      <c r="W6" s="3"/>
      <c r="X6" s="3"/>
      <c r="Y6" s="3"/>
      <c r="Z6" s="3"/>
      <c r="AA6" s="3"/>
    </row>
    <row r="7" spans="1:27" ht="16" x14ac:dyDescent="0.2">
      <c r="A7" s="201"/>
      <c r="B7" s="202"/>
      <c r="C7" s="203"/>
      <c r="D7" s="202"/>
      <c r="E7" s="202"/>
      <c r="F7" s="203"/>
      <c r="G7" s="202"/>
      <c r="H7" s="202"/>
      <c r="I7" s="203"/>
      <c r="J7" s="202"/>
      <c r="K7" s="5"/>
      <c r="L7" s="1"/>
      <c r="M7" s="1"/>
      <c r="N7" s="1"/>
      <c r="O7" s="1"/>
      <c r="P7" s="1"/>
      <c r="Q7" s="1"/>
      <c r="R7" s="1"/>
      <c r="S7" s="1"/>
      <c r="T7" s="3"/>
      <c r="U7" s="3"/>
      <c r="V7" s="3"/>
      <c r="W7" s="3"/>
      <c r="X7" s="3"/>
      <c r="Y7" s="3"/>
      <c r="Z7" s="3"/>
      <c r="AA7" s="3"/>
    </row>
    <row r="8" spans="1:27" ht="16" x14ac:dyDescent="0.2">
      <c r="A8" s="201"/>
      <c r="B8" s="202"/>
      <c r="C8" s="203"/>
      <c r="D8" s="202"/>
      <c r="E8" s="202"/>
      <c r="F8" s="203"/>
      <c r="G8" s="202"/>
      <c r="H8" s="202"/>
      <c r="I8" s="203"/>
      <c r="J8" s="202"/>
      <c r="K8" s="5"/>
      <c r="L8" s="1"/>
      <c r="M8" s="1"/>
      <c r="N8" s="1"/>
      <c r="O8" s="1"/>
      <c r="P8" s="1"/>
      <c r="Q8" s="1"/>
      <c r="R8" s="1"/>
      <c r="S8" s="1"/>
      <c r="T8" s="3"/>
      <c r="U8" s="3"/>
      <c r="V8" s="3"/>
      <c r="W8" s="3"/>
      <c r="X8" s="3"/>
      <c r="Y8" s="3"/>
      <c r="Z8" s="3"/>
      <c r="AA8" s="3"/>
    </row>
    <row r="9" spans="1:27" ht="16" x14ac:dyDescent="0.2">
      <c r="A9" s="201"/>
      <c r="B9" s="202"/>
      <c r="C9" s="203"/>
      <c r="D9" s="202"/>
      <c r="E9" s="202"/>
      <c r="F9" s="203"/>
      <c r="G9" s="202"/>
      <c r="H9" s="202"/>
      <c r="I9" s="203"/>
      <c r="J9" s="202"/>
      <c r="K9" s="5"/>
      <c r="L9" s="1"/>
      <c r="M9" s="1"/>
      <c r="N9" s="1"/>
      <c r="O9" s="1"/>
      <c r="P9" s="1"/>
      <c r="Q9" s="1"/>
      <c r="R9" s="1"/>
      <c r="S9" s="1"/>
      <c r="T9" s="3"/>
      <c r="U9" s="3"/>
      <c r="V9" s="3"/>
      <c r="W9" s="3"/>
      <c r="X9" s="3"/>
      <c r="Y9" s="3"/>
      <c r="Z9" s="3"/>
      <c r="AA9" s="3"/>
    </row>
    <row r="10" spans="1:27" ht="16" x14ac:dyDescent="0.2">
      <c r="A10" s="201"/>
      <c r="B10" s="202"/>
      <c r="C10" s="203"/>
      <c r="D10" s="202"/>
      <c r="E10" s="202"/>
      <c r="F10" s="203"/>
      <c r="G10" s="202"/>
      <c r="H10" s="202"/>
      <c r="I10" s="203"/>
      <c r="J10" s="202"/>
      <c r="K10" s="5"/>
      <c r="L10" s="1"/>
      <c r="M10" s="1"/>
      <c r="N10" s="1"/>
      <c r="O10" s="1"/>
      <c r="P10" s="1"/>
      <c r="Q10" s="1"/>
      <c r="R10" s="1"/>
      <c r="S10" s="1"/>
      <c r="T10" s="3"/>
      <c r="U10" s="3"/>
      <c r="V10" s="3"/>
      <c r="W10" s="3"/>
      <c r="X10" s="3"/>
      <c r="Y10" s="3"/>
      <c r="Z10" s="3"/>
      <c r="AA10" s="3"/>
    </row>
    <row r="11" spans="1:27" ht="16" x14ac:dyDescent="0.2">
      <c r="A11" s="201"/>
      <c r="B11" s="202"/>
      <c r="C11" s="203"/>
      <c r="D11" s="202"/>
      <c r="E11" s="202"/>
      <c r="F11" s="203"/>
      <c r="G11" s="202"/>
      <c r="H11" s="202"/>
      <c r="I11" s="203"/>
      <c r="J11" s="202"/>
      <c r="K11" s="5"/>
      <c r="L11" s="1"/>
      <c r="M11" s="1"/>
      <c r="N11" s="1"/>
      <c r="O11" s="1"/>
      <c r="P11" s="1"/>
      <c r="Q11" s="1"/>
      <c r="R11" s="1"/>
      <c r="S11" s="1"/>
      <c r="T11" s="3"/>
      <c r="U11" s="3"/>
      <c r="V11" s="3"/>
      <c r="W11" s="3"/>
      <c r="X11" s="3"/>
      <c r="Y11" s="3"/>
      <c r="Z11" s="3"/>
      <c r="AA11" s="3"/>
    </row>
    <row r="12" spans="1:27" ht="16" x14ac:dyDescent="0.2">
      <c r="A12" s="201"/>
      <c r="B12" s="202"/>
      <c r="C12" s="203"/>
      <c r="D12" s="202"/>
      <c r="E12" s="202"/>
      <c r="F12" s="203"/>
      <c r="G12" s="202"/>
      <c r="H12" s="202"/>
      <c r="I12" s="203"/>
      <c r="J12" s="202"/>
      <c r="K12" s="5"/>
      <c r="L12" s="1"/>
      <c r="M12" s="1"/>
      <c r="N12" s="1"/>
      <c r="O12" s="1"/>
      <c r="P12" s="1"/>
      <c r="Q12" s="1"/>
      <c r="R12" s="1"/>
      <c r="S12" s="1"/>
      <c r="T12" s="3"/>
      <c r="U12" s="3"/>
      <c r="V12" s="3"/>
      <c r="W12" s="3"/>
      <c r="X12" s="3"/>
      <c r="Y12" s="3"/>
      <c r="Z12" s="3"/>
      <c r="AA12" s="3"/>
    </row>
    <row r="13" spans="1:27" ht="16" x14ac:dyDescent="0.2">
      <c r="A13" s="201"/>
      <c r="B13" s="202"/>
      <c r="C13" s="203"/>
      <c r="D13" s="202"/>
      <c r="E13" s="202"/>
      <c r="F13" s="203"/>
      <c r="G13" s="202"/>
      <c r="H13" s="202"/>
      <c r="I13" s="203"/>
      <c r="J13" s="202"/>
      <c r="K13" s="5"/>
      <c r="L13" s="1"/>
      <c r="M13" s="1"/>
      <c r="N13" s="1"/>
      <c r="O13" s="1"/>
      <c r="P13" s="1"/>
      <c r="Q13" s="1"/>
      <c r="R13" s="1"/>
      <c r="S13" s="1"/>
      <c r="T13" s="3"/>
      <c r="U13" s="3"/>
      <c r="V13" s="3"/>
      <c r="W13" s="3"/>
      <c r="X13" s="3"/>
      <c r="Y13" s="3"/>
      <c r="Z13" s="3"/>
      <c r="AA13" s="3"/>
    </row>
    <row r="14" spans="1:27" ht="16" x14ac:dyDescent="0.2">
      <c r="A14" s="201"/>
      <c r="B14" s="202"/>
      <c r="C14" s="203"/>
      <c r="D14" s="202"/>
      <c r="E14" s="202"/>
      <c r="F14" s="203"/>
      <c r="G14" s="202"/>
      <c r="H14" s="202"/>
      <c r="I14" s="203"/>
      <c r="J14" s="202"/>
      <c r="K14" s="5"/>
      <c r="L14" s="1"/>
      <c r="M14" s="1"/>
      <c r="N14" s="1"/>
      <c r="O14" s="1"/>
      <c r="P14" s="1"/>
      <c r="Q14" s="1"/>
      <c r="R14" s="1"/>
      <c r="S14" s="1"/>
      <c r="T14" s="3"/>
      <c r="U14" s="3"/>
      <c r="V14" s="3"/>
      <c r="W14" s="3"/>
      <c r="X14" s="3"/>
      <c r="Y14" s="3"/>
      <c r="Z14" s="3"/>
      <c r="AA14" s="3"/>
    </row>
    <row r="15" spans="1:27" ht="17" thickBot="1" x14ac:dyDescent="0.25">
      <c r="A15" s="204"/>
      <c r="B15" s="205"/>
      <c r="C15" s="206"/>
      <c r="D15" s="205"/>
      <c r="E15" s="205"/>
      <c r="F15" s="206"/>
      <c r="G15" s="205"/>
      <c r="H15" s="205"/>
      <c r="I15" s="206"/>
      <c r="J15" s="205"/>
      <c r="K15" s="6"/>
      <c r="L15" s="1"/>
      <c r="M15" s="1"/>
      <c r="N15" s="1"/>
      <c r="O15" s="1"/>
      <c r="P15" s="1"/>
      <c r="Q15" s="1"/>
      <c r="R15" s="1"/>
      <c r="S15" s="1"/>
      <c r="T15" s="3"/>
      <c r="U15" s="3"/>
      <c r="V15" s="3"/>
      <c r="W15" s="3"/>
      <c r="X15" s="3"/>
      <c r="Y15" s="3"/>
      <c r="Z15" s="3"/>
      <c r="AA15" s="3"/>
    </row>
    <row r="16" spans="1:27" ht="16" x14ac:dyDescent="0.2">
      <c r="A16" s="7"/>
      <c r="B16" s="7"/>
      <c r="C16" s="7"/>
      <c r="D16" s="7"/>
      <c r="E16" s="7"/>
      <c r="F16" s="7"/>
      <c r="G16" s="7"/>
      <c r="H16" s="7"/>
      <c r="I16" s="7"/>
      <c r="J16" s="7"/>
      <c r="K16" s="8"/>
      <c r="L16" s="1"/>
      <c r="M16" s="1"/>
      <c r="N16" s="1"/>
      <c r="O16" s="1"/>
      <c r="P16" s="1"/>
      <c r="Q16" s="1"/>
      <c r="R16" s="1"/>
      <c r="S16" s="1"/>
      <c r="T16" s="3"/>
      <c r="U16" s="3"/>
      <c r="V16" s="3"/>
      <c r="W16" s="3"/>
      <c r="X16" s="3"/>
      <c r="Y16" s="3"/>
      <c r="Z16" s="3"/>
      <c r="AA16" s="3"/>
    </row>
    <row r="17" spans="1:27" ht="16" x14ac:dyDescent="0.2">
      <c r="A17" s="207" t="s">
        <v>22</v>
      </c>
      <c r="B17" s="207"/>
      <c r="C17" s="207"/>
      <c r="D17" s="207"/>
      <c r="E17" s="207"/>
      <c r="F17" s="207"/>
      <c r="G17" s="207"/>
      <c r="H17" s="207"/>
      <c r="I17" s="207"/>
      <c r="J17" s="207"/>
      <c r="K17" s="207"/>
      <c r="L17" s="1"/>
      <c r="M17" s="1"/>
      <c r="N17" s="1"/>
      <c r="O17" s="1"/>
      <c r="P17" s="1"/>
      <c r="Q17" s="1"/>
      <c r="R17" s="1"/>
      <c r="S17" s="1"/>
      <c r="T17" s="3"/>
      <c r="U17" s="3"/>
      <c r="V17" s="3"/>
      <c r="W17" s="3"/>
      <c r="X17" s="3"/>
      <c r="Y17" s="3"/>
      <c r="Z17" s="3"/>
      <c r="AA17" s="3"/>
    </row>
    <row r="18" spans="1:27" ht="17" thickBot="1" x14ac:dyDescent="0.25">
      <c r="A18" s="7"/>
      <c r="B18" s="7"/>
      <c r="C18" s="7"/>
      <c r="D18" s="7"/>
      <c r="E18" s="7"/>
      <c r="F18" s="7"/>
      <c r="G18" s="7"/>
      <c r="H18" s="7"/>
      <c r="I18" s="7"/>
      <c r="J18" s="7"/>
      <c r="K18" s="8"/>
      <c r="L18" s="1"/>
      <c r="M18" s="1"/>
      <c r="N18" s="1"/>
      <c r="O18" s="1"/>
      <c r="P18" s="1"/>
      <c r="Q18" s="1"/>
      <c r="R18" s="1"/>
      <c r="S18" s="1"/>
      <c r="T18" s="3"/>
      <c r="U18" s="3"/>
      <c r="V18" s="3"/>
      <c r="W18" s="3"/>
      <c r="X18" s="3"/>
      <c r="Y18" s="3"/>
      <c r="Z18" s="3"/>
      <c r="AA18" s="3"/>
    </row>
    <row r="19" spans="1:27" ht="54" customHeight="1" x14ac:dyDescent="0.2">
      <c r="A19" s="208" t="s">
        <v>15</v>
      </c>
      <c r="B19" s="209"/>
      <c r="C19" s="200" t="s">
        <v>18</v>
      </c>
      <c r="D19" s="210"/>
      <c r="E19" s="209"/>
      <c r="F19" s="200" t="s">
        <v>23</v>
      </c>
      <c r="G19" s="210"/>
      <c r="H19" s="209"/>
      <c r="I19" s="200" t="s">
        <v>20</v>
      </c>
      <c r="J19" s="211"/>
      <c r="K19" s="8"/>
      <c r="L19" s="1"/>
      <c r="M19" s="1"/>
      <c r="N19" s="1"/>
      <c r="O19" s="1"/>
      <c r="P19" s="1"/>
      <c r="Q19" s="1"/>
      <c r="R19" s="1"/>
      <c r="S19" s="1"/>
      <c r="T19" s="3"/>
      <c r="U19" s="3"/>
      <c r="V19" s="3"/>
      <c r="W19" s="3"/>
      <c r="X19" s="3"/>
      <c r="Y19" s="3"/>
      <c r="Z19" s="3"/>
      <c r="AA19" s="3"/>
    </row>
    <row r="20" spans="1:27" ht="16" x14ac:dyDescent="0.2">
      <c r="A20" s="212"/>
      <c r="B20" s="213"/>
      <c r="C20" s="214"/>
      <c r="D20" s="215"/>
      <c r="E20" s="213"/>
      <c r="F20" s="214"/>
      <c r="G20" s="215"/>
      <c r="H20" s="213"/>
      <c r="I20" s="214"/>
      <c r="J20" s="216"/>
      <c r="K20" s="8"/>
      <c r="L20" s="1"/>
      <c r="M20" s="1"/>
      <c r="N20" s="1"/>
      <c r="O20" s="1"/>
      <c r="P20" s="1"/>
      <c r="Q20" s="1"/>
      <c r="R20" s="1"/>
      <c r="S20" s="1"/>
      <c r="T20" s="3"/>
      <c r="U20" s="3"/>
      <c r="V20" s="3"/>
      <c r="W20" s="3"/>
      <c r="X20" s="3"/>
      <c r="Y20" s="3"/>
      <c r="Z20" s="3"/>
      <c r="AA20" s="3"/>
    </row>
    <row r="21" spans="1:27" ht="16" x14ac:dyDescent="0.2">
      <c r="A21" s="212"/>
      <c r="B21" s="213"/>
      <c r="C21" s="214"/>
      <c r="D21" s="215"/>
      <c r="E21" s="213"/>
      <c r="F21" s="214"/>
      <c r="G21" s="215"/>
      <c r="H21" s="213"/>
      <c r="I21" s="214"/>
      <c r="J21" s="216"/>
      <c r="K21" s="8"/>
      <c r="L21" s="1"/>
      <c r="M21" s="1"/>
      <c r="N21" s="1"/>
      <c r="O21" s="1"/>
      <c r="P21" s="1"/>
      <c r="Q21" s="1"/>
      <c r="R21" s="1"/>
      <c r="S21" s="1"/>
      <c r="T21" s="3"/>
      <c r="U21" s="3"/>
      <c r="V21" s="3"/>
      <c r="W21" s="3"/>
      <c r="X21" s="3"/>
      <c r="Y21" s="3"/>
      <c r="Z21" s="3"/>
      <c r="AA21" s="3"/>
    </row>
    <row r="22" spans="1:27" ht="16" x14ac:dyDescent="0.2">
      <c r="A22" s="212"/>
      <c r="B22" s="213"/>
      <c r="C22" s="214"/>
      <c r="D22" s="215"/>
      <c r="E22" s="213"/>
      <c r="F22" s="214"/>
      <c r="G22" s="215"/>
      <c r="H22" s="213"/>
      <c r="I22" s="214"/>
      <c r="J22" s="216"/>
      <c r="K22" s="8"/>
      <c r="L22" s="1"/>
      <c r="M22" s="1"/>
      <c r="N22" s="1"/>
      <c r="O22" s="1"/>
      <c r="P22" s="1"/>
      <c r="Q22" s="1"/>
      <c r="R22" s="1"/>
      <c r="S22" s="1"/>
      <c r="T22" s="3"/>
      <c r="U22" s="3"/>
      <c r="V22" s="3"/>
      <c r="W22" s="3"/>
      <c r="X22" s="3"/>
      <c r="Y22" s="3"/>
      <c r="Z22" s="3"/>
      <c r="AA22" s="3"/>
    </row>
    <row r="23" spans="1:27" ht="16" x14ac:dyDescent="0.2">
      <c r="A23" s="212"/>
      <c r="B23" s="213"/>
      <c r="C23" s="214"/>
      <c r="D23" s="215"/>
      <c r="E23" s="213"/>
      <c r="F23" s="214"/>
      <c r="G23" s="215"/>
      <c r="H23" s="213"/>
      <c r="I23" s="214"/>
      <c r="J23" s="216"/>
      <c r="K23" s="8"/>
      <c r="L23" s="1"/>
      <c r="M23" s="1"/>
      <c r="N23" s="1"/>
      <c r="O23" s="1"/>
      <c r="P23" s="1"/>
      <c r="Q23" s="1"/>
      <c r="R23" s="1"/>
      <c r="S23" s="1"/>
      <c r="T23" s="3"/>
      <c r="U23" s="3"/>
      <c r="V23" s="3"/>
      <c r="W23" s="3"/>
      <c r="X23" s="3"/>
      <c r="Y23" s="3"/>
      <c r="Z23" s="3"/>
      <c r="AA23" s="3"/>
    </row>
    <row r="24" spans="1:27" ht="16" x14ac:dyDescent="0.2">
      <c r="A24" s="212"/>
      <c r="B24" s="213"/>
      <c r="C24" s="214"/>
      <c r="D24" s="215"/>
      <c r="E24" s="213"/>
      <c r="F24" s="214"/>
      <c r="G24" s="215"/>
      <c r="H24" s="213"/>
      <c r="I24" s="214"/>
      <c r="J24" s="216"/>
      <c r="K24" s="8"/>
      <c r="L24" s="1"/>
      <c r="M24" s="1"/>
      <c r="N24" s="1"/>
      <c r="O24" s="1"/>
      <c r="P24" s="1"/>
      <c r="Q24" s="1"/>
      <c r="R24" s="1"/>
      <c r="S24" s="1"/>
      <c r="T24" s="3"/>
      <c r="U24" s="3"/>
      <c r="V24" s="3"/>
      <c r="W24" s="3"/>
      <c r="X24" s="3"/>
      <c r="Y24" s="3"/>
      <c r="Z24" s="3"/>
      <c r="AA24" s="3"/>
    </row>
    <row r="25" spans="1:27" ht="16" x14ac:dyDescent="0.2">
      <c r="A25" s="212"/>
      <c r="B25" s="213"/>
      <c r="C25" s="214"/>
      <c r="D25" s="215"/>
      <c r="E25" s="213"/>
      <c r="F25" s="214"/>
      <c r="G25" s="215"/>
      <c r="H25" s="213"/>
      <c r="I25" s="214"/>
      <c r="J25" s="216"/>
      <c r="K25" s="8"/>
      <c r="L25" s="1"/>
      <c r="M25" s="1"/>
      <c r="N25" s="1"/>
      <c r="O25" s="1"/>
      <c r="P25" s="1"/>
      <c r="Q25" s="1"/>
      <c r="R25" s="1"/>
      <c r="S25" s="1"/>
      <c r="T25" s="3"/>
      <c r="U25" s="3"/>
      <c r="V25" s="3"/>
      <c r="W25" s="3"/>
      <c r="X25" s="3"/>
      <c r="Y25" s="3"/>
      <c r="Z25" s="3"/>
      <c r="AA25" s="3"/>
    </row>
    <row r="26" spans="1:27" ht="16" x14ac:dyDescent="0.2">
      <c r="A26" s="212"/>
      <c r="B26" s="213"/>
      <c r="C26" s="214"/>
      <c r="D26" s="215"/>
      <c r="E26" s="213"/>
      <c r="F26" s="214"/>
      <c r="G26" s="215"/>
      <c r="H26" s="213"/>
      <c r="I26" s="214"/>
      <c r="J26" s="216"/>
      <c r="K26" s="8"/>
      <c r="L26" s="1"/>
      <c r="M26" s="1"/>
      <c r="N26" s="1"/>
      <c r="O26" s="1"/>
      <c r="P26" s="1"/>
      <c r="Q26" s="1"/>
      <c r="R26" s="1"/>
      <c r="S26" s="1"/>
      <c r="T26" s="3"/>
      <c r="U26" s="3"/>
      <c r="V26" s="3"/>
      <c r="W26" s="3"/>
      <c r="X26" s="3"/>
      <c r="Y26" s="3"/>
      <c r="Z26" s="3"/>
      <c r="AA26" s="3"/>
    </row>
    <row r="27" spans="1:27" ht="16" x14ac:dyDescent="0.2">
      <c r="A27" s="212"/>
      <c r="B27" s="213"/>
      <c r="C27" s="214"/>
      <c r="D27" s="215"/>
      <c r="E27" s="213"/>
      <c r="F27" s="214"/>
      <c r="G27" s="215"/>
      <c r="H27" s="213"/>
      <c r="I27" s="214"/>
      <c r="J27" s="216"/>
      <c r="K27" s="8"/>
      <c r="L27" s="1"/>
      <c r="M27" s="1"/>
      <c r="N27" s="1"/>
      <c r="O27" s="1"/>
      <c r="P27" s="1"/>
      <c r="Q27" s="1"/>
      <c r="R27" s="1"/>
      <c r="S27" s="1"/>
      <c r="T27" s="3"/>
      <c r="U27" s="3"/>
      <c r="V27" s="3"/>
      <c r="W27" s="3"/>
      <c r="X27" s="3"/>
      <c r="Y27" s="3"/>
      <c r="Z27" s="3"/>
      <c r="AA27" s="3"/>
    </row>
    <row r="28" spans="1:27" ht="16" x14ac:dyDescent="0.2">
      <c r="A28" s="212"/>
      <c r="B28" s="213"/>
      <c r="C28" s="214"/>
      <c r="D28" s="215"/>
      <c r="E28" s="213"/>
      <c r="F28" s="214"/>
      <c r="G28" s="215"/>
      <c r="H28" s="213"/>
      <c r="I28" s="214"/>
      <c r="J28" s="216"/>
      <c r="K28" s="8"/>
      <c r="L28" s="1"/>
      <c r="M28" s="1"/>
      <c r="N28" s="1"/>
      <c r="O28" s="1"/>
      <c r="P28" s="1"/>
      <c r="Q28" s="1"/>
      <c r="R28" s="1"/>
      <c r="S28" s="1"/>
      <c r="T28" s="3"/>
      <c r="U28" s="3"/>
      <c r="V28" s="3"/>
      <c r="W28" s="3"/>
      <c r="X28" s="3"/>
      <c r="Y28" s="3"/>
      <c r="Z28" s="3"/>
      <c r="AA28" s="3"/>
    </row>
    <row r="29" spans="1:27" ht="16" x14ac:dyDescent="0.2">
      <c r="A29" s="212"/>
      <c r="B29" s="213"/>
      <c r="C29" s="214"/>
      <c r="D29" s="215"/>
      <c r="E29" s="213"/>
      <c r="F29" s="214"/>
      <c r="G29" s="215"/>
      <c r="H29" s="213"/>
      <c r="I29" s="214"/>
      <c r="J29" s="216"/>
      <c r="K29" s="8"/>
      <c r="L29" s="1"/>
      <c r="M29" s="1"/>
      <c r="N29" s="1"/>
      <c r="O29" s="1"/>
      <c r="P29" s="1"/>
      <c r="Q29" s="1"/>
      <c r="R29" s="1"/>
      <c r="S29" s="1"/>
      <c r="T29" s="3"/>
      <c r="U29" s="3"/>
      <c r="V29" s="3"/>
      <c r="W29" s="3"/>
      <c r="X29" s="3"/>
      <c r="Y29" s="3"/>
      <c r="Z29" s="3"/>
      <c r="AA29" s="3"/>
    </row>
    <row r="30" spans="1:27" ht="16" x14ac:dyDescent="0.2">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6" x14ac:dyDescent="0.2">
      <c r="A31" s="217"/>
      <c r="B31" s="217"/>
      <c r="C31" s="217"/>
      <c r="D31" s="217"/>
      <c r="E31" s="217"/>
      <c r="F31" s="217"/>
      <c r="G31" s="217"/>
      <c r="H31" s="217"/>
      <c r="I31" s="217"/>
      <c r="J31" s="217"/>
      <c r="K31" s="1"/>
      <c r="L31" s="1"/>
      <c r="M31" s="1"/>
      <c r="N31" s="1"/>
      <c r="O31" s="1"/>
      <c r="P31" s="1"/>
      <c r="Q31" s="1"/>
      <c r="R31" s="1"/>
      <c r="S31" s="1"/>
      <c r="T31" s="3"/>
      <c r="U31" s="3"/>
      <c r="V31" s="3"/>
      <c r="W31" s="3"/>
      <c r="X31" s="3"/>
      <c r="Y31" s="3"/>
      <c r="Z31" s="3"/>
      <c r="AA31" s="3"/>
    </row>
    <row r="32" spans="1:27" ht="16" x14ac:dyDescent="0.2">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
      <c r="A33" s="22" t="s">
        <v>40</v>
      </c>
      <c r="B33" s="21"/>
      <c r="C33" s="21"/>
      <c r="D33" s="21"/>
      <c r="E33" s="21"/>
      <c r="F33" s="21"/>
      <c r="G33" s="21"/>
      <c r="H33" s="21"/>
      <c r="I33" s="21"/>
      <c r="J33" s="21"/>
      <c r="K33" s="1"/>
      <c r="L33" s="1"/>
      <c r="M33" s="1"/>
      <c r="N33" s="1"/>
      <c r="O33" s="1"/>
      <c r="P33" s="1"/>
      <c r="Q33" s="1"/>
      <c r="R33" s="1"/>
      <c r="S33" s="1"/>
      <c r="T33" s="3"/>
      <c r="U33" s="3"/>
      <c r="V33" s="3"/>
      <c r="W33" s="3"/>
      <c r="X33" s="3"/>
      <c r="Y33" s="3"/>
      <c r="Z33" s="3"/>
      <c r="AA33" s="3"/>
    </row>
    <row r="34" spans="1:27" ht="17" thickBot="1" x14ac:dyDescent="0.25">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7" customHeight="1" x14ac:dyDescent="0.2">
      <c r="A35" s="9" t="s">
        <v>14</v>
      </c>
      <c r="B35" s="210" t="s">
        <v>24</v>
      </c>
      <c r="C35" s="210"/>
      <c r="D35" s="210"/>
      <c r="E35" s="210"/>
      <c r="F35" s="210"/>
      <c r="G35" s="209"/>
      <c r="H35" s="210" t="s">
        <v>41</v>
      </c>
      <c r="I35" s="210"/>
      <c r="J35" s="211"/>
      <c r="K35" s="1"/>
      <c r="L35" s="1"/>
      <c r="M35" s="1"/>
      <c r="N35" s="1"/>
      <c r="O35" s="1"/>
      <c r="P35" s="1"/>
      <c r="Q35" s="1"/>
      <c r="R35" s="1"/>
      <c r="S35" s="1"/>
      <c r="T35" s="3"/>
      <c r="U35" s="3"/>
      <c r="V35" s="3"/>
      <c r="W35" s="3"/>
      <c r="X35" s="3"/>
      <c r="Y35" s="3"/>
      <c r="Z35" s="3"/>
      <c r="AA35" s="3"/>
    </row>
    <row r="36" spans="1:27" ht="15.75" customHeight="1" x14ac:dyDescent="0.2">
      <c r="A36" s="19">
        <v>1</v>
      </c>
      <c r="B36" s="218"/>
      <c r="C36" s="219"/>
      <c r="D36" s="219"/>
      <c r="E36" s="219"/>
      <c r="F36" s="219"/>
      <c r="G36" s="220"/>
      <c r="H36" s="221"/>
      <c r="I36" s="215"/>
      <c r="J36" s="216"/>
      <c r="K36" s="1"/>
      <c r="L36" s="1"/>
      <c r="M36" s="1"/>
      <c r="N36" s="1"/>
      <c r="O36" s="1"/>
      <c r="P36" s="1"/>
      <c r="Q36" s="1"/>
      <c r="R36" s="1"/>
      <c r="S36" s="1"/>
      <c r="T36" s="3"/>
      <c r="U36" s="3"/>
      <c r="V36" s="3"/>
      <c r="W36" s="3"/>
      <c r="X36" s="3"/>
      <c r="Y36" s="3"/>
      <c r="Z36" s="3"/>
      <c r="AA36" s="3"/>
    </row>
    <row r="37" spans="1:27" ht="15.75" customHeight="1" x14ac:dyDescent="0.2">
      <c r="A37" s="19">
        <v>2</v>
      </c>
      <c r="B37" s="218"/>
      <c r="C37" s="219"/>
      <c r="D37" s="219"/>
      <c r="E37" s="219"/>
      <c r="F37" s="219"/>
      <c r="G37" s="220"/>
      <c r="H37" s="214"/>
      <c r="I37" s="221"/>
      <c r="J37" s="227"/>
      <c r="K37" s="1"/>
      <c r="L37" s="1"/>
      <c r="M37" s="1"/>
      <c r="N37" s="1"/>
      <c r="O37" s="1"/>
      <c r="P37" s="1"/>
      <c r="Q37" s="1"/>
      <c r="R37" s="1"/>
      <c r="S37" s="1"/>
      <c r="T37" s="3"/>
      <c r="U37" s="3"/>
      <c r="V37" s="3"/>
      <c r="W37" s="3"/>
      <c r="X37" s="3"/>
      <c r="Y37" s="3"/>
      <c r="Z37" s="3"/>
      <c r="AA37" s="3"/>
    </row>
    <row r="38" spans="1:27" ht="15.75" customHeight="1" x14ac:dyDescent="0.2">
      <c r="A38" s="19">
        <v>3</v>
      </c>
      <c r="B38" s="228"/>
      <c r="C38" s="229"/>
      <c r="D38" s="229"/>
      <c r="E38" s="229"/>
      <c r="F38" s="229"/>
      <c r="G38" s="230"/>
      <c r="H38" s="214"/>
      <c r="I38" s="221"/>
      <c r="J38" s="227"/>
      <c r="K38" s="1"/>
      <c r="L38" s="1"/>
      <c r="M38" s="1"/>
      <c r="N38" s="1"/>
      <c r="O38" s="1"/>
      <c r="P38" s="1"/>
      <c r="Q38" s="1"/>
      <c r="R38" s="1"/>
      <c r="S38" s="1"/>
      <c r="T38" s="3"/>
      <c r="U38" s="3"/>
      <c r="V38" s="3"/>
      <c r="W38" s="3"/>
      <c r="X38" s="3"/>
      <c r="Y38" s="3"/>
      <c r="Z38" s="3"/>
      <c r="AA38" s="3"/>
    </row>
    <row r="39" spans="1:27" ht="15.75" customHeight="1" x14ac:dyDescent="0.2">
      <c r="A39" s="19">
        <v>4</v>
      </c>
      <c r="B39" s="222"/>
      <c r="C39" s="223"/>
      <c r="D39" s="223"/>
      <c r="E39" s="223"/>
      <c r="F39" s="223"/>
      <c r="G39" s="224"/>
      <c r="H39" s="214"/>
      <c r="I39" s="221"/>
      <c r="J39" s="227"/>
      <c r="K39" s="1"/>
      <c r="L39" s="1"/>
      <c r="M39" s="1"/>
      <c r="N39" s="1"/>
      <c r="O39" s="1"/>
      <c r="P39" s="1"/>
      <c r="Q39" s="1"/>
      <c r="R39" s="1"/>
      <c r="S39" s="1"/>
      <c r="T39" s="3"/>
      <c r="U39" s="3"/>
      <c r="V39" s="3"/>
      <c r="W39" s="3"/>
      <c r="X39" s="3"/>
      <c r="Y39" s="3"/>
      <c r="Z39" s="3"/>
      <c r="AA39" s="3"/>
    </row>
    <row r="40" spans="1:27" ht="15.75" customHeight="1" x14ac:dyDescent="0.2">
      <c r="A40" s="20">
        <v>5</v>
      </c>
      <c r="B40" s="222"/>
      <c r="C40" s="223"/>
      <c r="D40" s="223"/>
      <c r="E40" s="223"/>
      <c r="F40" s="223"/>
      <c r="G40" s="224"/>
      <c r="H40" s="221"/>
      <c r="I40" s="215"/>
      <c r="J40" s="216"/>
      <c r="K40" s="1"/>
      <c r="L40" s="1"/>
      <c r="M40" s="1"/>
      <c r="N40" s="1"/>
      <c r="O40" s="1"/>
      <c r="P40" s="1"/>
      <c r="Q40" s="1"/>
      <c r="R40" s="1"/>
      <c r="S40" s="1"/>
      <c r="T40" s="3"/>
      <c r="U40" s="3"/>
      <c r="V40" s="3"/>
      <c r="W40" s="3"/>
      <c r="X40" s="3"/>
      <c r="Y40" s="3"/>
      <c r="Z40" s="3"/>
      <c r="AA40" s="3"/>
    </row>
    <row r="41" spans="1:27" ht="15.75" customHeight="1" x14ac:dyDescent="0.2">
      <c r="A41" s="20">
        <v>6</v>
      </c>
      <c r="B41" s="222"/>
      <c r="C41" s="223"/>
      <c r="D41" s="223"/>
      <c r="E41" s="223"/>
      <c r="F41" s="223"/>
      <c r="G41" s="224"/>
      <c r="H41" s="221"/>
      <c r="I41" s="215"/>
      <c r="J41" s="216"/>
      <c r="K41" s="1"/>
      <c r="L41" s="1"/>
      <c r="M41" s="1"/>
      <c r="N41" s="1"/>
      <c r="O41" s="1"/>
      <c r="P41" s="1"/>
      <c r="Q41" s="1"/>
      <c r="R41" s="1"/>
      <c r="S41" s="1"/>
      <c r="T41" s="3"/>
      <c r="U41" s="3"/>
      <c r="V41" s="3"/>
      <c r="W41" s="3"/>
      <c r="X41" s="3"/>
      <c r="Y41" s="3"/>
      <c r="Z41" s="3"/>
      <c r="AA41" s="3"/>
    </row>
    <row r="42" spans="1:27" ht="16" x14ac:dyDescent="0.2">
      <c r="A42" s="10"/>
      <c r="B42" s="222"/>
      <c r="C42" s="225"/>
      <c r="D42" s="225"/>
      <c r="E42" s="225"/>
      <c r="F42" s="225"/>
      <c r="G42" s="226"/>
      <c r="H42" s="221"/>
      <c r="I42" s="215"/>
      <c r="J42" s="216"/>
      <c r="K42" s="1"/>
      <c r="L42" s="1"/>
      <c r="M42" s="1"/>
      <c r="N42" s="1"/>
      <c r="O42" s="1"/>
      <c r="P42" s="1"/>
      <c r="Q42" s="1"/>
      <c r="R42" s="1"/>
      <c r="S42" s="1"/>
      <c r="T42" s="3"/>
      <c r="U42" s="3"/>
      <c r="V42" s="3"/>
      <c r="W42" s="3"/>
      <c r="X42" s="3"/>
      <c r="Y42" s="3"/>
      <c r="Z42" s="3"/>
      <c r="AA42" s="3"/>
    </row>
    <row r="43" spans="1:27" ht="16" x14ac:dyDescent="0.2">
      <c r="A43" s="10"/>
      <c r="B43" s="222"/>
      <c r="C43" s="225"/>
      <c r="D43" s="225"/>
      <c r="E43" s="225"/>
      <c r="F43" s="225"/>
      <c r="G43" s="226"/>
      <c r="H43" s="221"/>
      <c r="I43" s="215"/>
      <c r="J43" s="216"/>
      <c r="K43" s="1"/>
      <c r="L43" s="1"/>
      <c r="M43" s="1"/>
      <c r="N43" s="1"/>
      <c r="O43" s="1"/>
      <c r="P43" s="1"/>
      <c r="Q43" s="1"/>
      <c r="R43" s="1"/>
      <c r="S43" s="1"/>
      <c r="T43" s="3"/>
      <c r="U43" s="3"/>
      <c r="V43" s="3"/>
      <c r="W43" s="3"/>
      <c r="X43" s="3"/>
      <c r="Y43" s="3"/>
      <c r="Z43" s="3"/>
      <c r="AA43" s="3"/>
    </row>
    <row r="44" spans="1:27" ht="16" x14ac:dyDescent="0.2">
      <c r="A44" s="10"/>
      <c r="B44" s="222"/>
      <c r="C44" s="225"/>
      <c r="D44" s="225"/>
      <c r="E44" s="225"/>
      <c r="F44" s="225"/>
      <c r="G44" s="226"/>
      <c r="H44" s="221"/>
      <c r="I44" s="215"/>
      <c r="J44" s="216"/>
      <c r="K44" s="1"/>
      <c r="L44" s="1"/>
      <c r="M44" s="1"/>
      <c r="N44" s="1"/>
      <c r="O44" s="1"/>
      <c r="P44" s="1"/>
      <c r="Q44" s="1"/>
      <c r="R44" s="1"/>
      <c r="S44" s="1"/>
      <c r="T44" s="3"/>
      <c r="U44" s="3"/>
      <c r="V44" s="3"/>
      <c r="W44" s="3"/>
      <c r="X44" s="3"/>
      <c r="Y44" s="3"/>
      <c r="Z44" s="3"/>
      <c r="AA44" s="3"/>
    </row>
    <row r="45" spans="1:27" ht="16" x14ac:dyDescent="0.2">
      <c r="A45" s="10"/>
      <c r="B45" s="222"/>
      <c r="C45" s="225"/>
      <c r="D45" s="225"/>
      <c r="E45" s="225"/>
      <c r="F45" s="225"/>
      <c r="G45" s="226"/>
      <c r="H45" s="221"/>
      <c r="I45" s="215"/>
      <c r="J45" s="216"/>
      <c r="K45" s="1"/>
      <c r="L45" s="1"/>
      <c r="M45" s="1"/>
      <c r="N45" s="1"/>
      <c r="O45" s="1"/>
      <c r="P45" s="1"/>
      <c r="Q45" s="1"/>
      <c r="R45" s="1"/>
      <c r="S45" s="1"/>
      <c r="T45" s="3"/>
      <c r="U45" s="3"/>
      <c r="V45" s="3"/>
      <c r="W45" s="3"/>
      <c r="X45" s="3"/>
      <c r="Y45" s="3"/>
      <c r="Z45" s="3"/>
      <c r="AA45" s="3"/>
    </row>
    <row r="46" spans="1:27" ht="17" thickBot="1" x14ac:dyDescent="0.25">
      <c r="A46" s="11"/>
      <c r="B46" s="231"/>
      <c r="C46" s="232"/>
      <c r="D46" s="232"/>
      <c r="E46" s="232"/>
      <c r="F46" s="232"/>
      <c r="G46" s="233"/>
      <c r="H46" s="234"/>
      <c r="I46" s="235"/>
      <c r="J46" s="236"/>
      <c r="K46" s="1"/>
      <c r="L46" s="1"/>
      <c r="M46" s="1"/>
      <c r="N46" s="1"/>
      <c r="O46" s="1"/>
      <c r="P46" s="1"/>
      <c r="Q46" s="1"/>
      <c r="R46" s="1"/>
      <c r="S46" s="1"/>
      <c r="T46" s="3"/>
      <c r="U46" s="3"/>
      <c r="V46" s="3"/>
      <c r="W46" s="3"/>
      <c r="X46" s="3"/>
      <c r="Y46" s="3"/>
      <c r="Z46" s="3"/>
      <c r="AA46" s="3"/>
    </row>
    <row r="47" spans="1:27" ht="16" x14ac:dyDescent="0.2">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6" x14ac:dyDescent="0.2">
      <c r="A48" s="240" t="s">
        <v>388</v>
      </c>
      <c r="B48" s="240"/>
      <c r="C48" s="240"/>
      <c r="D48" s="240"/>
      <c r="E48" s="240"/>
      <c r="F48" s="240"/>
      <c r="G48" s="240"/>
      <c r="H48" s="240"/>
      <c r="I48" s="240"/>
      <c r="J48" s="240"/>
      <c r="K48" s="1"/>
      <c r="L48" s="1"/>
      <c r="M48" s="1"/>
      <c r="N48" s="1"/>
      <c r="O48" s="1"/>
      <c r="P48" s="1"/>
      <c r="Q48" s="1"/>
      <c r="R48" s="1"/>
      <c r="S48" s="1"/>
      <c r="T48" s="3"/>
      <c r="U48" s="3"/>
      <c r="V48" s="3"/>
      <c r="W48" s="3"/>
      <c r="X48" s="3"/>
      <c r="Y48" s="3"/>
      <c r="Z48" s="3"/>
      <c r="AA48" s="3"/>
    </row>
    <row r="49" spans="1:27" ht="16" x14ac:dyDescent="0.2">
      <c r="A49" s="240"/>
      <c r="B49" s="240"/>
      <c r="C49" s="240"/>
      <c r="D49" s="240"/>
      <c r="E49" s="240"/>
      <c r="F49" s="240"/>
      <c r="G49" s="240"/>
      <c r="H49" s="240"/>
      <c r="I49" s="240"/>
      <c r="J49" s="240"/>
      <c r="K49" s="1"/>
      <c r="L49" s="1"/>
      <c r="M49" s="1"/>
      <c r="N49" s="1"/>
      <c r="O49" s="1"/>
      <c r="P49" s="1"/>
      <c r="Q49" s="1"/>
      <c r="R49" s="1"/>
      <c r="S49" s="1"/>
      <c r="T49" s="3"/>
      <c r="U49" s="3"/>
      <c r="V49" s="3"/>
      <c r="W49" s="3"/>
      <c r="X49" s="3"/>
      <c r="Y49" s="3"/>
      <c r="Z49" s="3"/>
      <c r="AA49" s="3"/>
    </row>
    <row r="50" spans="1:27" ht="16" x14ac:dyDescent="0.2">
      <c r="A50" s="240"/>
      <c r="B50" s="240"/>
      <c r="C50" s="240"/>
      <c r="D50" s="240"/>
      <c r="E50" s="240"/>
      <c r="F50" s="240"/>
      <c r="G50" s="240"/>
      <c r="H50" s="240"/>
      <c r="I50" s="240"/>
      <c r="J50" s="240"/>
      <c r="K50" s="1"/>
      <c r="L50" s="1"/>
      <c r="M50" s="1"/>
      <c r="N50" s="1"/>
      <c r="O50" s="1"/>
      <c r="P50" s="1"/>
      <c r="Q50" s="1"/>
      <c r="R50" s="1"/>
      <c r="S50" s="1"/>
      <c r="T50" s="3"/>
      <c r="U50" s="3"/>
      <c r="V50" s="3"/>
      <c r="W50" s="3"/>
      <c r="X50" s="3"/>
      <c r="Y50" s="3"/>
      <c r="Z50" s="3"/>
      <c r="AA50" s="3"/>
    </row>
    <row r="51" spans="1:27" ht="16" x14ac:dyDescent="0.2">
      <c r="A51" s="240"/>
      <c r="B51" s="240"/>
      <c r="C51" s="240"/>
      <c r="D51" s="240"/>
      <c r="E51" s="240"/>
      <c r="F51" s="240"/>
      <c r="G51" s="240"/>
      <c r="H51" s="240"/>
      <c r="I51" s="240"/>
      <c r="J51" s="240"/>
      <c r="K51" s="1"/>
      <c r="L51" s="1"/>
      <c r="M51" s="1"/>
      <c r="N51" s="1"/>
      <c r="O51" s="1"/>
      <c r="P51" s="1"/>
      <c r="Q51" s="1"/>
      <c r="R51" s="1"/>
      <c r="S51" s="1"/>
      <c r="T51" s="3"/>
      <c r="U51" s="3"/>
      <c r="V51" s="3"/>
      <c r="W51" s="3"/>
      <c r="X51" s="3"/>
      <c r="Y51" s="3"/>
      <c r="Z51" s="3"/>
      <c r="AA51" s="3"/>
    </row>
    <row r="52" spans="1:27" ht="16" x14ac:dyDescent="0.2">
      <c r="A52" s="240"/>
      <c r="B52" s="240"/>
      <c r="C52" s="240"/>
      <c r="D52" s="240"/>
      <c r="E52" s="240"/>
      <c r="F52" s="240"/>
      <c r="G52" s="240"/>
      <c r="H52" s="240"/>
      <c r="I52" s="240"/>
      <c r="J52" s="240"/>
      <c r="K52" s="1"/>
      <c r="L52" s="1"/>
      <c r="M52" s="1"/>
      <c r="N52" s="1"/>
      <c r="O52" s="1"/>
      <c r="P52" s="1"/>
      <c r="Q52" s="1"/>
      <c r="R52" s="1"/>
      <c r="S52" s="1"/>
      <c r="T52" s="3"/>
      <c r="U52" s="3"/>
      <c r="V52" s="3"/>
      <c r="W52" s="3"/>
      <c r="X52" s="3"/>
      <c r="Y52" s="3"/>
      <c r="Z52" s="3"/>
      <c r="AA52" s="3"/>
    </row>
    <row r="53" spans="1:27" ht="16" x14ac:dyDescent="0.2">
      <c r="A53" s="240"/>
      <c r="B53" s="240"/>
      <c r="C53" s="240"/>
      <c r="D53" s="240"/>
      <c r="E53" s="240"/>
      <c r="F53" s="240"/>
      <c r="G53" s="240"/>
      <c r="H53" s="240"/>
      <c r="I53" s="240"/>
      <c r="J53" s="240"/>
      <c r="K53" s="1"/>
      <c r="L53" s="1"/>
      <c r="M53" s="1"/>
      <c r="N53" s="1"/>
      <c r="O53" s="1"/>
      <c r="P53" s="1"/>
      <c r="Q53" s="1"/>
      <c r="R53" s="1"/>
      <c r="S53" s="1"/>
      <c r="T53" s="3"/>
      <c r="U53" s="3"/>
      <c r="V53" s="3"/>
      <c r="W53" s="3"/>
      <c r="X53" s="3"/>
      <c r="Y53" s="3"/>
      <c r="Z53" s="3"/>
      <c r="AA53" s="3"/>
    </row>
    <row r="54" spans="1:27" ht="16" x14ac:dyDescent="0.2">
      <c r="A54" s="240"/>
      <c r="B54" s="240"/>
      <c r="C54" s="240"/>
      <c r="D54" s="240"/>
      <c r="E54" s="240"/>
      <c r="F54" s="240"/>
      <c r="G54" s="240"/>
      <c r="H54" s="240"/>
      <c r="I54" s="240"/>
      <c r="J54" s="240"/>
      <c r="K54" s="1"/>
      <c r="L54" s="1"/>
      <c r="M54" s="1"/>
      <c r="N54" s="1"/>
      <c r="O54" s="1"/>
      <c r="P54" s="1"/>
      <c r="Q54" s="1"/>
      <c r="R54" s="1"/>
      <c r="S54" s="1"/>
      <c r="T54" s="3"/>
      <c r="U54" s="3"/>
      <c r="V54" s="3"/>
      <c r="W54" s="3"/>
      <c r="X54" s="3"/>
      <c r="Y54" s="3"/>
      <c r="Z54" s="3"/>
      <c r="AA54" s="3"/>
    </row>
    <row r="55" spans="1:27" ht="16" x14ac:dyDescent="0.2">
      <c r="A55" s="139"/>
      <c r="B55" s="139"/>
      <c r="C55" s="139"/>
      <c r="D55" s="139"/>
      <c r="E55" s="139"/>
      <c r="F55" s="139"/>
      <c r="G55" s="139"/>
      <c r="H55" s="139"/>
      <c r="I55" s="139"/>
      <c r="J55" s="139"/>
      <c r="K55" s="1"/>
      <c r="L55" s="1"/>
      <c r="M55" s="1"/>
      <c r="N55" s="1"/>
      <c r="O55" s="1"/>
      <c r="P55" s="1"/>
      <c r="Q55" s="1"/>
      <c r="R55" s="1"/>
      <c r="S55" s="1"/>
      <c r="T55" s="3"/>
      <c r="U55" s="3"/>
      <c r="V55" s="3"/>
      <c r="W55" s="3"/>
      <c r="X55" s="3"/>
      <c r="Y55" s="3"/>
      <c r="Z55" s="3"/>
      <c r="AA55" s="3"/>
    </row>
    <row r="56" spans="1:27" ht="16" x14ac:dyDescent="0.2">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6" x14ac:dyDescent="0.2">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6" x14ac:dyDescent="0.2">
      <c r="A58" s="237" t="s">
        <v>25</v>
      </c>
      <c r="B58" s="237"/>
      <c r="C58" s="237"/>
      <c r="D58" s="237"/>
      <c r="E58" s="238"/>
      <c r="F58" s="238"/>
      <c r="G58" s="238"/>
      <c r="H58" s="238"/>
      <c r="I58" s="238"/>
      <c r="J58" s="238"/>
      <c r="K58" s="1"/>
      <c r="L58" s="1"/>
      <c r="M58" s="1"/>
      <c r="N58" s="1"/>
      <c r="O58" s="1"/>
      <c r="P58" s="1"/>
      <c r="Q58" s="1"/>
      <c r="R58" s="1"/>
      <c r="S58" s="1"/>
      <c r="T58" s="3"/>
      <c r="U58" s="3"/>
      <c r="V58" s="3"/>
      <c r="W58" s="3"/>
      <c r="X58" s="3"/>
      <c r="Y58" s="3"/>
      <c r="Z58" s="3"/>
      <c r="AA58" s="3"/>
    </row>
    <row r="59" spans="1:27" ht="16" x14ac:dyDescent="0.2">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6" x14ac:dyDescent="0.2">
      <c r="A60" s="237" t="s">
        <v>387</v>
      </c>
      <c r="B60" s="237"/>
      <c r="C60" s="237"/>
      <c r="D60" s="237"/>
      <c r="E60" s="239"/>
      <c r="F60" s="239"/>
      <c r="G60" s="239"/>
      <c r="H60" s="239"/>
      <c r="I60" s="239"/>
      <c r="J60" s="239"/>
      <c r="K60" s="1"/>
      <c r="L60" s="1"/>
      <c r="M60" s="1"/>
      <c r="N60" s="1"/>
      <c r="O60" s="1"/>
      <c r="P60" s="1"/>
      <c r="Q60" s="1"/>
      <c r="R60" s="1"/>
      <c r="S60" s="1"/>
      <c r="T60" s="3"/>
      <c r="U60" s="3"/>
      <c r="V60" s="3"/>
      <c r="W60" s="3"/>
      <c r="X60" s="3"/>
      <c r="Y60" s="3"/>
      <c r="Z60" s="3"/>
      <c r="AA60" s="3"/>
    </row>
    <row r="61" spans="1:27" ht="16" x14ac:dyDescent="0.2">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6" x14ac:dyDescent="0.2">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6" x14ac:dyDescent="0.2">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6" x14ac:dyDescent="0.2">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6" x14ac:dyDescent="0.2">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6" x14ac:dyDescent="0.2">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6" x14ac:dyDescent="0.2">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6" x14ac:dyDescent="0.2">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6" x14ac:dyDescent="0.2">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6" x14ac:dyDescent="0.2">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6" x14ac:dyDescent="0.2">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6" x14ac:dyDescent="0.2">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6" x14ac:dyDescent="0.2">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6" x14ac:dyDescent="0.2">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6" x14ac:dyDescent="0.2">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6" x14ac:dyDescent="0.2">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6" x14ac:dyDescent="0.2">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6" x14ac:dyDescent="0.2">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6" x14ac:dyDescent="0.2">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6" x14ac:dyDescent="0.2">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6" x14ac:dyDescent="0.2">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6" x14ac:dyDescent="0.2">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6" x14ac:dyDescent="0.2">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6" x14ac:dyDescent="0.2">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6" x14ac:dyDescent="0.2">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6" x14ac:dyDescent="0.2">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6" x14ac:dyDescent="0.2">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6" x14ac:dyDescent="0.2">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6" x14ac:dyDescent="0.2">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6" x14ac:dyDescent="0.2">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6" x14ac:dyDescent="0.2">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6" x14ac:dyDescent="0.2">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6" x14ac:dyDescent="0.2">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6" x14ac:dyDescent="0.2">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6" x14ac:dyDescent="0.2">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6" x14ac:dyDescent="0.2">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6" x14ac:dyDescent="0.2">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6" x14ac:dyDescent="0.2">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6" x14ac:dyDescent="0.2">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6" x14ac:dyDescent="0.2">
      <c r="A100" s="1"/>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6" x14ac:dyDescent="0.2">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6" x14ac:dyDescent="0.2">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6" x14ac:dyDescent="0.2">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6" x14ac:dyDescent="0.2">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6" x14ac:dyDescent="0.2">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6" x14ac:dyDescent="0.2">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6" x14ac:dyDescent="0.2">
      <c r="A107" s="3"/>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6" x14ac:dyDescent="0.2">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6" x14ac:dyDescent="0.2">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6" x14ac:dyDescent="0.2">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6" x14ac:dyDescent="0.2">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6" x14ac:dyDescent="0.2">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6" x14ac:dyDescent="0.2">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6" x14ac:dyDescent="0.2">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6" x14ac:dyDescent="0.2">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6" x14ac:dyDescent="0.2">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6" x14ac:dyDescent="0.2">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6" x14ac:dyDescent="0.2">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6" x14ac:dyDescent="0.2">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6" x14ac:dyDescent="0.2">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6" x14ac:dyDescent="0.2">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6" x14ac:dyDescent="0.2">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6" x14ac:dyDescent="0.2">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6" x14ac:dyDescent="0.2">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6" x14ac:dyDescent="0.2">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6" x14ac:dyDescent="0.2">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6" x14ac:dyDescent="0.2">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6" x14ac:dyDescent="0.2">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6" x14ac:dyDescent="0.2">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6" x14ac:dyDescent="0.2">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6" x14ac:dyDescent="0.2">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6" x14ac:dyDescent="0.2">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6" x14ac:dyDescent="0.2">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6" x14ac:dyDescent="0.2">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6" x14ac:dyDescent="0.2">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6" x14ac:dyDescent="0.2">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6" x14ac:dyDescent="0.2">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6" x14ac:dyDescent="0.2">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6" x14ac:dyDescent="0.2">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6" x14ac:dyDescent="0.2">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6" x14ac:dyDescent="0.2">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6" x14ac:dyDescent="0.2">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6" x14ac:dyDescent="0.2">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6" x14ac:dyDescent="0.2">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6" x14ac:dyDescent="0.2">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6" x14ac:dyDescent="0.2">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6" x14ac:dyDescent="0.2">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6" x14ac:dyDescent="0.2">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6" x14ac:dyDescent="0.2">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6" x14ac:dyDescent="0.2">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6" x14ac:dyDescent="0.2">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6" x14ac:dyDescent="0.2">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6" x14ac:dyDescent="0.2">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6" x14ac:dyDescent="0.2">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6" x14ac:dyDescent="0.2">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6" x14ac:dyDescent="0.2">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6" x14ac:dyDescent="0.2">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6" x14ac:dyDescent="0.2">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6" x14ac:dyDescent="0.2">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6" x14ac:dyDescent="0.2">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6" x14ac:dyDescent="0.2">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6" x14ac:dyDescent="0.2">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6" x14ac:dyDescent="0.2">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6" x14ac:dyDescent="0.2">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6" x14ac:dyDescent="0.2">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6" x14ac:dyDescent="0.2">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6" x14ac:dyDescent="0.2">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6" x14ac:dyDescent="0.2">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6" x14ac:dyDescent="0.2">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6" x14ac:dyDescent="0.2">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6" x14ac:dyDescent="0.2">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6" x14ac:dyDescent="0.2">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6" x14ac:dyDescent="0.2">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6" x14ac:dyDescent="0.2">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6" x14ac:dyDescent="0.2">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6" x14ac:dyDescent="0.2">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6" x14ac:dyDescent="0.2">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6" x14ac:dyDescent="0.2">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6" x14ac:dyDescent="0.2">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6" x14ac:dyDescent="0.2">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6" x14ac:dyDescent="0.2">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6" x14ac:dyDescent="0.2">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6" x14ac:dyDescent="0.2">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6" x14ac:dyDescent="0.2">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6" x14ac:dyDescent="0.2">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6" x14ac:dyDescent="0.2">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6" x14ac:dyDescent="0.2">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6" x14ac:dyDescent="0.2">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6" x14ac:dyDescent="0.2">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6" x14ac:dyDescent="0.2">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6" x14ac:dyDescent="0.2">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6" x14ac:dyDescent="0.2">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6" x14ac:dyDescent="0.2">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6" x14ac:dyDescent="0.2">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6" x14ac:dyDescent="0.2">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6" x14ac:dyDescent="0.2">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6" x14ac:dyDescent="0.2">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6" x14ac:dyDescent="0.2">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6" x14ac:dyDescent="0.2">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6" x14ac:dyDescent="0.2">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6" x14ac:dyDescent="0.2">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6" x14ac:dyDescent="0.2">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6" x14ac:dyDescent="0.2">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6" x14ac:dyDescent="0.2">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6" x14ac:dyDescent="0.2">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6" x14ac:dyDescent="0.2">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6" x14ac:dyDescent="0.2">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6" x14ac:dyDescent="0.2">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6" x14ac:dyDescent="0.2">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6" x14ac:dyDescent="0.2">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6" x14ac:dyDescent="0.2">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6" x14ac:dyDescent="0.2">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6" x14ac:dyDescent="0.2">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6" x14ac:dyDescent="0.2">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6" x14ac:dyDescent="0.2">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6" x14ac:dyDescent="0.2">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6" x14ac:dyDescent="0.2">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6" x14ac:dyDescent="0.2">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6" x14ac:dyDescent="0.2">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6" x14ac:dyDescent="0.2">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6" x14ac:dyDescent="0.2">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6" x14ac:dyDescent="0.2">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6" x14ac:dyDescent="0.2">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6" x14ac:dyDescent="0.2">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6" x14ac:dyDescent="0.2">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6" x14ac:dyDescent="0.2">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6" x14ac:dyDescent="0.2">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6" x14ac:dyDescent="0.2">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6" x14ac:dyDescent="0.2">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6" x14ac:dyDescent="0.2">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6" x14ac:dyDescent="0.2">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6" x14ac:dyDescent="0.2">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6" x14ac:dyDescent="0.2">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6" x14ac:dyDescent="0.2">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6" x14ac:dyDescent="0.2">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6" x14ac:dyDescent="0.2">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6" x14ac:dyDescent="0.2">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6" x14ac:dyDescent="0.2">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6" x14ac:dyDescent="0.2">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6" x14ac:dyDescent="0.2">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6" x14ac:dyDescent="0.2">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6" x14ac:dyDescent="0.2">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6" x14ac:dyDescent="0.2">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6" x14ac:dyDescent="0.2">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6" x14ac:dyDescent="0.2">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6" x14ac:dyDescent="0.2">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6" x14ac:dyDescent="0.2">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6" x14ac:dyDescent="0.2">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6" x14ac:dyDescent="0.2">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6" x14ac:dyDescent="0.2">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6" x14ac:dyDescent="0.2">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6" x14ac:dyDescent="0.2">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6" x14ac:dyDescent="0.2">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6" x14ac:dyDescent="0.2">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6" x14ac:dyDescent="0.2">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6" x14ac:dyDescent="0.2">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6" x14ac:dyDescent="0.2">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6" x14ac:dyDescent="0.2">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6" x14ac:dyDescent="0.2">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6" x14ac:dyDescent="0.2">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6" x14ac:dyDescent="0.2">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6" x14ac:dyDescent="0.2">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6" x14ac:dyDescent="0.2">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6" x14ac:dyDescent="0.2">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6" x14ac:dyDescent="0.2">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6" x14ac:dyDescent="0.2">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6" x14ac:dyDescent="0.2">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6" x14ac:dyDescent="0.2">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6" x14ac:dyDescent="0.2">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6" x14ac:dyDescent="0.2">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6" x14ac:dyDescent="0.2">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6" x14ac:dyDescent="0.2">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6" x14ac:dyDescent="0.2">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6" x14ac:dyDescent="0.2">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6" x14ac:dyDescent="0.2">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6" x14ac:dyDescent="0.2">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6" x14ac:dyDescent="0.2">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6" x14ac:dyDescent="0.2">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6" x14ac:dyDescent="0.2">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6" x14ac:dyDescent="0.2">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6" x14ac:dyDescent="0.2">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6" x14ac:dyDescent="0.2">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6" x14ac:dyDescent="0.2">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6" x14ac:dyDescent="0.2">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6" x14ac:dyDescent="0.2">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6" x14ac:dyDescent="0.2">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6" x14ac:dyDescent="0.2">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6" x14ac:dyDescent="0.2">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6" x14ac:dyDescent="0.2">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6" x14ac:dyDescent="0.2">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6" x14ac:dyDescent="0.2">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6" x14ac:dyDescent="0.2">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6" x14ac:dyDescent="0.2">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6" x14ac:dyDescent="0.2">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6" x14ac:dyDescent="0.2">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6" x14ac:dyDescent="0.2">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6" x14ac:dyDescent="0.2">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6" x14ac:dyDescent="0.2">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6" x14ac:dyDescent="0.2">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6" x14ac:dyDescent="0.2">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row r="301" spans="1:27" ht="16" x14ac:dyDescent="0.2">
      <c r="A301" s="1"/>
      <c r="B301" s="1"/>
      <c r="C301" s="1"/>
      <c r="D301" s="1"/>
      <c r="E301" s="1"/>
      <c r="F301" s="1"/>
      <c r="G301" s="1"/>
      <c r="H301" s="1"/>
      <c r="I301" s="1"/>
      <c r="J301" s="1"/>
      <c r="K301" s="1"/>
      <c r="L301" s="1"/>
      <c r="M301" s="1"/>
      <c r="N301" s="1"/>
      <c r="O301" s="1"/>
      <c r="P301" s="1"/>
      <c r="Q301" s="1"/>
      <c r="R301" s="1"/>
      <c r="S301" s="1"/>
      <c r="T301" s="3"/>
      <c r="U301" s="3"/>
      <c r="V301" s="3"/>
      <c r="W301" s="3"/>
      <c r="X301" s="3"/>
      <c r="Y301" s="3"/>
      <c r="Z301" s="3"/>
      <c r="AA301" s="3"/>
    </row>
    <row r="302" spans="1:27" ht="16" x14ac:dyDescent="0.2">
      <c r="A302" s="1"/>
      <c r="B302" s="1"/>
      <c r="C302" s="1"/>
      <c r="D302" s="1"/>
      <c r="E302" s="1"/>
      <c r="F302" s="1"/>
      <c r="G302" s="1"/>
      <c r="H302" s="1"/>
      <c r="I302" s="1"/>
      <c r="J302" s="1"/>
      <c r="K302" s="1"/>
      <c r="L302" s="1"/>
      <c r="M302" s="1"/>
      <c r="N302" s="1"/>
      <c r="O302" s="1"/>
      <c r="P302" s="1"/>
      <c r="Q302" s="1"/>
      <c r="R302" s="1"/>
      <c r="S302" s="1"/>
      <c r="T302" s="3"/>
      <c r="U302" s="3"/>
      <c r="V302" s="3"/>
      <c r="W302" s="3"/>
      <c r="X302" s="3"/>
      <c r="Y302" s="3"/>
      <c r="Z302" s="3"/>
      <c r="AA302" s="3"/>
    </row>
    <row r="303" spans="1:27" ht="16" x14ac:dyDescent="0.2">
      <c r="A303" s="1"/>
      <c r="B303" s="1"/>
      <c r="C303" s="1"/>
      <c r="D303" s="1"/>
      <c r="E303" s="1"/>
      <c r="F303" s="1"/>
      <c r="G303" s="1"/>
      <c r="H303" s="1"/>
      <c r="I303" s="1"/>
      <c r="J303" s="1"/>
      <c r="K303" s="1"/>
      <c r="L303" s="1"/>
      <c r="M303" s="1"/>
      <c r="N303" s="1"/>
      <c r="O303" s="1"/>
      <c r="P303" s="1"/>
      <c r="Q303" s="1"/>
      <c r="R303" s="1"/>
      <c r="S303" s="1"/>
      <c r="T303" s="3"/>
      <c r="U303" s="3"/>
      <c r="V303" s="3"/>
      <c r="W303" s="3"/>
      <c r="X303" s="3"/>
      <c r="Y303" s="3"/>
      <c r="Z303" s="3"/>
      <c r="AA303" s="3"/>
    </row>
    <row r="304" spans="1:27" ht="16" x14ac:dyDescent="0.2">
      <c r="A304" s="1"/>
      <c r="B304" s="1"/>
      <c r="C304" s="1"/>
      <c r="D304" s="1"/>
      <c r="E304" s="1"/>
      <c r="F304" s="1"/>
      <c r="G304" s="1"/>
      <c r="H304" s="1"/>
      <c r="I304" s="1"/>
      <c r="J304" s="1"/>
      <c r="K304" s="1"/>
      <c r="L304" s="1"/>
      <c r="M304" s="1"/>
      <c r="N304" s="1"/>
      <c r="O304" s="1"/>
      <c r="P304" s="1"/>
      <c r="Q304" s="1"/>
      <c r="R304" s="1"/>
      <c r="S304" s="1"/>
      <c r="T304" s="3"/>
      <c r="U304" s="3"/>
      <c r="V304" s="3"/>
      <c r="W304" s="3"/>
      <c r="X304" s="3"/>
      <c r="Y304" s="3"/>
      <c r="Z304" s="3"/>
      <c r="AA304" s="3"/>
    </row>
    <row r="305" spans="1:27" ht="16" x14ac:dyDescent="0.2">
      <c r="A305" s="1"/>
      <c r="B305" s="1"/>
      <c r="C305" s="1"/>
      <c r="D305" s="1"/>
      <c r="E305" s="1"/>
      <c r="F305" s="1"/>
      <c r="G305" s="1"/>
      <c r="H305" s="1"/>
      <c r="I305" s="1"/>
      <c r="J305" s="1"/>
      <c r="K305" s="1"/>
      <c r="L305" s="1"/>
      <c r="M305" s="1"/>
      <c r="N305" s="1"/>
      <c r="O305" s="1"/>
      <c r="P305" s="1"/>
      <c r="Q305" s="1"/>
      <c r="R305" s="1"/>
      <c r="S305" s="1"/>
      <c r="T305" s="3"/>
      <c r="U305" s="3"/>
      <c r="V305" s="3"/>
      <c r="W305" s="3"/>
      <c r="X305" s="3"/>
      <c r="Y305" s="3"/>
      <c r="Z305" s="3"/>
      <c r="AA305" s="3"/>
    </row>
    <row r="306" spans="1:27" ht="16" x14ac:dyDescent="0.2">
      <c r="A306" s="1"/>
      <c r="B306" s="1"/>
      <c r="C306" s="1"/>
      <c r="D306" s="1"/>
      <c r="E306" s="1"/>
      <c r="F306" s="1"/>
      <c r="G306" s="1"/>
      <c r="H306" s="1"/>
      <c r="I306" s="1"/>
      <c r="J306" s="1"/>
      <c r="K306" s="1"/>
      <c r="L306" s="1"/>
      <c r="M306" s="1"/>
      <c r="N306" s="1"/>
      <c r="O306" s="1"/>
      <c r="P306" s="1"/>
      <c r="Q306" s="1"/>
      <c r="R306" s="1"/>
      <c r="S306" s="1"/>
      <c r="T306" s="3"/>
      <c r="U306" s="3"/>
      <c r="V306" s="3"/>
      <c r="W306" s="3"/>
      <c r="X306" s="3"/>
      <c r="Y306" s="3"/>
      <c r="Z306" s="3"/>
      <c r="AA306" s="3"/>
    </row>
    <row r="307" spans="1:27" ht="16" x14ac:dyDescent="0.2">
      <c r="A307" s="1"/>
      <c r="B307" s="1"/>
      <c r="C307" s="1"/>
      <c r="D307" s="1"/>
      <c r="E307" s="1"/>
      <c r="F307" s="1"/>
      <c r="G307" s="1"/>
      <c r="H307" s="1"/>
      <c r="I307" s="1"/>
      <c r="J307" s="1"/>
      <c r="K307" s="1"/>
      <c r="L307" s="1"/>
      <c r="M307" s="1"/>
      <c r="N307" s="1"/>
      <c r="O307" s="1"/>
      <c r="P307" s="1"/>
      <c r="Q307" s="1"/>
      <c r="R307" s="1"/>
      <c r="S307" s="1"/>
      <c r="T307" s="3"/>
      <c r="U307" s="3"/>
      <c r="V307" s="3"/>
      <c r="W307" s="3"/>
      <c r="X307" s="3"/>
      <c r="Y307" s="3"/>
      <c r="Z307" s="3"/>
      <c r="AA307" s="3"/>
    </row>
  </sheetData>
  <mergeCells count="120">
    <mergeCell ref="B46:G46"/>
    <mergeCell ref="H46:J46"/>
    <mergeCell ref="A58:D58"/>
    <mergeCell ref="E58:J58"/>
    <mergeCell ref="A60:D60"/>
    <mergeCell ref="E60:J60"/>
    <mergeCell ref="B43:G43"/>
    <mergeCell ref="H43:J43"/>
    <mergeCell ref="B44:G44"/>
    <mergeCell ref="H44:J44"/>
    <mergeCell ref="B45:G45"/>
    <mergeCell ref="H45:J45"/>
    <mergeCell ref="A48:J54"/>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H42:J46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P85"/>
  <sheetViews>
    <sheetView topLeftCell="A18" zoomScale="160" zoomScaleNormal="160" workbookViewId="0">
      <selection activeCell="B19" sqref="B19:O25"/>
    </sheetView>
  </sheetViews>
  <sheetFormatPr baseColWidth="10" defaultColWidth="9.1640625" defaultRowHeight="16" x14ac:dyDescent="0.2"/>
  <cols>
    <col min="1" max="1" width="3.33203125" style="12" customWidth="1"/>
    <col min="2" max="16384" width="9.1640625" style="12"/>
  </cols>
  <sheetData>
    <row r="1" spans="1:15" ht="18" x14ac:dyDescent="0.2">
      <c r="A1" s="242" t="s">
        <v>37</v>
      </c>
      <c r="B1" s="242"/>
      <c r="C1" s="242"/>
      <c r="D1" s="242"/>
      <c r="E1" s="242"/>
      <c r="F1" s="242"/>
      <c r="G1" s="242"/>
      <c r="H1" s="242"/>
      <c r="I1" s="242"/>
      <c r="J1" s="242"/>
      <c r="K1" s="242"/>
      <c r="L1" s="242"/>
      <c r="M1" s="242"/>
      <c r="N1" s="242"/>
      <c r="O1" s="242"/>
    </row>
    <row r="2" spans="1:15" x14ac:dyDescent="0.2">
      <c r="A2" s="23" t="s">
        <v>39</v>
      </c>
      <c r="B2" s="241" t="s">
        <v>389</v>
      </c>
      <c r="C2" s="241"/>
      <c r="D2" s="241"/>
      <c r="E2" s="241"/>
      <c r="F2" s="241"/>
      <c r="G2" s="241"/>
      <c r="H2" s="241"/>
      <c r="I2" s="241"/>
      <c r="J2" s="241"/>
      <c r="K2" s="241"/>
      <c r="L2" s="241"/>
      <c r="M2" s="241"/>
      <c r="N2" s="241"/>
      <c r="O2" s="241"/>
    </row>
    <row r="3" spans="1:15" x14ac:dyDescent="0.2">
      <c r="A3" s="23"/>
      <c r="B3" s="241"/>
      <c r="C3" s="241"/>
      <c r="D3" s="241"/>
      <c r="E3" s="241"/>
      <c r="F3" s="241"/>
      <c r="G3" s="241"/>
      <c r="H3" s="241"/>
      <c r="I3" s="241"/>
      <c r="J3" s="241"/>
      <c r="K3" s="241"/>
      <c r="L3" s="241"/>
      <c r="M3" s="241"/>
      <c r="N3" s="241"/>
      <c r="O3" s="241"/>
    </row>
    <row r="4" spans="1:15" x14ac:dyDescent="0.2">
      <c r="A4" s="23"/>
      <c r="B4" s="241"/>
      <c r="C4" s="241"/>
      <c r="D4" s="241"/>
      <c r="E4" s="241"/>
      <c r="F4" s="241"/>
      <c r="G4" s="241"/>
      <c r="H4" s="241"/>
      <c r="I4" s="241"/>
      <c r="J4" s="241"/>
      <c r="K4" s="241"/>
      <c r="L4" s="241"/>
      <c r="M4" s="241"/>
      <c r="N4" s="241"/>
      <c r="O4" s="241"/>
    </row>
    <row r="5" spans="1:15" x14ac:dyDescent="0.2">
      <c r="A5" s="23"/>
      <c r="B5" s="241"/>
      <c r="C5" s="241"/>
      <c r="D5" s="241"/>
      <c r="E5" s="241"/>
      <c r="F5" s="241"/>
      <c r="G5" s="241"/>
      <c r="H5" s="241"/>
      <c r="I5" s="241"/>
      <c r="J5" s="241"/>
      <c r="K5" s="241"/>
      <c r="L5" s="241"/>
      <c r="M5" s="241"/>
      <c r="N5" s="241"/>
      <c r="O5" s="241"/>
    </row>
    <row r="6" spans="1:15" x14ac:dyDescent="0.2">
      <c r="A6" s="23"/>
      <c r="B6" s="241"/>
      <c r="C6" s="241"/>
      <c r="D6" s="241"/>
      <c r="E6" s="241"/>
      <c r="F6" s="241"/>
      <c r="G6" s="241"/>
      <c r="H6" s="241"/>
      <c r="I6" s="241"/>
      <c r="J6" s="241"/>
      <c r="K6" s="241"/>
      <c r="L6" s="241"/>
      <c r="M6" s="241"/>
      <c r="N6" s="241"/>
      <c r="O6" s="241"/>
    </row>
    <row r="7" spans="1:15" x14ac:dyDescent="0.2">
      <c r="A7" s="23"/>
      <c r="B7" s="241"/>
      <c r="C7" s="241"/>
      <c r="D7" s="241"/>
      <c r="E7" s="241"/>
      <c r="F7" s="241"/>
      <c r="G7" s="241"/>
      <c r="H7" s="241"/>
      <c r="I7" s="241"/>
      <c r="J7" s="241"/>
      <c r="K7" s="241"/>
      <c r="L7" s="241"/>
      <c r="M7" s="241"/>
      <c r="N7" s="241"/>
      <c r="O7" s="241"/>
    </row>
    <row r="8" spans="1:15" x14ac:dyDescent="0.2">
      <c r="A8" s="23"/>
      <c r="B8" s="241"/>
      <c r="C8" s="241"/>
      <c r="D8" s="241"/>
      <c r="E8" s="241"/>
      <c r="F8" s="241"/>
      <c r="G8" s="241"/>
      <c r="H8" s="241"/>
      <c r="I8" s="241"/>
      <c r="J8" s="241"/>
      <c r="K8" s="241"/>
      <c r="L8" s="241"/>
      <c r="M8" s="241"/>
      <c r="N8" s="241"/>
      <c r="O8" s="241"/>
    </row>
    <row r="9" spans="1:15" x14ac:dyDescent="0.2">
      <c r="A9" s="23"/>
      <c r="B9" s="241"/>
      <c r="C9" s="241"/>
      <c r="D9" s="241"/>
      <c r="E9" s="241"/>
      <c r="F9" s="241"/>
      <c r="G9" s="241"/>
      <c r="H9" s="241"/>
      <c r="I9" s="241"/>
      <c r="J9" s="241"/>
      <c r="K9" s="241"/>
      <c r="L9" s="241"/>
      <c r="M9" s="241"/>
      <c r="N9" s="241"/>
      <c r="O9" s="241"/>
    </row>
    <row r="10" spans="1:15" ht="16" customHeight="1" x14ac:dyDescent="0.2">
      <c r="A10" s="23" t="s">
        <v>43</v>
      </c>
      <c r="B10" s="241" t="s">
        <v>390</v>
      </c>
      <c r="C10" s="241"/>
      <c r="D10" s="241"/>
      <c r="E10" s="241"/>
      <c r="F10" s="241"/>
      <c r="G10" s="241"/>
      <c r="H10" s="241"/>
      <c r="I10" s="241"/>
      <c r="J10" s="241"/>
      <c r="K10" s="241"/>
      <c r="L10" s="241"/>
      <c r="M10" s="241"/>
      <c r="N10" s="241"/>
      <c r="O10" s="241"/>
    </row>
    <row r="11" spans="1:15" ht="16" customHeight="1" x14ac:dyDescent="0.2">
      <c r="A11" s="23"/>
      <c r="B11" s="241"/>
      <c r="C11" s="241"/>
      <c r="D11" s="241"/>
      <c r="E11" s="241"/>
      <c r="F11" s="241"/>
      <c r="G11" s="241"/>
      <c r="H11" s="241"/>
      <c r="I11" s="241"/>
      <c r="J11" s="241"/>
      <c r="K11" s="241"/>
      <c r="L11" s="241"/>
      <c r="M11" s="241"/>
      <c r="N11" s="241"/>
      <c r="O11" s="241"/>
    </row>
    <row r="12" spans="1:15" ht="16" customHeight="1" x14ac:dyDescent="0.2">
      <c r="A12" s="23"/>
      <c r="B12" s="241"/>
      <c r="C12" s="241"/>
      <c r="D12" s="241"/>
      <c r="E12" s="241"/>
      <c r="F12" s="241"/>
      <c r="G12" s="241"/>
      <c r="H12" s="241"/>
      <c r="I12" s="241"/>
      <c r="J12" s="241"/>
      <c r="K12" s="241"/>
      <c r="L12" s="241"/>
      <c r="M12" s="241"/>
      <c r="N12" s="241"/>
      <c r="O12" s="241"/>
    </row>
    <row r="13" spans="1:15" ht="16" customHeight="1" x14ac:dyDescent="0.2">
      <c r="A13" s="23"/>
      <c r="B13" s="241"/>
      <c r="C13" s="241"/>
      <c r="D13" s="241"/>
      <c r="E13" s="241"/>
      <c r="F13" s="241"/>
      <c r="G13" s="241"/>
      <c r="H13" s="241"/>
      <c r="I13" s="241"/>
      <c r="J13" s="241"/>
      <c r="K13" s="241"/>
      <c r="L13" s="241"/>
      <c r="M13" s="241"/>
      <c r="N13" s="241"/>
      <c r="O13" s="241"/>
    </row>
    <row r="14" spans="1:15" ht="16" customHeight="1" x14ac:dyDescent="0.2">
      <c r="A14" s="23"/>
      <c r="B14" s="241"/>
      <c r="C14" s="241"/>
      <c r="D14" s="241"/>
      <c r="E14" s="241"/>
      <c r="F14" s="241"/>
      <c r="G14" s="241"/>
      <c r="H14" s="241"/>
      <c r="I14" s="241"/>
      <c r="J14" s="241"/>
      <c r="K14" s="241"/>
      <c r="L14" s="241"/>
      <c r="M14" s="241"/>
      <c r="N14" s="241"/>
      <c r="O14" s="241"/>
    </row>
    <row r="15" spans="1:15" ht="16" customHeight="1" x14ac:dyDescent="0.2">
      <c r="A15" s="23"/>
      <c r="B15" s="241"/>
      <c r="C15" s="241"/>
      <c r="D15" s="241"/>
      <c r="E15" s="241"/>
      <c r="F15" s="241"/>
      <c r="G15" s="241"/>
      <c r="H15" s="241"/>
      <c r="I15" s="241"/>
      <c r="J15" s="241"/>
      <c r="K15" s="241"/>
      <c r="L15" s="241"/>
      <c r="M15" s="241"/>
      <c r="N15" s="241"/>
      <c r="O15" s="241"/>
    </row>
    <row r="16" spans="1:15" ht="16" customHeight="1" x14ac:dyDescent="0.2">
      <c r="A16" s="23"/>
      <c r="B16" s="241"/>
      <c r="C16" s="241"/>
      <c r="D16" s="241"/>
      <c r="E16" s="241"/>
      <c r="F16" s="241"/>
      <c r="G16" s="241"/>
      <c r="H16" s="241"/>
      <c r="I16" s="241"/>
      <c r="J16" s="241"/>
      <c r="K16" s="241"/>
      <c r="L16" s="241"/>
      <c r="M16" s="241"/>
      <c r="N16" s="241"/>
      <c r="O16" s="241"/>
    </row>
    <row r="17" spans="1:15" x14ac:dyDescent="0.2">
      <c r="A17" s="23"/>
      <c r="B17" s="241"/>
      <c r="C17" s="241"/>
      <c r="D17" s="241"/>
      <c r="E17" s="241"/>
      <c r="F17" s="241"/>
      <c r="G17" s="241"/>
      <c r="H17" s="241"/>
      <c r="I17" s="241"/>
      <c r="J17" s="241"/>
      <c r="K17" s="241"/>
      <c r="L17" s="241"/>
      <c r="M17" s="241"/>
      <c r="N17" s="241"/>
      <c r="O17" s="241"/>
    </row>
    <row r="18" spans="1:15" ht="50.25" customHeight="1" x14ac:dyDescent="0.2">
      <c r="A18" s="23" t="s">
        <v>44</v>
      </c>
      <c r="B18" s="241" t="s">
        <v>38</v>
      </c>
      <c r="C18" s="241"/>
      <c r="D18" s="241"/>
      <c r="E18" s="241"/>
      <c r="F18" s="241"/>
      <c r="G18" s="241"/>
      <c r="H18" s="241"/>
      <c r="I18" s="241"/>
      <c r="J18" s="241"/>
      <c r="K18" s="241"/>
      <c r="L18" s="241"/>
      <c r="M18" s="241"/>
      <c r="N18" s="241"/>
      <c r="O18" s="241"/>
    </row>
    <row r="19" spans="1:15" x14ac:dyDescent="0.2">
      <c r="A19" s="23" t="s">
        <v>45</v>
      </c>
      <c r="B19" s="241" t="s">
        <v>391</v>
      </c>
      <c r="C19" s="241"/>
      <c r="D19" s="241"/>
      <c r="E19" s="241"/>
      <c r="F19" s="241"/>
      <c r="G19" s="241"/>
      <c r="H19" s="241"/>
      <c r="I19" s="241"/>
      <c r="J19" s="241"/>
      <c r="K19" s="241"/>
      <c r="L19" s="241"/>
      <c r="M19" s="241"/>
      <c r="N19" s="241"/>
      <c r="O19" s="241"/>
    </row>
    <row r="20" spans="1:15" x14ac:dyDescent="0.2">
      <c r="A20" s="23"/>
      <c r="B20" s="241"/>
      <c r="C20" s="241"/>
      <c r="D20" s="241"/>
      <c r="E20" s="241"/>
      <c r="F20" s="241"/>
      <c r="G20" s="241"/>
      <c r="H20" s="241"/>
      <c r="I20" s="241"/>
      <c r="J20" s="241"/>
      <c r="K20" s="241"/>
      <c r="L20" s="241"/>
      <c r="M20" s="241"/>
      <c r="N20" s="241"/>
      <c r="O20" s="241"/>
    </row>
    <row r="21" spans="1:15" x14ac:dyDescent="0.2">
      <c r="A21" s="23"/>
      <c r="B21" s="241"/>
      <c r="C21" s="241"/>
      <c r="D21" s="241"/>
      <c r="E21" s="241"/>
      <c r="F21" s="241"/>
      <c r="G21" s="241"/>
      <c r="H21" s="241"/>
      <c r="I21" s="241"/>
      <c r="J21" s="241"/>
      <c r="K21" s="241"/>
      <c r="L21" s="241"/>
      <c r="M21" s="241"/>
      <c r="N21" s="241"/>
      <c r="O21" s="241"/>
    </row>
    <row r="22" spans="1:15" x14ac:dyDescent="0.2">
      <c r="A22" s="23"/>
      <c r="B22" s="241"/>
      <c r="C22" s="241"/>
      <c r="D22" s="241"/>
      <c r="E22" s="241"/>
      <c r="F22" s="241"/>
      <c r="G22" s="241"/>
      <c r="H22" s="241"/>
      <c r="I22" s="241"/>
      <c r="J22" s="241"/>
      <c r="K22" s="241"/>
      <c r="L22" s="241"/>
      <c r="M22" s="241"/>
      <c r="N22" s="241"/>
      <c r="O22" s="241"/>
    </row>
    <row r="23" spans="1:15" x14ac:dyDescent="0.2">
      <c r="A23" s="23"/>
      <c r="B23" s="241"/>
      <c r="C23" s="241"/>
      <c r="D23" s="241"/>
      <c r="E23" s="241"/>
      <c r="F23" s="241"/>
      <c r="G23" s="241"/>
      <c r="H23" s="241"/>
      <c r="I23" s="241"/>
      <c r="J23" s="241"/>
      <c r="K23" s="241"/>
      <c r="L23" s="241"/>
      <c r="M23" s="241"/>
      <c r="N23" s="241"/>
      <c r="O23" s="241"/>
    </row>
    <row r="24" spans="1:15" x14ac:dyDescent="0.2">
      <c r="A24" s="23"/>
      <c r="B24" s="241"/>
      <c r="C24" s="241"/>
      <c r="D24" s="241"/>
      <c r="E24" s="241"/>
      <c r="F24" s="241"/>
      <c r="G24" s="241"/>
      <c r="H24" s="241"/>
      <c r="I24" s="241"/>
      <c r="J24" s="241"/>
      <c r="K24" s="241"/>
      <c r="L24" s="241"/>
      <c r="M24" s="241"/>
      <c r="N24" s="241"/>
      <c r="O24" s="241"/>
    </row>
    <row r="25" spans="1:15" x14ac:dyDescent="0.2">
      <c r="A25" s="23"/>
      <c r="B25" s="241"/>
      <c r="C25" s="241"/>
      <c r="D25" s="241"/>
      <c r="E25" s="241"/>
      <c r="F25" s="241"/>
      <c r="G25" s="241"/>
      <c r="H25" s="241"/>
      <c r="I25" s="241"/>
      <c r="J25" s="241"/>
      <c r="K25" s="241"/>
      <c r="L25" s="241"/>
      <c r="M25" s="241"/>
      <c r="N25" s="241"/>
      <c r="O25" s="241"/>
    </row>
    <row r="26" spans="1:15" ht="16" customHeight="1" x14ac:dyDescent="0.2">
      <c r="A26" s="23" t="s">
        <v>46</v>
      </c>
      <c r="B26" s="241" t="s">
        <v>392</v>
      </c>
      <c r="C26" s="241"/>
      <c r="D26" s="241"/>
      <c r="E26" s="241"/>
      <c r="F26" s="241"/>
      <c r="G26" s="241"/>
      <c r="H26" s="241"/>
      <c r="I26" s="241"/>
      <c r="J26" s="241"/>
      <c r="K26" s="241"/>
      <c r="L26" s="241"/>
      <c r="M26" s="241"/>
      <c r="N26" s="241"/>
      <c r="O26" s="241"/>
    </row>
    <row r="27" spans="1:15" ht="16" customHeight="1" x14ac:dyDescent="0.2">
      <c r="A27" s="23"/>
      <c r="B27" s="241"/>
      <c r="C27" s="241"/>
      <c r="D27" s="241"/>
      <c r="E27" s="241"/>
      <c r="F27" s="241"/>
      <c r="G27" s="241"/>
      <c r="H27" s="241"/>
      <c r="I27" s="241"/>
      <c r="J27" s="241"/>
      <c r="K27" s="241"/>
      <c r="L27" s="241"/>
      <c r="M27" s="241"/>
      <c r="N27" s="241"/>
      <c r="O27" s="241"/>
    </row>
    <row r="28" spans="1:15" ht="16" customHeight="1" x14ac:dyDescent="0.2">
      <c r="A28" s="23"/>
      <c r="B28" s="241"/>
      <c r="C28" s="241"/>
      <c r="D28" s="241"/>
      <c r="E28" s="241"/>
      <c r="F28" s="241"/>
      <c r="G28" s="241"/>
      <c r="H28" s="241"/>
      <c r="I28" s="241"/>
      <c r="J28" s="241"/>
      <c r="K28" s="241"/>
      <c r="L28" s="241"/>
      <c r="M28" s="241"/>
      <c r="N28" s="241"/>
      <c r="O28" s="241"/>
    </row>
    <row r="29" spans="1:15" x14ac:dyDescent="0.2">
      <c r="A29" s="23"/>
      <c r="B29" s="241"/>
      <c r="C29" s="241"/>
      <c r="D29" s="241"/>
      <c r="E29" s="241"/>
      <c r="F29" s="241"/>
      <c r="G29" s="241"/>
      <c r="H29" s="241"/>
      <c r="I29" s="241"/>
      <c r="J29" s="241"/>
      <c r="K29" s="241"/>
      <c r="L29" s="241"/>
      <c r="M29" s="241"/>
      <c r="N29" s="241"/>
      <c r="O29" s="241"/>
    </row>
    <row r="30" spans="1:15" x14ac:dyDescent="0.2">
      <c r="A30" s="23" t="s">
        <v>47</v>
      </c>
      <c r="B30" s="241" t="s">
        <v>49</v>
      </c>
      <c r="C30" s="241"/>
      <c r="D30" s="241"/>
      <c r="E30" s="241"/>
      <c r="F30" s="241"/>
      <c r="G30" s="241"/>
      <c r="H30" s="241"/>
      <c r="I30" s="241"/>
      <c r="J30" s="241"/>
      <c r="K30" s="241"/>
      <c r="L30" s="241"/>
      <c r="M30" s="241"/>
      <c r="N30" s="241"/>
      <c r="O30" s="241"/>
    </row>
    <row r="31" spans="1:15" x14ac:dyDescent="0.2">
      <c r="A31" s="23"/>
      <c r="B31" s="243" t="s">
        <v>393</v>
      </c>
      <c r="C31" s="243"/>
      <c r="D31" s="243"/>
      <c r="E31" s="243"/>
      <c r="F31" s="243"/>
      <c r="G31" s="243"/>
      <c r="H31" s="243"/>
      <c r="I31" s="243"/>
      <c r="J31" s="243"/>
      <c r="K31" s="243"/>
      <c r="L31" s="243"/>
      <c r="M31" s="243"/>
      <c r="N31" s="243"/>
      <c r="O31" s="243"/>
    </row>
    <row r="32" spans="1:15" x14ac:dyDescent="0.2">
      <c r="A32" s="23"/>
      <c r="B32" s="241" t="s">
        <v>123</v>
      </c>
      <c r="C32" s="241"/>
      <c r="D32" s="241"/>
      <c r="E32" s="241"/>
      <c r="F32" s="241"/>
      <c r="G32" s="241"/>
      <c r="H32" s="241"/>
      <c r="I32" s="241"/>
      <c r="J32" s="241"/>
      <c r="K32" s="241"/>
      <c r="L32" s="241"/>
      <c r="M32" s="241"/>
      <c r="N32" s="241"/>
      <c r="O32" s="241"/>
    </row>
    <row r="33" spans="1:16" x14ac:dyDescent="0.2">
      <c r="A33" s="23"/>
      <c r="B33" s="241"/>
      <c r="C33" s="241"/>
      <c r="D33" s="241"/>
      <c r="E33" s="241"/>
      <c r="F33" s="241"/>
      <c r="G33" s="241"/>
      <c r="H33" s="241"/>
      <c r="I33" s="241"/>
      <c r="J33" s="241"/>
      <c r="K33" s="241"/>
      <c r="L33" s="241"/>
      <c r="M33" s="241"/>
      <c r="N33" s="241"/>
      <c r="O33" s="241"/>
    </row>
    <row r="34" spans="1:16" x14ac:dyDescent="0.2">
      <c r="A34" s="23"/>
      <c r="B34" s="241"/>
      <c r="C34" s="241"/>
      <c r="D34" s="241"/>
      <c r="E34" s="241"/>
      <c r="F34" s="241"/>
      <c r="G34" s="241"/>
      <c r="H34" s="241"/>
      <c r="I34" s="241"/>
      <c r="J34" s="241"/>
      <c r="K34" s="241"/>
      <c r="L34" s="241"/>
      <c r="M34" s="241"/>
      <c r="N34" s="241"/>
      <c r="O34" s="241"/>
    </row>
    <row r="35" spans="1:16" x14ac:dyDescent="0.2">
      <c r="A35" s="23"/>
      <c r="B35" s="241"/>
      <c r="C35" s="241"/>
      <c r="D35" s="241"/>
      <c r="E35" s="241"/>
      <c r="F35" s="241"/>
      <c r="G35" s="241"/>
      <c r="H35" s="241"/>
      <c r="I35" s="241"/>
      <c r="J35" s="241"/>
      <c r="K35" s="241"/>
      <c r="L35" s="241"/>
      <c r="M35" s="241"/>
      <c r="N35" s="241"/>
      <c r="O35" s="241"/>
    </row>
    <row r="36" spans="1:16" x14ac:dyDescent="0.2">
      <c r="A36" s="23"/>
      <c r="B36" s="241"/>
      <c r="C36" s="241"/>
      <c r="D36" s="241"/>
      <c r="E36" s="241"/>
      <c r="F36" s="241"/>
      <c r="G36" s="241"/>
      <c r="H36" s="241"/>
      <c r="I36" s="241"/>
      <c r="J36" s="241"/>
      <c r="K36" s="241"/>
      <c r="L36" s="241"/>
      <c r="M36" s="241"/>
      <c r="N36" s="241"/>
      <c r="O36" s="241"/>
    </row>
    <row r="37" spans="1:16" x14ac:dyDescent="0.2">
      <c r="A37" s="23"/>
      <c r="B37" s="241"/>
      <c r="C37" s="241"/>
      <c r="D37" s="241"/>
      <c r="E37" s="241"/>
      <c r="F37" s="241"/>
      <c r="G37" s="241"/>
      <c r="H37" s="241"/>
      <c r="I37" s="241"/>
      <c r="J37" s="241"/>
      <c r="K37" s="241"/>
      <c r="L37" s="241"/>
      <c r="M37" s="241"/>
      <c r="N37" s="241"/>
      <c r="O37" s="241"/>
    </row>
    <row r="38" spans="1:16" x14ac:dyDescent="0.2">
      <c r="A38" s="23" t="s">
        <v>48</v>
      </c>
      <c r="B38" s="241" t="s">
        <v>50</v>
      </c>
      <c r="C38" s="241"/>
      <c r="D38" s="241"/>
      <c r="E38" s="241"/>
      <c r="F38" s="241"/>
      <c r="G38" s="241"/>
      <c r="H38" s="241"/>
      <c r="I38" s="241"/>
      <c r="J38" s="241"/>
      <c r="K38" s="241"/>
      <c r="L38" s="241"/>
      <c r="M38" s="241"/>
      <c r="N38" s="241"/>
      <c r="O38" s="241"/>
    </row>
    <row r="39" spans="1:16" x14ac:dyDescent="0.2">
      <c r="A39" s="23"/>
      <c r="B39" s="241" t="s">
        <v>51</v>
      </c>
      <c r="C39" s="241"/>
      <c r="D39" s="241"/>
      <c r="E39" s="241"/>
      <c r="F39" s="241"/>
      <c r="G39" s="241"/>
      <c r="H39" s="241"/>
      <c r="I39" s="241"/>
      <c r="J39" s="241"/>
      <c r="K39" s="241"/>
      <c r="L39" s="241"/>
      <c r="M39" s="241"/>
      <c r="N39" s="241"/>
      <c r="O39" s="241"/>
    </row>
    <row r="40" spans="1:16" x14ac:dyDescent="0.2">
      <c r="A40" s="23"/>
      <c r="B40" s="241" t="s">
        <v>52</v>
      </c>
      <c r="C40" s="241"/>
      <c r="D40" s="241"/>
      <c r="E40" s="241"/>
      <c r="F40" s="241"/>
      <c r="G40" s="241"/>
      <c r="H40" s="241"/>
      <c r="I40" s="241"/>
      <c r="J40" s="241"/>
      <c r="K40" s="241"/>
      <c r="L40" s="241"/>
      <c r="M40" s="241"/>
      <c r="N40" s="241"/>
      <c r="O40" s="241"/>
    </row>
    <row r="41" spans="1:16" ht="16" customHeight="1" x14ac:dyDescent="0.2">
      <c r="A41" s="23"/>
      <c r="B41" s="241" t="s">
        <v>76</v>
      </c>
      <c r="C41" s="241"/>
      <c r="D41" s="241"/>
      <c r="E41" s="241"/>
      <c r="F41" s="241"/>
      <c r="G41" s="241"/>
      <c r="H41" s="241"/>
      <c r="I41" s="241"/>
      <c r="J41" s="241"/>
      <c r="K41" s="241"/>
      <c r="L41" s="241"/>
      <c r="M41" s="241"/>
      <c r="N41" s="241"/>
      <c r="O41" s="241"/>
    </row>
    <row r="42" spans="1:16" x14ac:dyDescent="0.2">
      <c r="A42" s="23"/>
      <c r="B42" s="241"/>
      <c r="C42" s="241"/>
      <c r="D42" s="241"/>
      <c r="E42" s="241"/>
      <c r="F42" s="241"/>
      <c r="G42" s="241"/>
      <c r="H42" s="241"/>
      <c r="I42" s="241"/>
      <c r="J42" s="241"/>
      <c r="K42" s="241"/>
      <c r="L42" s="241"/>
      <c r="M42" s="241"/>
      <c r="N42" s="241"/>
      <c r="O42" s="241"/>
    </row>
    <row r="43" spans="1:16" x14ac:dyDescent="0.2">
      <c r="A43" s="23"/>
      <c r="B43" s="241"/>
      <c r="C43" s="241"/>
      <c r="D43" s="241"/>
      <c r="E43" s="241"/>
      <c r="F43" s="241"/>
      <c r="G43" s="241"/>
      <c r="H43" s="241"/>
      <c r="I43" s="241"/>
      <c r="J43" s="241"/>
      <c r="K43" s="241"/>
      <c r="L43" s="241"/>
      <c r="M43" s="241"/>
      <c r="N43" s="241"/>
      <c r="O43" s="241"/>
    </row>
    <row r="44" spans="1:16" x14ac:dyDescent="0.2">
      <c r="A44" s="23"/>
      <c r="B44" s="241" t="s">
        <v>350</v>
      </c>
      <c r="C44" s="241"/>
      <c r="D44" s="241"/>
      <c r="E44" s="241"/>
      <c r="F44" s="241"/>
      <c r="G44" s="241"/>
      <c r="H44" s="241"/>
      <c r="I44" s="241"/>
      <c r="J44" s="241"/>
      <c r="K44" s="241"/>
      <c r="L44" s="241"/>
      <c r="M44" s="241"/>
      <c r="N44" s="241"/>
      <c r="O44" s="241"/>
    </row>
    <row r="45" spans="1:16" x14ac:dyDescent="0.2">
      <c r="A45" s="23" t="s">
        <v>307</v>
      </c>
      <c r="B45" s="246" t="s">
        <v>79</v>
      </c>
      <c r="C45" s="246"/>
      <c r="D45" s="246"/>
      <c r="E45" s="246"/>
      <c r="F45" s="246"/>
      <c r="G45" s="246"/>
      <c r="H45" s="246"/>
      <c r="I45" s="246"/>
      <c r="J45" s="246"/>
      <c r="K45" s="246"/>
      <c r="L45" s="246"/>
      <c r="M45" s="246"/>
      <c r="N45" s="246"/>
      <c r="O45" s="246"/>
    </row>
    <row r="46" spans="1:16" x14ac:dyDescent="0.2">
      <c r="A46" s="23"/>
      <c r="B46" s="244" t="s">
        <v>489</v>
      </c>
      <c r="C46" s="244"/>
      <c r="D46" s="244"/>
      <c r="E46" s="244"/>
      <c r="F46" s="244"/>
      <c r="G46" s="244"/>
      <c r="H46" s="244"/>
      <c r="I46" s="244"/>
      <c r="J46" s="244"/>
      <c r="K46" s="244"/>
      <c r="L46" s="244"/>
      <c r="M46" s="244"/>
      <c r="N46" s="244"/>
      <c r="O46" s="244"/>
    </row>
    <row r="47" spans="1:16" x14ac:dyDescent="0.2">
      <c r="A47" s="23"/>
      <c r="B47" s="244" t="s">
        <v>490</v>
      </c>
      <c r="C47" s="244"/>
      <c r="D47" s="244"/>
      <c r="E47" s="244"/>
      <c r="F47" s="244"/>
      <c r="G47" s="244"/>
      <c r="H47" s="244"/>
      <c r="I47" s="244"/>
      <c r="J47" s="244"/>
      <c r="K47" s="244"/>
      <c r="L47" s="244"/>
      <c r="M47" s="244"/>
      <c r="N47" s="244"/>
      <c r="O47" s="244"/>
      <c r="P47" s="119"/>
    </row>
    <row r="48" spans="1:16" x14ac:dyDescent="0.2">
      <c r="A48" s="23"/>
      <c r="B48" s="245" t="s">
        <v>491</v>
      </c>
      <c r="C48" s="245"/>
      <c r="D48" s="245"/>
      <c r="E48" s="245"/>
      <c r="F48" s="245"/>
      <c r="G48" s="245"/>
      <c r="H48" s="245"/>
      <c r="I48" s="245"/>
      <c r="J48" s="245"/>
      <c r="K48" s="245"/>
      <c r="L48" s="245"/>
      <c r="M48" s="245"/>
      <c r="N48" s="245"/>
      <c r="O48" s="245"/>
    </row>
    <row r="49" spans="1:15" x14ac:dyDescent="0.2">
      <c r="A49" s="18" t="s">
        <v>360</v>
      </c>
      <c r="B49" s="244" t="s">
        <v>359</v>
      </c>
      <c r="C49" s="244"/>
      <c r="D49" s="244"/>
      <c r="E49" s="244"/>
      <c r="F49" s="244"/>
      <c r="G49" s="244"/>
      <c r="H49" s="244"/>
      <c r="I49" s="244"/>
      <c r="J49" s="244"/>
      <c r="K49" s="244"/>
      <c r="L49" s="244"/>
      <c r="M49" s="244"/>
      <c r="N49" s="244"/>
      <c r="O49" s="244"/>
    </row>
    <row r="50" spans="1:15" x14ac:dyDescent="0.2">
      <c r="B50" s="244" t="s">
        <v>361</v>
      </c>
      <c r="C50" s="244"/>
      <c r="D50" s="244"/>
      <c r="E50" s="244"/>
      <c r="F50" s="244"/>
      <c r="G50" s="244"/>
      <c r="H50" s="244"/>
      <c r="I50" s="244"/>
      <c r="J50" s="244"/>
      <c r="K50" s="244"/>
      <c r="L50" s="244"/>
      <c r="M50" s="244"/>
      <c r="N50" s="244"/>
      <c r="O50" s="244"/>
    </row>
    <row r="51" spans="1:15" ht="16" customHeight="1" x14ac:dyDescent="0.2">
      <c r="B51" s="244" t="s">
        <v>368</v>
      </c>
      <c r="C51" s="244"/>
      <c r="D51" s="244"/>
      <c r="E51" s="244"/>
      <c r="F51" s="244"/>
      <c r="G51" s="244"/>
      <c r="H51" s="244"/>
      <c r="I51" s="244"/>
      <c r="J51" s="244"/>
      <c r="K51" s="244"/>
      <c r="L51" s="244"/>
      <c r="M51" s="244"/>
      <c r="N51" s="244"/>
      <c r="O51" s="244"/>
    </row>
    <row r="52" spans="1:15" ht="16" customHeight="1" x14ac:dyDescent="0.2">
      <c r="B52" s="244"/>
      <c r="C52" s="244"/>
      <c r="D52" s="244"/>
      <c r="E52" s="244"/>
      <c r="F52" s="244"/>
      <c r="G52" s="244"/>
      <c r="H52" s="244"/>
      <c r="I52" s="244"/>
      <c r="J52" s="244"/>
      <c r="K52" s="244"/>
      <c r="L52" s="244"/>
      <c r="M52" s="244"/>
      <c r="N52" s="244"/>
      <c r="O52" s="244"/>
    </row>
    <row r="53" spans="1:15" ht="16" customHeight="1" x14ac:dyDescent="0.2">
      <c r="B53" s="244"/>
      <c r="C53" s="244"/>
      <c r="D53" s="244"/>
      <c r="E53" s="244"/>
      <c r="F53" s="244"/>
      <c r="G53" s="244"/>
      <c r="H53" s="244"/>
      <c r="I53" s="244"/>
      <c r="J53" s="244"/>
      <c r="K53" s="244"/>
      <c r="L53" s="244"/>
      <c r="M53" s="244"/>
      <c r="N53" s="244"/>
      <c r="O53" s="244"/>
    </row>
    <row r="56" spans="1:15" x14ac:dyDescent="0.2">
      <c r="A56" s="12" t="s">
        <v>394</v>
      </c>
      <c r="B56" s="241" t="s">
        <v>395</v>
      </c>
      <c r="C56" s="243"/>
      <c r="D56" s="243"/>
      <c r="E56" s="243"/>
      <c r="F56" s="243"/>
      <c r="G56" s="243"/>
      <c r="H56" s="243"/>
      <c r="I56" s="243"/>
      <c r="J56" s="243"/>
      <c r="K56" s="243"/>
      <c r="L56" s="243"/>
      <c r="M56" s="243"/>
      <c r="N56" s="243"/>
      <c r="O56" s="243"/>
    </row>
    <row r="57" spans="1:15" x14ac:dyDescent="0.2">
      <c r="B57" s="243"/>
      <c r="C57" s="243"/>
      <c r="D57" s="243"/>
      <c r="E57" s="243"/>
      <c r="F57" s="243"/>
      <c r="G57" s="243"/>
      <c r="H57" s="243"/>
      <c r="I57" s="243"/>
      <c r="J57" s="243"/>
      <c r="K57" s="243"/>
      <c r="L57" s="243"/>
      <c r="M57" s="243"/>
      <c r="N57" s="243"/>
      <c r="O57" s="243"/>
    </row>
    <row r="58" spans="1:15" x14ac:dyDescent="0.2">
      <c r="B58" s="243"/>
      <c r="C58" s="243"/>
      <c r="D58" s="243"/>
      <c r="E58" s="243"/>
      <c r="F58" s="243"/>
      <c r="G58" s="243"/>
      <c r="H58" s="243"/>
      <c r="I58" s="243"/>
      <c r="J58" s="243"/>
      <c r="K58" s="243"/>
      <c r="L58" s="243"/>
      <c r="M58" s="243"/>
      <c r="N58" s="243"/>
      <c r="O58" s="243"/>
    </row>
    <row r="59" spans="1:15" x14ac:dyDescent="0.2">
      <c r="B59" s="243"/>
      <c r="C59" s="243"/>
      <c r="D59" s="243"/>
      <c r="E59" s="243"/>
      <c r="F59" s="243"/>
      <c r="G59" s="243"/>
      <c r="H59" s="243"/>
      <c r="I59" s="243"/>
      <c r="J59" s="243"/>
      <c r="K59" s="243"/>
      <c r="L59" s="243"/>
      <c r="M59" s="243"/>
      <c r="N59" s="243"/>
      <c r="O59" s="243"/>
    </row>
    <row r="60" spans="1:15" x14ac:dyDescent="0.2">
      <c r="B60" s="243"/>
      <c r="C60" s="243"/>
      <c r="D60" s="243"/>
      <c r="E60" s="243"/>
      <c r="F60" s="243"/>
      <c r="G60" s="243"/>
      <c r="H60" s="243"/>
      <c r="I60" s="243"/>
      <c r="J60" s="243"/>
      <c r="K60" s="243"/>
      <c r="L60" s="243"/>
      <c r="M60" s="243"/>
      <c r="N60" s="243"/>
      <c r="O60" s="243"/>
    </row>
    <row r="61" spans="1:15" x14ac:dyDescent="0.2">
      <c r="B61" s="243"/>
      <c r="C61" s="243"/>
      <c r="D61" s="243"/>
      <c r="E61" s="243"/>
      <c r="F61" s="243"/>
      <c r="G61" s="243"/>
      <c r="H61" s="243"/>
      <c r="I61" s="243"/>
      <c r="J61" s="243"/>
      <c r="K61" s="243"/>
      <c r="L61" s="243"/>
      <c r="M61" s="243"/>
      <c r="N61" s="243"/>
      <c r="O61" s="243"/>
    </row>
    <row r="62" spans="1:15" x14ac:dyDescent="0.2">
      <c r="B62" s="243"/>
      <c r="C62" s="243"/>
      <c r="D62" s="243"/>
      <c r="E62" s="243"/>
      <c r="F62" s="243"/>
      <c r="G62" s="243"/>
      <c r="H62" s="243"/>
      <c r="I62" s="243"/>
      <c r="J62" s="243"/>
      <c r="K62" s="243"/>
      <c r="L62" s="243"/>
      <c r="M62" s="243"/>
      <c r="N62" s="243"/>
      <c r="O62" s="243"/>
    </row>
    <row r="63" spans="1:15" x14ac:dyDescent="0.2">
      <c r="B63" s="243"/>
      <c r="C63" s="243"/>
      <c r="D63" s="243"/>
      <c r="E63" s="243"/>
      <c r="F63" s="243"/>
      <c r="G63" s="243"/>
      <c r="H63" s="243"/>
      <c r="I63" s="243"/>
      <c r="J63" s="243"/>
      <c r="K63" s="243"/>
      <c r="L63" s="243"/>
      <c r="M63" s="243"/>
      <c r="N63" s="243"/>
      <c r="O63" s="243"/>
    </row>
    <row r="64" spans="1:15" x14ac:dyDescent="0.2">
      <c r="B64" s="243"/>
      <c r="C64" s="243"/>
      <c r="D64" s="243"/>
      <c r="E64" s="243"/>
      <c r="F64" s="243"/>
      <c r="G64" s="243"/>
      <c r="H64" s="243"/>
      <c r="I64" s="243"/>
      <c r="J64" s="243"/>
      <c r="K64" s="243"/>
      <c r="L64" s="243"/>
      <c r="M64" s="243"/>
      <c r="N64" s="243"/>
      <c r="O64" s="243"/>
    </row>
    <row r="65" spans="2:15" x14ac:dyDescent="0.2">
      <c r="B65" s="243"/>
      <c r="C65" s="243"/>
      <c r="D65" s="243"/>
      <c r="E65" s="243"/>
      <c r="F65" s="243"/>
      <c r="G65" s="243"/>
      <c r="H65" s="243"/>
      <c r="I65" s="243"/>
      <c r="J65" s="243"/>
      <c r="K65" s="243"/>
      <c r="L65" s="243"/>
      <c r="M65" s="243"/>
      <c r="N65" s="243"/>
      <c r="O65" s="243"/>
    </row>
    <row r="66" spans="2:15" x14ac:dyDescent="0.2">
      <c r="B66" s="243"/>
      <c r="C66" s="243"/>
      <c r="D66" s="243"/>
      <c r="E66" s="243"/>
      <c r="F66" s="243"/>
      <c r="G66" s="243"/>
      <c r="H66" s="243"/>
      <c r="I66" s="243"/>
      <c r="J66" s="243"/>
      <c r="K66" s="243"/>
      <c r="L66" s="243"/>
      <c r="M66" s="243"/>
      <c r="N66" s="243"/>
      <c r="O66" s="243"/>
    </row>
    <row r="67" spans="2:15" x14ac:dyDescent="0.2">
      <c r="B67" s="243"/>
      <c r="C67" s="243"/>
      <c r="D67" s="243"/>
      <c r="E67" s="243"/>
      <c r="F67" s="243"/>
      <c r="G67" s="243"/>
      <c r="H67" s="243"/>
      <c r="I67" s="243"/>
      <c r="J67" s="243"/>
      <c r="K67" s="243"/>
      <c r="L67" s="243"/>
      <c r="M67" s="243"/>
      <c r="N67" s="243"/>
      <c r="O67" s="243"/>
    </row>
    <row r="68" spans="2:15" x14ac:dyDescent="0.2">
      <c r="B68" s="243"/>
      <c r="C68" s="243"/>
      <c r="D68" s="243"/>
      <c r="E68" s="243"/>
      <c r="F68" s="243"/>
      <c r="G68" s="243"/>
      <c r="H68" s="243"/>
      <c r="I68" s="243"/>
      <c r="J68" s="243"/>
      <c r="K68" s="243"/>
      <c r="L68" s="243"/>
      <c r="M68" s="243"/>
      <c r="N68" s="243"/>
      <c r="O68" s="243"/>
    </row>
    <row r="69" spans="2:15" x14ac:dyDescent="0.2">
      <c r="B69" s="243"/>
      <c r="C69" s="243"/>
      <c r="D69" s="243"/>
      <c r="E69" s="243"/>
      <c r="F69" s="243"/>
      <c r="G69" s="243"/>
      <c r="H69" s="243"/>
      <c r="I69" s="243"/>
      <c r="J69" s="243"/>
      <c r="K69" s="243"/>
      <c r="L69" s="243"/>
      <c r="M69" s="243"/>
      <c r="N69" s="243"/>
      <c r="O69" s="243"/>
    </row>
    <row r="70" spans="2:15" x14ac:dyDescent="0.2">
      <c r="B70" s="243"/>
      <c r="C70" s="243"/>
      <c r="D70" s="243"/>
      <c r="E70" s="243"/>
      <c r="F70" s="243"/>
      <c r="G70" s="243"/>
      <c r="H70" s="243"/>
      <c r="I70" s="243"/>
      <c r="J70" s="243"/>
      <c r="K70" s="243"/>
      <c r="L70" s="243"/>
      <c r="M70" s="243"/>
      <c r="N70" s="243"/>
      <c r="O70" s="243"/>
    </row>
    <row r="71" spans="2:15" x14ac:dyDescent="0.2">
      <c r="B71" s="243"/>
      <c r="C71" s="243"/>
      <c r="D71" s="243"/>
      <c r="E71" s="243"/>
      <c r="F71" s="243"/>
      <c r="G71" s="243"/>
      <c r="H71" s="243"/>
      <c r="I71" s="243"/>
      <c r="J71" s="243"/>
      <c r="K71" s="243"/>
      <c r="L71" s="243"/>
      <c r="M71" s="243"/>
      <c r="N71" s="243"/>
      <c r="O71" s="243"/>
    </row>
    <row r="72" spans="2:15" x14ac:dyDescent="0.2">
      <c r="B72" s="243"/>
      <c r="C72" s="243"/>
      <c r="D72" s="243"/>
      <c r="E72" s="243"/>
      <c r="F72" s="243"/>
      <c r="G72" s="243"/>
      <c r="H72" s="243"/>
      <c r="I72" s="243"/>
      <c r="J72" s="243"/>
      <c r="K72" s="243"/>
      <c r="L72" s="243"/>
      <c r="M72" s="243"/>
      <c r="N72" s="243"/>
      <c r="O72" s="243"/>
    </row>
    <row r="73" spans="2:15" x14ac:dyDescent="0.2">
      <c r="B73" s="243"/>
      <c r="C73" s="243"/>
      <c r="D73" s="243"/>
      <c r="E73" s="243"/>
      <c r="F73" s="243"/>
      <c r="G73" s="243"/>
      <c r="H73" s="243"/>
      <c r="I73" s="243"/>
      <c r="J73" s="243"/>
      <c r="K73" s="243"/>
      <c r="L73" s="243"/>
      <c r="M73" s="243"/>
      <c r="N73" s="243"/>
      <c r="O73" s="243"/>
    </row>
    <row r="74" spans="2:15" x14ac:dyDescent="0.2">
      <c r="B74" s="243"/>
      <c r="C74" s="243"/>
      <c r="D74" s="243"/>
      <c r="E74" s="243"/>
      <c r="F74" s="243"/>
      <c r="G74" s="243"/>
      <c r="H74" s="243"/>
      <c r="I74" s="243"/>
      <c r="J74" s="243"/>
      <c r="K74" s="243"/>
      <c r="L74" s="243"/>
      <c r="M74" s="243"/>
      <c r="N74" s="243"/>
      <c r="O74" s="243"/>
    </row>
    <row r="75" spans="2:15" x14ac:dyDescent="0.2">
      <c r="B75" s="243"/>
      <c r="C75" s="243"/>
      <c r="D75" s="243"/>
      <c r="E75" s="243"/>
      <c r="F75" s="243"/>
      <c r="G75" s="243"/>
      <c r="H75" s="243"/>
      <c r="I75" s="243"/>
      <c r="J75" s="243"/>
      <c r="K75" s="243"/>
      <c r="L75" s="243"/>
      <c r="M75" s="243"/>
      <c r="N75" s="243"/>
      <c r="O75" s="243"/>
    </row>
    <row r="76" spans="2:15" x14ac:dyDescent="0.2">
      <c r="B76" s="243"/>
      <c r="C76" s="243"/>
      <c r="D76" s="243"/>
      <c r="E76" s="243"/>
      <c r="F76" s="243"/>
      <c r="G76" s="243"/>
      <c r="H76" s="243"/>
      <c r="I76" s="243"/>
      <c r="J76" s="243"/>
      <c r="K76" s="243"/>
      <c r="L76" s="243"/>
      <c r="M76" s="243"/>
      <c r="N76" s="243"/>
      <c r="O76" s="243"/>
    </row>
    <row r="77" spans="2:15" x14ac:dyDescent="0.2">
      <c r="B77" s="243"/>
      <c r="C77" s="243"/>
      <c r="D77" s="243"/>
      <c r="E77" s="243"/>
      <c r="F77" s="243"/>
      <c r="G77" s="243"/>
      <c r="H77" s="243"/>
      <c r="I77" s="243"/>
      <c r="J77" s="243"/>
      <c r="K77" s="243"/>
      <c r="L77" s="243"/>
      <c r="M77" s="243"/>
      <c r="N77" s="243"/>
      <c r="O77" s="243"/>
    </row>
    <row r="78" spans="2:15" x14ac:dyDescent="0.2">
      <c r="B78" s="243"/>
      <c r="C78" s="243"/>
      <c r="D78" s="243"/>
      <c r="E78" s="243"/>
      <c r="F78" s="243"/>
      <c r="G78" s="243"/>
      <c r="H78" s="243"/>
      <c r="I78" s="243"/>
      <c r="J78" s="243"/>
      <c r="K78" s="243"/>
      <c r="L78" s="243"/>
      <c r="M78" s="243"/>
      <c r="N78" s="243"/>
      <c r="O78" s="243"/>
    </row>
    <row r="79" spans="2:15" x14ac:dyDescent="0.2">
      <c r="B79" s="243"/>
      <c r="C79" s="243"/>
      <c r="D79" s="243"/>
      <c r="E79" s="243"/>
      <c r="F79" s="243"/>
      <c r="G79" s="243"/>
      <c r="H79" s="243"/>
      <c r="I79" s="243"/>
      <c r="J79" s="243"/>
      <c r="K79" s="243"/>
      <c r="L79" s="243"/>
      <c r="M79" s="243"/>
      <c r="N79" s="243"/>
      <c r="O79" s="243"/>
    </row>
    <row r="80" spans="2:15" x14ac:dyDescent="0.2">
      <c r="B80" s="243"/>
      <c r="C80" s="243"/>
      <c r="D80" s="243"/>
      <c r="E80" s="243"/>
      <c r="F80" s="243"/>
      <c r="G80" s="243"/>
      <c r="H80" s="243"/>
      <c r="I80" s="243"/>
      <c r="J80" s="243"/>
      <c r="K80" s="243"/>
      <c r="L80" s="243"/>
      <c r="M80" s="243"/>
      <c r="N80" s="243"/>
      <c r="O80" s="243"/>
    </row>
    <row r="81" spans="2:15" x14ac:dyDescent="0.2">
      <c r="B81" s="243"/>
      <c r="C81" s="243"/>
      <c r="D81" s="243"/>
      <c r="E81" s="243"/>
      <c r="F81" s="243"/>
      <c r="G81" s="243"/>
      <c r="H81" s="243"/>
      <c r="I81" s="243"/>
      <c r="J81" s="243"/>
      <c r="K81" s="243"/>
      <c r="L81" s="243"/>
      <c r="M81" s="243"/>
      <c r="N81" s="243"/>
      <c r="O81" s="243"/>
    </row>
    <row r="82" spans="2:15" x14ac:dyDescent="0.2">
      <c r="B82" s="243"/>
      <c r="C82" s="243"/>
      <c r="D82" s="243"/>
      <c r="E82" s="243"/>
      <c r="F82" s="243"/>
      <c r="G82" s="243"/>
      <c r="H82" s="243"/>
      <c r="I82" s="243"/>
      <c r="J82" s="243"/>
      <c r="K82" s="243"/>
      <c r="L82" s="243"/>
      <c r="M82" s="243"/>
      <c r="N82" s="243"/>
      <c r="O82" s="243"/>
    </row>
    <row r="83" spans="2:15" x14ac:dyDescent="0.2">
      <c r="B83" s="243"/>
      <c r="C83" s="243"/>
      <c r="D83" s="243"/>
      <c r="E83" s="243"/>
      <c r="F83" s="243"/>
      <c r="G83" s="243"/>
      <c r="H83" s="243"/>
      <c r="I83" s="243"/>
      <c r="J83" s="243"/>
      <c r="K83" s="243"/>
      <c r="L83" s="243"/>
      <c r="M83" s="243"/>
      <c r="N83" s="243"/>
      <c r="O83" s="243"/>
    </row>
    <row r="84" spans="2:15" x14ac:dyDescent="0.2">
      <c r="B84" s="243"/>
      <c r="C84" s="243"/>
      <c r="D84" s="243"/>
      <c r="E84" s="243"/>
      <c r="F84" s="243"/>
      <c r="G84" s="243"/>
      <c r="H84" s="243"/>
      <c r="I84" s="243"/>
      <c r="J84" s="243"/>
      <c r="K84" s="243"/>
      <c r="L84" s="243"/>
      <c r="M84" s="243"/>
      <c r="N84" s="243"/>
      <c r="O84" s="243"/>
    </row>
    <row r="85" spans="2:15" x14ac:dyDescent="0.2">
      <c r="B85" s="243"/>
      <c r="C85" s="243"/>
      <c r="D85" s="243"/>
      <c r="E85" s="243"/>
      <c r="F85" s="243"/>
      <c r="G85" s="243"/>
      <c r="H85" s="243"/>
      <c r="I85" s="243"/>
      <c r="J85" s="243"/>
      <c r="K85" s="243"/>
      <c r="L85" s="243"/>
      <c r="M85" s="243"/>
      <c r="N85" s="243"/>
      <c r="O85" s="243"/>
    </row>
  </sheetData>
  <mergeCells count="22">
    <mergeCell ref="B56:O85"/>
    <mergeCell ref="B30:O30"/>
    <mergeCell ref="B31:O31"/>
    <mergeCell ref="B38:O38"/>
    <mergeCell ref="B39:O39"/>
    <mergeCell ref="B51:O53"/>
    <mergeCell ref="B40:O40"/>
    <mergeCell ref="B44:O44"/>
    <mergeCell ref="B32:O37"/>
    <mergeCell ref="B49:O49"/>
    <mergeCell ref="B50:O50"/>
    <mergeCell ref="B48:O48"/>
    <mergeCell ref="B45:O45"/>
    <mergeCell ref="B46:O46"/>
    <mergeCell ref="B47:O47"/>
    <mergeCell ref="B41:O43"/>
    <mergeCell ref="B26:O29"/>
    <mergeCell ref="A1:O1"/>
    <mergeCell ref="B18:O18"/>
    <mergeCell ref="B2:O9"/>
    <mergeCell ref="B10:O17"/>
    <mergeCell ref="B19:O2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E152"/>
  <sheetViews>
    <sheetView tabSelected="1" zoomScale="170" zoomScaleNormal="170" workbookViewId="0">
      <selection activeCell="C26" sqref="C26"/>
    </sheetView>
  </sheetViews>
  <sheetFormatPr baseColWidth="10" defaultColWidth="9.1640625" defaultRowHeight="16" x14ac:dyDescent="0.2"/>
  <cols>
    <col min="1" max="1" width="10" style="26" customWidth="1"/>
    <col min="2" max="2" width="49.6640625" style="26" customWidth="1"/>
    <col min="3" max="3" width="50.6640625" style="26" customWidth="1"/>
    <col min="4" max="4" width="52.33203125" style="26" customWidth="1"/>
    <col min="5" max="5" width="25.83203125" style="26" customWidth="1"/>
    <col min="6" max="16384" width="9.1640625" style="26"/>
  </cols>
  <sheetData>
    <row r="1" spans="1:4" x14ac:dyDescent="0.2">
      <c r="B1" s="90"/>
    </row>
    <row r="2" spans="1:4" x14ac:dyDescent="0.2">
      <c r="A2" s="253" t="s">
        <v>501</v>
      </c>
      <c r="B2" s="253"/>
      <c r="C2" s="253"/>
      <c r="D2" s="253"/>
    </row>
    <row r="3" spans="1:4" x14ac:dyDescent="0.2">
      <c r="A3" s="32"/>
      <c r="B3" s="25"/>
      <c r="C3" s="25"/>
    </row>
    <row r="4" spans="1:4" x14ac:dyDescent="0.2">
      <c r="A4" s="24" t="s">
        <v>13</v>
      </c>
      <c r="B4" s="25"/>
      <c r="C4" s="25"/>
    </row>
    <row r="5" spans="1:4" s="91" customFormat="1" ht="86.25" customHeight="1" x14ac:dyDescent="0.2">
      <c r="A5" s="27" t="s">
        <v>31</v>
      </c>
      <c r="B5" s="27" t="s">
        <v>32</v>
      </c>
      <c r="C5" s="27" t="s">
        <v>33</v>
      </c>
      <c r="D5" s="28" t="s">
        <v>34</v>
      </c>
    </row>
    <row r="6" spans="1:4" s="91" customFormat="1" ht="17" x14ac:dyDescent="0.2">
      <c r="A6" s="101" t="s">
        <v>396</v>
      </c>
      <c r="B6" s="102" t="s">
        <v>164</v>
      </c>
      <c r="C6" s="100"/>
      <c r="D6" s="142"/>
    </row>
    <row r="7" spans="1:4" s="91" customFormat="1" ht="17" x14ac:dyDescent="0.2">
      <c r="A7" s="250" t="s">
        <v>397</v>
      </c>
      <c r="B7" s="254" t="s">
        <v>80</v>
      </c>
      <c r="C7" s="100" t="s">
        <v>165</v>
      </c>
      <c r="D7" s="141"/>
    </row>
    <row r="8" spans="1:4" s="91" customFormat="1" ht="17" x14ac:dyDescent="0.2">
      <c r="A8" s="251"/>
      <c r="B8" s="255"/>
      <c r="C8" s="100" t="s">
        <v>166</v>
      </c>
      <c r="D8" s="141"/>
    </row>
    <row r="9" spans="1:4" s="91" customFormat="1" ht="17" x14ac:dyDescent="0.2">
      <c r="A9" s="251"/>
      <c r="B9" s="255"/>
      <c r="C9" s="100" t="s">
        <v>167</v>
      </c>
      <c r="D9" s="141"/>
    </row>
    <row r="10" spans="1:4" s="91" customFormat="1" ht="17" x14ac:dyDescent="0.2">
      <c r="A10" s="251"/>
      <c r="B10" s="255"/>
      <c r="C10" s="100" t="s">
        <v>168</v>
      </c>
      <c r="D10" s="141"/>
    </row>
    <row r="11" spans="1:4" s="91" customFormat="1" ht="17" x14ac:dyDescent="0.2">
      <c r="A11" s="252"/>
      <c r="B11" s="256"/>
      <c r="C11" s="100" t="s">
        <v>398</v>
      </c>
      <c r="D11" s="141"/>
    </row>
    <row r="12" spans="1:4" s="91" customFormat="1" ht="17" x14ac:dyDescent="0.2">
      <c r="A12" s="104" t="s">
        <v>402</v>
      </c>
      <c r="B12" s="105" t="s">
        <v>170</v>
      </c>
      <c r="C12" s="100"/>
      <c r="D12" s="141"/>
    </row>
    <row r="13" spans="1:4" s="91" customFormat="1" ht="17" x14ac:dyDescent="0.2">
      <c r="A13" s="99" t="s">
        <v>78</v>
      </c>
      <c r="B13" s="100" t="s">
        <v>171</v>
      </c>
      <c r="C13" s="100" t="s">
        <v>399</v>
      </c>
      <c r="D13" s="142"/>
    </row>
    <row r="14" spans="1:4" s="91" customFormat="1" ht="17" x14ac:dyDescent="0.2">
      <c r="A14" s="99" t="s">
        <v>153</v>
      </c>
      <c r="B14" s="100" t="s">
        <v>172</v>
      </c>
      <c r="C14" s="100" t="s">
        <v>400</v>
      </c>
      <c r="D14" s="142"/>
    </row>
    <row r="15" spans="1:4" s="91" customFormat="1" ht="34" x14ac:dyDescent="0.2">
      <c r="A15" s="99" t="s">
        <v>403</v>
      </c>
      <c r="B15" s="100" t="s">
        <v>173</v>
      </c>
      <c r="C15" s="100" t="s">
        <v>401</v>
      </c>
      <c r="D15" s="142"/>
    </row>
    <row r="16" spans="1:4" s="91" customFormat="1" ht="17" x14ac:dyDescent="0.2">
      <c r="A16" s="99" t="s">
        <v>404</v>
      </c>
      <c r="B16" s="100" t="s">
        <v>408</v>
      </c>
      <c r="C16" s="100" t="s">
        <v>409</v>
      </c>
      <c r="D16" s="142"/>
    </row>
    <row r="17" spans="1:5" s="91" customFormat="1" ht="17" x14ac:dyDescent="0.2">
      <c r="A17" s="99" t="s">
        <v>405</v>
      </c>
      <c r="B17" s="100" t="s">
        <v>174</v>
      </c>
      <c r="C17" s="100" t="s">
        <v>175</v>
      </c>
      <c r="D17" s="142"/>
    </row>
    <row r="18" spans="1:5" s="91" customFormat="1" ht="17" x14ac:dyDescent="0.2">
      <c r="A18" s="99" t="s">
        <v>406</v>
      </c>
      <c r="B18" s="100" t="s">
        <v>410</v>
      </c>
      <c r="C18" s="100" t="s">
        <v>411</v>
      </c>
      <c r="D18" s="142"/>
    </row>
    <row r="19" spans="1:5" s="91" customFormat="1" ht="17" x14ac:dyDescent="0.2">
      <c r="A19" s="99" t="s">
        <v>407</v>
      </c>
      <c r="B19" s="100" t="s">
        <v>176</v>
      </c>
      <c r="C19" s="100" t="s">
        <v>412</v>
      </c>
      <c r="D19" s="142"/>
      <c r="E19" s="124"/>
    </row>
    <row r="20" spans="1:5" s="91" customFormat="1" ht="17" x14ac:dyDescent="0.2">
      <c r="A20" s="99" t="s">
        <v>415</v>
      </c>
      <c r="B20" s="100" t="s">
        <v>413</v>
      </c>
      <c r="C20" s="100" t="s">
        <v>414</v>
      </c>
      <c r="D20" s="142"/>
      <c r="E20" s="124"/>
    </row>
    <row r="21" spans="1:5" s="91" customFormat="1" ht="17" x14ac:dyDescent="0.2">
      <c r="A21" s="99" t="s">
        <v>416</v>
      </c>
      <c r="B21" s="100" t="s">
        <v>177</v>
      </c>
      <c r="C21" s="100" t="s">
        <v>42</v>
      </c>
      <c r="D21" s="142"/>
      <c r="E21" s="124"/>
    </row>
    <row r="22" spans="1:5" s="91" customFormat="1" ht="34" x14ac:dyDescent="0.2">
      <c r="A22" s="99" t="s">
        <v>417</v>
      </c>
      <c r="B22" s="100" t="s">
        <v>178</v>
      </c>
      <c r="C22" s="100" t="s">
        <v>42</v>
      </c>
      <c r="D22" s="142"/>
      <c r="E22" s="124"/>
    </row>
    <row r="23" spans="1:5" s="91" customFormat="1" ht="17" x14ac:dyDescent="0.2">
      <c r="A23" s="104" t="s">
        <v>169</v>
      </c>
      <c r="B23" s="105" t="s">
        <v>180</v>
      </c>
      <c r="C23" s="100"/>
      <c r="D23" s="142"/>
    </row>
    <row r="24" spans="1:5" s="91" customFormat="1" ht="17" x14ac:dyDescent="0.2">
      <c r="A24" s="99" t="s">
        <v>83</v>
      </c>
      <c r="B24" s="100" t="s">
        <v>181</v>
      </c>
      <c r="C24" s="100" t="s">
        <v>383</v>
      </c>
      <c r="D24" s="142"/>
    </row>
    <row r="25" spans="1:5" s="91" customFormat="1" ht="17" x14ac:dyDescent="0.2">
      <c r="A25" s="99" t="s">
        <v>84</v>
      </c>
      <c r="B25" s="100" t="s">
        <v>182</v>
      </c>
      <c r="C25" s="100" t="s">
        <v>418</v>
      </c>
      <c r="D25" s="142"/>
    </row>
    <row r="26" spans="1:5" s="91" customFormat="1" ht="17" x14ac:dyDescent="0.2">
      <c r="A26" s="99" t="s">
        <v>85</v>
      </c>
      <c r="B26" s="100" t="s">
        <v>380</v>
      </c>
      <c r="C26" s="100" t="s">
        <v>419</v>
      </c>
      <c r="D26" s="142"/>
      <c r="E26" s="135"/>
    </row>
    <row r="27" spans="1:5" s="91" customFormat="1" ht="17" x14ac:dyDescent="0.2">
      <c r="A27" s="99" t="s">
        <v>86</v>
      </c>
      <c r="B27" s="100" t="s">
        <v>183</v>
      </c>
      <c r="C27" s="100" t="s">
        <v>420</v>
      </c>
      <c r="D27" s="142"/>
      <c r="E27" s="133"/>
    </row>
    <row r="28" spans="1:5" s="91" customFormat="1" ht="34" x14ac:dyDescent="0.2">
      <c r="A28" s="99" t="s">
        <v>87</v>
      </c>
      <c r="B28" s="100" t="s">
        <v>184</v>
      </c>
      <c r="C28" s="100" t="s">
        <v>422</v>
      </c>
      <c r="D28" s="142"/>
    </row>
    <row r="29" spans="1:5" s="91" customFormat="1" ht="17" x14ac:dyDescent="0.2">
      <c r="A29" s="99" t="s">
        <v>88</v>
      </c>
      <c r="B29" s="100" t="s">
        <v>185</v>
      </c>
      <c r="C29" s="100" t="s">
        <v>423</v>
      </c>
      <c r="D29" s="142"/>
    </row>
    <row r="30" spans="1:5" s="91" customFormat="1" ht="17" x14ac:dyDescent="0.2">
      <c r="A30" s="99" t="s">
        <v>89</v>
      </c>
      <c r="B30" s="100" t="s">
        <v>186</v>
      </c>
      <c r="C30" s="100" t="s">
        <v>188</v>
      </c>
      <c r="D30" s="142"/>
    </row>
    <row r="31" spans="1:5" s="91" customFormat="1" ht="17" x14ac:dyDescent="0.2">
      <c r="A31" s="99" t="s">
        <v>421</v>
      </c>
      <c r="B31" s="100" t="s">
        <v>187</v>
      </c>
      <c r="C31" s="100" t="s">
        <v>424</v>
      </c>
      <c r="D31" s="142"/>
    </row>
    <row r="32" spans="1:5" s="91" customFormat="1" ht="17" x14ac:dyDescent="0.2">
      <c r="A32" s="104" t="s">
        <v>179</v>
      </c>
      <c r="B32" s="106" t="s">
        <v>193</v>
      </c>
      <c r="C32" s="100"/>
      <c r="D32" s="142"/>
    </row>
    <row r="33" spans="1:4" s="91" customFormat="1" ht="17" x14ac:dyDescent="0.2">
      <c r="A33" s="99" t="s">
        <v>282</v>
      </c>
      <c r="B33" s="100" t="s">
        <v>194</v>
      </c>
      <c r="C33" s="100" t="s">
        <v>425</v>
      </c>
      <c r="D33" s="142"/>
    </row>
    <row r="34" spans="1:4" s="91" customFormat="1" ht="17" x14ac:dyDescent="0.2">
      <c r="A34" s="99" t="s">
        <v>281</v>
      </c>
      <c r="B34" s="100" t="s">
        <v>195</v>
      </c>
      <c r="C34" s="100" t="s">
        <v>196</v>
      </c>
      <c r="D34" s="142"/>
    </row>
    <row r="35" spans="1:4" s="91" customFormat="1" ht="34" x14ac:dyDescent="0.2">
      <c r="A35" s="99" t="s">
        <v>280</v>
      </c>
      <c r="B35" s="100" t="s">
        <v>197</v>
      </c>
      <c r="C35" s="100" t="s">
        <v>42</v>
      </c>
      <c r="D35" s="142"/>
    </row>
    <row r="36" spans="1:4" s="91" customFormat="1" ht="17" x14ac:dyDescent="0.2">
      <c r="A36" s="104" t="s">
        <v>192</v>
      </c>
      <c r="B36" s="105" t="s">
        <v>198</v>
      </c>
      <c r="C36" s="100"/>
      <c r="D36" s="142"/>
    </row>
    <row r="37" spans="1:4" s="91" customFormat="1" ht="17" x14ac:dyDescent="0.2">
      <c r="A37" s="99" t="s">
        <v>155</v>
      </c>
      <c r="B37" s="107" t="s">
        <v>199</v>
      </c>
      <c r="C37" s="100" t="s">
        <v>200</v>
      </c>
      <c r="D37" s="142"/>
    </row>
    <row r="38" spans="1:4" s="91" customFormat="1" ht="17" x14ac:dyDescent="0.2">
      <c r="A38" s="99" t="s">
        <v>156</v>
      </c>
      <c r="B38" s="107" t="s">
        <v>201</v>
      </c>
      <c r="C38" s="100" t="s">
        <v>326</v>
      </c>
      <c r="D38" s="142"/>
    </row>
    <row r="39" spans="1:4" s="91" customFormat="1" ht="17" x14ac:dyDescent="0.2">
      <c r="A39" s="99" t="s">
        <v>157</v>
      </c>
      <c r="B39" s="107" t="s">
        <v>202</v>
      </c>
      <c r="C39" s="100" t="s">
        <v>42</v>
      </c>
      <c r="D39" s="142"/>
    </row>
    <row r="40" spans="1:4" s="91" customFormat="1" ht="17" x14ac:dyDescent="0.2">
      <c r="A40" s="104" t="s">
        <v>191</v>
      </c>
      <c r="B40" s="105" t="s">
        <v>204</v>
      </c>
      <c r="C40" s="100"/>
      <c r="D40" s="142"/>
    </row>
    <row r="41" spans="1:4" s="91" customFormat="1" ht="17" x14ac:dyDescent="0.2">
      <c r="A41" s="99" t="s">
        <v>279</v>
      </c>
      <c r="B41" s="107" t="s">
        <v>206</v>
      </c>
      <c r="C41" s="100" t="s">
        <v>42</v>
      </c>
      <c r="D41" s="142"/>
    </row>
    <row r="42" spans="1:4" s="91" customFormat="1" ht="17" x14ac:dyDescent="0.2">
      <c r="A42" s="99" t="s">
        <v>278</v>
      </c>
      <c r="B42" s="107" t="s">
        <v>208</v>
      </c>
      <c r="C42" s="100" t="s">
        <v>372</v>
      </c>
      <c r="D42" s="142"/>
    </row>
    <row r="43" spans="1:4" s="91" customFormat="1" ht="17" x14ac:dyDescent="0.2">
      <c r="A43" s="99" t="s">
        <v>277</v>
      </c>
      <c r="B43" s="107" t="s">
        <v>302</v>
      </c>
      <c r="C43" s="100" t="s">
        <v>363</v>
      </c>
      <c r="D43" s="142"/>
    </row>
    <row r="44" spans="1:4" s="91" customFormat="1" ht="17" x14ac:dyDescent="0.2">
      <c r="A44" s="99" t="s">
        <v>276</v>
      </c>
      <c r="B44" s="107" t="s">
        <v>211</v>
      </c>
      <c r="C44" s="100" t="s">
        <v>364</v>
      </c>
      <c r="D44" s="142"/>
    </row>
    <row r="45" spans="1:4" s="91" customFormat="1" ht="34" x14ac:dyDescent="0.2">
      <c r="A45" s="99" t="s">
        <v>426</v>
      </c>
      <c r="B45" s="107" t="s">
        <v>214</v>
      </c>
      <c r="C45" s="100" t="s">
        <v>429</v>
      </c>
      <c r="D45" s="142"/>
    </row>
    <row r="46" spans="1:4" s="91" customFormat="1" ht="34" x14ac:dyDescent="0.2">
      <c r="A46" s="99" t="s">
        <v>427</v>
      </c>
      <c r="B46" s="107" t="s">
        <v>216</v>
      </c>
      <c r="C46" s="100" t="s">
        <v>217</v>
      </c>
      <c r="D46" s="142"/>
    </row>
    <row r="47" spans="1:4" s="91" customFormat="1" ht="17" x14ac:dyDescent="0.2">
      <c r="A47" s="99" t="s">
        <v>428</v>
      </c>
      <c r="B47" s="107" t="s">
        <v>218</v>
      </c>
      <c r="C47" s="100" t="s">
        <v>42</v>
      </c>
      <c r="D47" s="142"/>
    </row>
    <row r="48" spans="1:4" s="91" customFormat="1" ht="17" x14ac:dyDescent="0.2">
      <c r="A48" s="104" t="s">
        <v>203</v>
      </c>
      <c r="B48" s="105" t="s">
        <v>219</v>
      </c>
      <c r="C48" s="100"/>
      <c r="D48" s="142"/>
    </row>
    <row r="49" spans="1:5" s="91" customFormat="1" ht="17" x14ac:dyDescent="0.2">
      <c r="A49" s="99" t="s">
        <v>205</v>
      </c>
      <c r="B49" s="107" t="s">
        <v>220</v>
      </c>
      <c r="C49" s="100" t="s">
        <v>221</v>
      </c>
      <c r="D49" s="142"/>
    </row>
    <row r="50" spans="1:5" s="91" customFormat="1" ht="34" x14ac:dyDescent="0.2">
      <c r="A50" s="99" t="s">
        <v>207</v>
      </c>
      <c r="B50" s="107" t="s">
        <v>365</v>
      </c>
      <c r="C50" s="100" t="s">
        <v>430</v>
      </c>
      <c r="D50" s="142"/>
    </row>
    <row r="51" spans="1:5" s="91" customFormat="1" ht="17" x14ac:dyDescent="0.2">
      <c r="A51" s="99" t="s">
        <v>209</v>
      </c>
      <c r="B51" s="107" t="s">
        <v>297</v>
      </c>
      <c r="C51" s="100" t="s">
        <v>298</v>
      </c>
      <c r="D51" s="142"/>
    </row>
    <row r="52" spans="1:5" s="91" customFormat="1" ht="17" x14ac:dyDescent="0.2">
      <c r="A52" s="99" t="s">
        <v>210</v>
      </c>
      <c r="B52" s="107" t="s">
        <v>431</v>
      </c>
      <c r="C52" s="100" t="s">
        <v>432</v>
      </c>
      <c r="D52" s="142"/>
    </row>
    <row r="53" spans="1:5" s="91" customFormat="1" ht="17" x14ac:dyDescent="0.2">
      <c r="A53" s="99" t="s">
        <v>212</v>
      </c>
      <c r="B53" s="107" t="s">
        <v>433</v>
      </c>
      <c r="C53" s="100" t="s">
        <v>434</v>
      </c>
      <c r="D53" s="142"/>
    </row>
    <row r="54" spans="1:5" s="91" customFormat="1" ht="17" x14ac:dyDescent="0.2">
      <c r="A54" s="99" t="s">
        <v>213</v>
      </c>
      <c r="B54" s="107" t="s">
        <v>222</v>
      </c>
      <c r="C54" s="100" t="s">
        <v>366</v>
      </c>
      <c r="D54" s="142"/>
    </row>
    <row r="55" spans="1:5" s="91" customFormat="1" ht="17" x14ac:dyDescent="0.2">
      <c r="A55" s="99" t="s">
        <v>215</v>
      </c>
      <c r="B55" s="107" t="s">
        <v>223</v>
      </c>
      <c r="C55" s="100" t="s">
        <v>435</v>
      </c>
      <c r="D55" s="143"/>
      <c r="E55" s="134"/>
    </row>
    <row r="56" spans="1:5" s="91" customFormat="1" ht="17" x14ac:dyDescent="0.2">
      <c r="A56" s="99" t="s">
        <v>275</v>
      </c>
      <c r="B56" s="107" t="s">
        <v>436</v>
      </c>
      <c r="C56" s="100" t="s">
        <v>437</v>
      </c>
      <c r="D56" s="143"/>
      <c r="E56" s="134"/>
    </row>
    <row r="57" spans="1:5" s="91" customFormat="1" ht="34" x14ac:dyDescent="0.2">
      <c r="A57" s="99" t="s">
        <v>438</v>
      </c>
      <c r="B57" s="107" t="s">
        <v>224</v>
      </c>
      <c r="C57" s="100" t="s">
        <v>225</v>
      </c>
      <c r="D57" s="143"/>
    </row>
    <row r="58" spans="1:5" s="91" customFormat="1" ht="34" x14ac:dyDescent="0.2">
      <c r="A58" s="250" t="s">
        <v>439</v>
      </c>
      <c r="B58" s="247" t="s">
        <v>226</v>
      </c>
      <c r="C58" s="100" t="s">
        <v>373</v>
      </c>
      <c r="D58" s="142"/>
    </row>
    <row r="59" spans="1:5" s="91" customFormat="1" ht="17" x14ac:dyDescent="0.2">
      <c r="A59" s="251"/>
      <c r="B59" s="248"/>
      <c r="C59" s="100" t="s">
        <v>377</v>
      </c>
      <c r="D59" s="142"/>
    </row>
    <row r="60" spans="1:5" s="91" customFormat="1" ht="17" x14ac:dyDescent="0.2">
      <c r="A60" s="251"/>
      <c r="B60" s="248"/>
      <c r="C60" s="100" t="s">
        <v>378</v>
      </c>
      <c r="D60" s="142"/>
    </row>
    <row r="61" spans="1:5" s="91" customFormat="1" ht="17" x14ac:dyDescent="0.2">
      <c r="A61" s="252"/>
      <c r="B61" s="249"/>
      <c r="C61" s="100" t="s">
        <v>492</v>
      </c>
      <c r="D61" s="142"/>
    </row>
    <row r="62" spans="1:5" s="91" customFormat="1" ht="17" x14ac:dyDescent="0.2">
      <c r="A62" s="250" t="s">
        <v>440</v>
      </c>
      <c r="B62" s="247" t="s">
        <v>312</v>
      </c>
      <c r="C62" s="100" t="s">
        <v>258</v>
      </c>
      <c r="D62" s="142"/>
    </row>
    <row r="63" spans="1:5" s="91" customFormat="1" ht="17" x14ac:dyDescent="0.2">
      <c r="A63" s="251"/>
      <c r="B63" s="248"/>
      <c r="C63" s="100" t="s">
        <v>374</v>
      </c>
      <c r="D63" s="142"/>
    </row>
    <row r="64" spans="1:5" s="91" customFormat="1" ht="68" x14ac:dyDescent="0.2">
      <c r="A64" s="251"/>
      <c r="B64" s="248"/>
      <c r="C64" s="100" t="s">
        <v>376</v>
      </c>
      <c r="D64" s="142"/>
    </row>
    <row r="65" spans="1:4" s="91" customFormat="1" ht="34" x14ac:dyDescent="0.2">
      <c r="A65" s="252"/>
      <c r="B65" s="249"/>
      <c r="C65" s="100" t="s">
        <v>375</v>
      </c>
      <c r="D65" s="144"/>
    </row>
    <row r="66" spans="1:4" s="91" customFormat="1" ht="17" x14ac:dyDescent="0.2">
      <c r="A66" s="99" t="s">
        <v>441</v>
      </c>
      <c r="B66" s="107" t="s">
        <v>351</v>
      </c>
      <c r="C66" s="100" t="s">
        <v>42</v>
      </c>
      <c r="D66" s="141"/>
    </row>
    <row r="67" spans="1:4" s="91" customFormat="1" ht="33" customHeight="1" x14ac:dyDescent="0.2">
      <c r="A67" s="104" t="s">
        <v>189</v>
      </c>
      <c r="B67" s="106" t="s">
        <v>228</v>
      </c>
      <c r="C67" s="100"/>
      <c r="D67" s="142"/>
    </row>
    <row r="68" spans="1:4" s="91" customFormat="1" ht="17" x14ac:dyDescent="0.2">
      <c r="A68" s="250" t="s">
        <v>274</v>
      </c>
      <c r="B68" s="257" t="s">
        <v>235</v>
      </c>
      <c r="C68" s="100" t="s">
        <v>229</v>
      </c>
      <c r="D68" s="142"/>
    </row>
    <row r="69" spans="1:4" s="91" customFormat="1" ht="17" x14ac:dyDescent="0.2">
      <c r="A69" s="251"/>
      <c r="B69" s="258"/>
      <c r="C69" s="100" t="s">
        <v>230</v>
      </c>
      <c r="D69" s="142"/>
    </row>
    <row r="70" spans="1:4" s="91" customFormat="1" ht="17" x14ac:dyDescent="0.2">
      <c r="A70" s="251"/>
      <c r="B70" s="258"/>
      <c r="C70" s="100" t="s">
        <v>231</v>
      </c>
      <c r="D70" s="142"/>
    </row>
    <row r="71" spans="1:4" s="91" customFormat="1" ht="17" x14ac:dyDescent="0.2">
      <c r="A71" s="251"/>
      <c r="B71" s="258"/>
      <c r="C71" s="100" t="s">
        <v>232</v>
      </c>
      <c r="D71" s="142"/>
    </row>
    <row r="72" spans="1:4" s="91" customFormat="1" ht="17" x14ac:dyDescent="0.2">
      <c r="A72" s="252"/>
      <c r="B72" s="259"/>
      <c r="C72" s="100" t="s">
        <v>233</v>
      </c>
      <c r="D72" s="143"/>
    </row>
    <row r="73" spans="1:4" s="91" customFormat="1" ht="34" x14ac:dyDescent="0.2">
      <c r="A73" s="250" t="s">
        <v>273</v>
      </c>
      <c r="B73" s="247" t="s">
        <v>236</v>
      </c>
      <c r="C73" s="100" t="s">
        <v>237</v>
      </c>
      <c r="D73" s="142"/>
    </row>
    <row r="74" spans="1:4" s="91" customFormat="1" ht="17" x14ac:dyDescent="0.2">
      <c r="A74" s="251"/>
      <c r="B74" s="248"/>
      <c r="C74" s="100" t="s">
        <v>238</v>
      </c>
      <c r="D74" s="142"/>
    </row>
    <row r="75" spans="1:4" s="91" customFormat="1" ht="17" x14ac:dyDescent="0.2">
      <c r="A75" s="251"/>
      <c r="B75" s="248"/>
      <c r="C75" s="100" t="s">
        <v>239</v>
      </c>
      <c r="D75" s="142"/>
    </row>
    <row r="76" spans="1:4" s="91" customFormat="1" ht="34" x14ac:dyDescent="0.2">
      <c r="A76" s="251"/>
      <c r="B76" s="248"/>
      <c r="C76" s="100" t="s">
        <v>240</v>
      </c>
      <c r="D76" s="142"/>
    </row>
    <row r="77" spans="1:4" s="91" customFormat="1" ht="34" x14ac:dyDescent="0.2">
      <c r="A77" s="251"/>
      <c r="B77" s="248"/>
      <c r="C77" s="100" t="s">
        <v>442</v>
      </c>
      <c r="D77" s="143"/>
    </row>
    <row r="78" spans="1:4" s="91" customFormat="1" ht="17" x14ac:dyDescent="0.2">
      <c r="A78" s="251"/>
      <c r="B78" s="248"/>
      <c r="C78" s="100" t="s">
        <v>443</v>
      </c>
      <c r="D78" s="143"/>
    </row>
    <row r="79" spans="1:4" s="91" customFormat="1" ht="17" x14ac:dyDescent="0.2">
      <c r="A79" s="252"/>
      <c r="B79" s="249"/>
      <c r="C79" s="100" t="s">
        <v>444</v>
      </c>
      <c r="D79" s="143"/>
    </row>
    <row r="80" spans="1:4" s="91" customFormat="1" ht="17" x14ac:dyDescent="0.2">
      <c r="A80" s="250" t="s">
        <v>272</v>
      </c>
      <c r="B80" s="257" t="s">
        <v>242</v>
      </c>
      <c r="C80" s="100" t="s">
        <v>244</v>
      </c>
      <c r="D80" s="142"/>
    </row>
    <row r="81" spans="1:4" s="91" customFormat="1" ht="17" x14ac:dyDescent="0.2">
      <c r="A81" s="251"/>
      <c r="B81" s="258"/>
      <c r="C81" s="100" t="s">
        <v>245</v>
      </c>
      <c r="D81" s="142"/>
    </row>
    <row r="82" spans="1:4" s="91" customFormat="1" ht="17" x14ac:dyDescent="0.2">
      <c r="A82" s="251"/>
      <c r="B82" s="258"/>
      <c r="C82" s="100" t="s">
        <v>246</v>
      </c>
      <c r="D82" s="142"/>
    </row>
    <row r="83" spans="1:4" s="91" customFormat="1" ht="17" x14ac:dyDescent="0.2">
      <c r="A83" s="251"/>
      <c r="B83" s="258"/>
      <c r="C83" s="100" t="s">
        <v>247</v>
      </c>
      <c r="D83" s="142"/>
    </row>
    <row r="84" spans="1:4" s="91" customFormat="1" ht="17" x14ac:dyDescent="0.2">
      <c r="A84" s="251"/>
      <c r="B84" s="258"/>
      <c r="C84" s="100" t="s">
        <v>248</v>
      </c>
      <c r="D84" s="142"/>
    </row>
    <row r="85" spans="1:4" s="91" customFormat="1" ht="17" x14ac:dyDescent="0.2">
      <c r="A85" s="252"/>
      <c r="B85" s="259"/>
      <c r="C85" s="100" t="s">
        <v>249</v>
      </c>
      <c r="D85" s="142"/>
    </row>
    <row r="86" spans="1:4" s="91" customFormat="1" ht="17" x14ac:dyDescent="0.2">
      <c r="A86" s="250" t="s">
        <v>271</v>
      </c>
      <c r="B86" s="257" t="s">
        <v>313</v>
      </c>
      <c r="C86" s="100" t="s">
        <v>314</v>
      </c>
      <c r="D86" s="150"/>
    </row>
    <row r="87" spans="1:4" s="91" customFormat="1" ht="17" x14ac:dyDescent="0.2">
      <c r="A87" s="251"/>
      <c r="B87" s="258"/>
      <c r="C87" s="100" t="s">
        <v>316</v>
      </c>
      <c r="D87" s="150"/>
    </row>
    <row r="88" spans="1:4" s="91" customFormat="1" ht="17" x14ac:dyDescent="0.2">
      <c r="A88" s="251"/>
      <c r="B88" s="258"/>
      <c r="C88" s="100" t="s">
        <v>317</v>
      </c>
      <c r="D88" s="150"/>
    </row>
    <row r="89" spans="1:4" s="91" customFormat="1" ht="17" x14ac:dyDescent="0.2">
      <c r="A89" s="251"/>
      <c r="B89" s="258"/>
      <c r="C89" s="100" t="s">
        <v>318</v>
      </c>
      <c r="D89" s="150"/>
    </row>
    <row r="90" spans="1:4" s="91" customFormat="1" ht="17" x14ac:dyDescent="0.2">
      <c r="A90" s="251"/>
      <c r="B90" s="258"/>
      <c r="C90" s="100" t="s">
        <v>329</v>
      </c>
      <c r="D90" s="150"/>
    </row>
    <row r="91" spans="1:4" s="91" customFormat="1" ht="17" x14ac:dyDescent="0.2">
      <c r="A91" s="251"/>
      <c r="B91" s="258"/>
      <c r="C91" s="100" t="s">
        <v>319</v>
      </c>
      <c r="D91" s="150"/>
    </row>
    <row r="92" spans="1:4" s="91" customFormat="1" ht="34" x14ac:dyDescent="0.2">
      <c r="A92" s="251"/>
      <c r="B92" s="258"/>
      <c r="C92" s="100" t="s">
        <v>320</v>
      </c>
      <c r="D92" s="150"/>
    </row>
    <row r="93" spans="1:4" s="91" customFormat="1" ht="17" x14ac:dyDescent="0.2">
      <c r="A93" s="251"/>
      <c r="B93" s="258"/>
      <c r="C93" s="100" t="s">
        <v>321</v>
      </c>
      <c r="D93" s="150"/>
    </row>
    <row r="94" spans="1:4" s="91" customFormat="1" ht="34" x14ac:dyDescent="0.2">
      <c r="A94" s="251"/>
      <c r="B94" s="258"/>
      <c r="C94" s="100" t="s">
        <v>322</v>
      </c>
      <c r="D94" s="150"/>
    </row>
    <row r="95" spans="1:4" s="91" customFormat="1" ht="17" x14ac:dyDescent="0.2">
      <c r="A95" s="252"/>
      <c r="B95" s="259"/>
      <c r="C95" s="100" t="s">
        <v>315</v>
      </c>
      <c r="D95" s="150"/>
    </row>
    <row r="96" spans="1:4" s="91" customFormat="1" ht="17" x14ac:dyDescent="0.2">
      <c r="A96" s="104" t="s">
        <v>227</v>
      </c>
      <c r="B96" s="105" t="s">
        <v>250</v>
      </c>
      <c r="C96" s="100"/>
      <c r="D96" s="142"/>
    </row>
    <row r="97" spans="1:4" s="91" customFormat="1" ht="51" x14ac:dyDescent="0.2">
      <c r="A97" s="250" t="s">
        <v>234</v>
      </c>
      <c r="B97" s="257" t="s">
        <v>252</v>
      </c>
      <c r="C97" s="100" t="s">
        <v>254</v>
      </c>
      <c r="D97" s="142"/>
    </row>
    <row r="98" spans="1:4" s="91" customFormat="1" ht="51" x14ac:dyDescent="0.2">
      <c r="A98" s="251"/>
      <c r="B98" s="258"/>
      <c r="C98" s="100" t="s">
        <v>255</v>
      </c>
      <c r="D98" s="142"/>
    </row>
    <row r="99" spans="1:4" s="91" customFormat="1" ht="68" x14ac:dyDescent="0.2">
      <c r="A99" s="252"/>
      <c r="B99" s="259"/>
      <c r="C99" s="100" t="s">
        <v>446</v>
      </c>
      <c r="D99" s="142"/>
    </row>
    <row r="100" spans="1:4" s="91" customFormat="1" ht="17" x14ac:dyDescent="0.2">
      <c r="A100" s="250" t="s">
        <v>241</v>
      </c>
      <c r="B100" s="257" t="s">
        <v>256</v>
      </c>
      <c r="C100" s="100" t="s">
        <v>447</v>
      </c>
      <c r="D100" s="142"/>
    </row>
    <row r="101" spans="1:4" s="91" customFormat="1" ht="17" x14ac:dyDescent="0.2">
      <c r="A101" s="251"/>
      <c r="B101" s="258"/>
      <c r="C101" s="100" t="s">
        <v>448</v>
      </c>
      <c r="D101" s="142"/>
    </row>
    <row r="102" spans="1:4" s="91" customFormat="1" ht="17" x14ac:dyDescent="0.2">
      <c r="A102" s="251"/>
      <c r="B102" s="258"/>
      <c r="C102" s="100" t="s">
        <v>449</v>
      </c>
      <c r="D102" s="142"/>
    </row>
    <row r="103" spans="1:4" s="91" customFormat="1" ht="17" x14ac:dyDescent="0.2">
      <c r="A103" s="252"/>
      <c r="B103" s="259"/>
      <c r="C103" s="100" t="s">
        <v>259</v>
      </c>
      <c r="D103" s="142"/>
    </row>
    <row r="104" spans="1:4" s="91" customFormat="1" ht="34" x14ac:dyDescent="0.2">
      <c r="A104" s="99" t="s">
        <v>243</v>
      </c>
      <c r="B104" s="100" t="s">
        <v>260</v>
      </c>
      <c r="C104" s="100" t="s">
        <v>358</v>
      </c>
      <c r="D104" s="142"/>
    </row>
    <row r="105" spans="1:4" s="91" customFormat="1" ht="81" customHeight="1" x14ac:dyDescent="0.2">
      <c r="A105" s="250" t="s">
        <v>445</v>
      </c>
      <c r="B105" s="260" t="s">
        <v>450</v>
      </c>
      <c r="C105" s="100" t="s">
        <v>451</v>
      </c>
      <c r="D105" s="142"/>
    </row>
    <row r="106" spans="1:4" s="91" customFormat="1" ht="17" x14ac:dyDescent="0.2">
      <c r="A106" s="251"/>
      <c r="B106" s="261"/>
      <c r="C106" s="100" t="s">
        <v>452</v>
      </c>
      <c r="D106" s="142"/>
    </row>
    <row r="107" spans="1:4" s="91" customFormat="1" ht="17" x14ac:dyDescent="0.2">
      <c r="A107" s="252"/>
      <c r="B107" s="262"/>
      <c r="C107" s="100" t="s">
        <v>453</v>
      </c>
      <c r="D107" s="142"/>
    </row>
    <row r="108" spans="1:4" s="91" customFormat="1" ht="17" x14ac:dyDescent="0.2">
      <c r="A108" s="104" t="s">
        <v>251</v>
      </c>
      <c r="B108" s="105" t="s">
        <v>262</v>
      </c>
      <c r="C108" s="100"/>
      <c r="D108" s="142"/>
    </row>
    <row r="109" spans="1:4" s="91" customFormat="1" ht="17" x14ac:dyDescent="0.2">
      <c r="A109" s="99" t="s">
        <v>253</v>
      </c>
      <c r="B109" s="107" t="s">
        <v>263</v>
      </c>
      <c r="C109" s="100" t="s">
        <v>454</v>
      </c>
      <c r="D109" s="142"/>
    </row>
    <row r="110" spans="1:4" s="91" customFormat="1" ht="102" x14ac:dyDescent="0.2">
      <c r="A110" s="99" t="s">
        <v>257</v>
      </c>
      <c r="B110" s="107" t="s">
        <v>455</v>
      </c>
      <c r="C110" s="100" t="s">
        <v>264</v>
      </c>
      <c r="D110" s="142"/>
    </row>
    <row r="111" spans="1:4" s="91" customFormat="1" ht="17" x14ac:dyDescent="0.2">
      <c r="A111" s="99" t="s">
        <v>270</v>
      </c>
      <c r="B111" s="107" t="s">
        <v>456</v>
      </c>
      <c r="C111" s="100" t="s">
        <v>42</v>
      </c>
      <c r="D111" s="142"/>
    </row>
    <row r="112" spans="1:4" s="91" customFormat="1" ht="51" x14ac:dyDescent="0.2">
      <c r="A112" s="99" t="s">
        <v>465</v>
      </c>
      <c r="B112" s="107" t="s">
        <v>457</v>
      </c>
      <c r="C112" s="100" t="s">
        <v>42</v>
      </c>
      <c r="D112" s="142"/>
    </row>
    <row r="113" spans="1:5" s="91" customFormat="1" ht="68" x14ac:dyDescent="0.2">
      <c r="A113" s="99" t="s">
        <v>466</v>
      </c>
      <c r="B113" s="107" t="s">
        <v>458</v>
      </c>
      <c r="C113" s="100" t="s">
        <v>42</v>
      </c>
      <c r="D113" s="142"/>
    </row>
    <row r="114" spans="1:5" s="91" customFormat="1" ht="51" x14ac:dyDescent="0.2">
      <c r="A114" s="99" t="s">
        <v>467</v>
      </c>
      <c r="B114" s="107" t="s">
        <v>265</v>
      </c>
      <c r="C114" s="100" t="s">
        <v>42</v>
      </c>
      <c r="D114" s="142"/>
    </row>
    <row r="115" spans="1:5" s="91" customFormat="1" ht="51" x14ac:dyDescent="0.2">
      <c r="A115" s="99" t="s">
        <v>468</v>
      </c>
      <c r="B115" s="107" t="s">
        <v>459</v>
      </c>
      <c r="C115" s="100"/>
      <c r="D115" s="142"/>
    </row>
    <row r="116" spans="1:5" s="91" customFormat="1" ht="51" x14ac:dyDescent="0.2">
      <c r="A116" s="99" t="s">
        <v>469</v>
      </c>
      <c r="B116" s="107" t="s">
        <v>460</v>
      </c>
      <c r="C116" s="100" t="s">
        <v>42</v>
      </c>
      <c r="D116" s="142"/>
    </row>
    <row r="117" spans="1:5" s="91" customFormat="1" ht="85" x14ac:dyDescent="0.2">
      <c r="A117" s="99" t="s">
        <v>470</v>
      </c>
      <c r="B117" s="103" t="s">
        <v>461</v>
      </c>
      <c r="C117" s="100" t="s">
        <v>42</v>
      </c>
      <c r="D117" s="142"/>
    </row>
    <row r="118" spans="1:5" s="91" customFormat="1" ht="34" x14ac:dyDescent="0.2">
      <c r="A118" s="99" t="s">
        <v>471</v>
      </c>
      <c r="B118" s="103" t="s">
        <v>462</v>
      </c>
      <c r="C118" s="100" t="s">
        <v>42</v>
      </c>
      <c r="D118" s="142"/>
    </row>
    <row r="119" spans="1:5" s="91" customFormat="1" ht="68" x14ac:dyDescent="0.2">
      <c r="A119" s="99" t="s">
        <v>472</v>
      </c>
      <c r="B119" s="103" t="s">
        <v>463</v>
      </c>
      <c r="C119" s="100" t="s">
        <v>42</v>
      </c>
      <c r="D119" s="142"/>
    </row>
    <row r="120" spans="1:5" s="91" customFormat="1" ht="34" x14ac:dyDescent="0.2">
      <c r="A120" s="99" t="s">
        <v>473</v>
      </c>
      <c r="B120" s="103" t="s">
        <v>464</v>
      </c>
      <c r="C120" s="100" t="s">
        <v>42</v>
      </c>
      <c r="D120" s="142"/>
    </row>
    <row r="121" spans="1:5" s="91" customFormat="1" ht="17" x14ac:dyDescent="0.2">
      <c r="A121" s="250" t="s">
        <v>474</v>
      </c>
      <c r="B121" s="247" t="s">
        <v>327</v>
      </c>
      <c r="C121" s="100" t="s">
        <v>266</v>
      </c>
      <c r="D121" s="142"/>
    </row>
    <row r="122" spans="1:5" s="91" customFormat="1" ht="17" x14ac:dyDescent="0.2">
      <c r="A122" s="251"/>
      <c r="B122" s="248"/>
      <c r="C122" s="100" t="s">
        <v>267</v>
      </c>
      <c r="D122" s="142"/>
    </row>
    <row r="123" spans="1:5" s="91" customFormat="1" ht="17" x14ac:dyDescent="0.2">
      <c r="A123" s="252"/>
      <c r="B123" s="249"/>
      <c r="C123" s="100" t="s">
        <v>352</v>
      </c>
      <c r="D123" s="142"/>
    </row>
    <row r="124" spans="1:5" s="91" customFormat="1" ht="17" x14ac:dyDescent="0.2">
      <c r="A124" s="104" t="s">
        <v>261</v>
      </c>
      <c r="B124" s="105" t="s">
        <v>284</v>
      </c>
      <c r="C124" s="100"/>
      <c r="D124" s="142"/>
    </row>
    <row r="125" spans="1:5" s="91" customFormat="1" ht="34" x14ac:dyDescent="0.2">
      <c r="A125" s="99" t="s">
        <v>379</v>
      </c>
      <c r="B125" s="107" t="s">
        <v>498</v>
      </c>
      <c r="C125" s="100" t="s">
        <v>499</v>
      </c>
      <c r="D125" s="142"/>
    </row>
    <row r="126" spans="1:5" s="91" customFormat="1" ht="17" x14ac:dyDescent="0.2">
      <c r="A126" s="99" t="s">
        <v>269</v>
      </c>
      <c r="B126" s="107" t="s">
        <v>286</v>
      </c>
      <c r="C126" s="100" t="s">
        <v>475</v>
      </c>
      <c r="D126" s="141"/>
    </row>
    <row r="127" spans="1:5" s="91" customFormat="1" ht="34" x14ac:dyDescent="0.2">
      <c r="A127" s="99" t="s">
        <v>493</v>
      </c>
      <c r="B127" s="107" t="s">
        <v>288</v>
      </c>
      <c r="C127" s="100" t="s">
        <v>42</v>
      </c>
      <c r="D127" s="141"/>
      <c r="E127" s="133"/>
    </row>
    <row r="128" spans="1:5" s="91" customFormat="1" ht="119" x14ac:dyDescent="0.2">
      <c r="A128" s="99" t="s">
        <v>496</v>
      </c>
      <c r="B128" s="107" t="s">
        <v>494</v>
      </c>
      <c r="C128" s="100" t="s">
        <v>495</v>
      </c>
      <c r="D128" s="141"/>
      <c r="E128" s="133"/>
    </row>
    <row r="129" spans="1:5" s="91" customFormat="1" ht="34" x14ac:dyDescent="0.2">
      <c r="A129" s="99" t="s">
        <v>500</v>
      </c>
      <c r="B129" s="107" t="s">
        <v>497</v>
      </c>
      <c r="C129" s="100" t="s">
        <v>42</v>
      </c>
      <c r="D129" s="141"/>
      <c r="E129" s="133"/>
    </row>
    <row r="130" spans="1:5" s="91" customFormat="1" ht="34" x14ac:dyDescent="0.2">
      <c r="A130" s="104" t="s">
        <v>268</v>
      </c>
      <c r="B130" s="105" t="s">
        <v>300</v>
      </c>
      <c r="C130" s="100"/>
      <c r="D130" s="142"/>
    </row>
    <row r="131" spans="1:5" s="91" customFormat="1" ht="17" x14ac:dyDescent="0.2">
      <c r="A131" s="99" t="s">
        <v>476</v>
      </c>
      <c r="B131" s="107" t="s">
        <v>290</v>
      </c>
      <c r="C131" s="100" t="s">
        <v>328</v>
      </c>
      <c r="D131" s="141"/>
    </row>
    <row r="132" spans="1:5" s="91" customFormat="1" ht="17" x14ac:dyDescent="0.2">
      <c r="A132" s="99" t="s">
        <v>477</v>
      </c>
      <c r="B132" s="107" t="s">
        <v>291</v>
      </c>
      <c r="C132" s="100" t="s">
        <v>42</v>
      </c>
      <c r="D132" s="142"/>
    </row>
    <row r="133" spans="1:5" s="91" customFormat="1" ht="17" x14ac:dyDescent="0.2">
      <c r="A133" s="104" t="s">
        <v>283</v>
      </c>
      <c r="B133" s="105" t="s">
        <v>294</v>
      </c>
      <c r="C133" s="100"/>
      <c r="D133" s="142"/>
    </row>
    <row r="134" spans="1:5" s="91" customFormat="1" ht="34" x14ac:dyDescent="0.2">
      <c r="A134" s="99" t="s">
        <v>285</v>
      </c>
      <c r="B134" s="107" t="s">
        <v>295</v>
      </c>
      <c r="C134" s="100" t="s">
        <v>478</v>
      </c>
      <c r="D134" s="142"/>
    </row>
    <row r="135" spans="1:5" s="91" customFormat="1" ht="34" x14ac:dyDescent="0.2">
      <c r="A135" s="99" t="s">
        <v>287</v>
      </c>
      <c r="B135" s="107" t="s">
        <v>296</v>
      </c>
      <c r="C135" s="100" t="s">
        <v>479</v>
      </c>
      <c r="D135" s="145"/>
    </row>
    <row r="136" spans="1:5" s="91" customFormat="1" ht="176" customHeight="1" x14ac:dyDescent="0.2">
      <c r="A136" s="250" t="s">
        <v>292</v>
      </c>
      <c r="B136" s="247" t="s">
        <v>299</v>
      </c>
      <c r="C136" s="100" t="s">
        <v>369</v>
      </c>
      <c r="D136" s="141"/>
    </row>
    <row r="137" spans="1:5" s="91" customFormat="1" ht="97" customHeight="1" x14ac:dyDescent="0.2">
      <c r="A137" s="252"/>
      <c r="B137" s="249"/>
      <c r="C137" s="100" t="s">
        <v>370</v>
      </c>
      <c r="D137" s="141"/>
    </row>
    <row r="138" spans="1:5" s="91" customFormat="1" ht="17" x14ac:dyDescent="0.2">
      <c r="A138" s="250" t="s">
        <v>481</v>
      </c>
      <c r="B138" s="247" t="s">
        <v>353</v>
      </c>
      <c r="C138" s="100" t="s">
        <v>447</v>
      </c>
      <c r="D138" s="146"/>
    </row>
    <row r="139" spans="1:5" s="91" customFormat="1" ht="34" x14ac:dyDescent="0.2">
      <c r="A139" s="251"/>
      <c r="B139" s="248"/>
      <c r="C139" s="100" t="s">
        <v>482</v>
      </c>
      <c r="D139" s="146"/>
    </row>
    <row r="140" spans="1:5" s="91" customFormat="1" ht="17" x14ac:dyDescent="0.2">
      <c r="A140" s="251"/>
      <c r="B140" s="248"/>
      <c r="C140" s="100" t="s">
        <v>480</v>
      </c>
      <c r="D140" s="146"/>
    </row>
    <row r="141" spans="1:5" s="91" customFormat="1" ht="17" x14ac:dyDescent="0.2">
      <c r="A141" s="251"/>
      <c r="B141" s="248"/>
      <c r="C141" s="100" t="s">
        <v>354</v>
      </c>
      <c r="D141" s="146"/>
    </row>
    <row r="142" spans="1:5" s="91" customFormat="1" ht="17" x14ac:dyDescent="0.2">
      <c r="A142" s="251"/>
      <c r="B142" s="248"/>
      <c r="C142" s="100" t="s">
        <v>355</v>
      </c>
      <c r="D142" s="146"/>
    </row>
    <row r="143" spans="1:5" s="91" customFormat="1" ht="17" x14ac:dyDescent="0.2">
      <c r="A143" s="251"/>
      <c r="B143" s="248"/>
      <c r="C143" s="100" t="s">
        <v>356</v>
      </c>
      <c r="D143" s="146"/>
    </row>
    <row r="144" spans="1:5" s="91" customFormat="1" ht="34" x14ac:dyDescent="0.2">
      <c r="A144" s="252"/>
      <c r="B144" s="249"/>
      <c r="C144" s="100" t="s">
        <v>357</v>
      </c>
      <c r="D144" s="146"/>
    </row>
    <row r="145" spans="1:4" s="91" customFormat="1" ht="85" x14ac:dyDescent="0.2">
      <c r="A145" s="250" t="s">
        <v>289</v>
      </c>
      <c r="B145" s="260" t="s">
        <v>301</v>
      </c>
      <c r="C145" s="100" t="s">
        <v>362</v>
      </c>
      <c r="D145" s="141"/>
    </row>
    <row r="146" spans="1:4" s="91" customFormat="1" ht="68" x14ac:dyDescent="0.2">
      <c r="A146" s="251"/>
      <c r="B146" s="261"/>
      <c r="C146" s="100" t="s">
        <v>483</v>
      </c>
      <c r="D146" s="141"/>
    </row>
    <row r="147" spans="1:4" s="91" customFormat="1" ht="17" x14ac:dyDescent="0.2">
      <c r="A147" s="99" t="s">
        <v>293</v>
      </c>
      <c r="B147" s="132" t="s">
        <v>371</v>
      </c>
      <c r="C147" s="29" t="s">
        <v>42</v>
      </c>
      <c r="D147" s="141"/>
    </row>
    <row r="148" spans="1:4" ht="17" x14ac:dyDescent="0.2">
      <c r="A148" s="34" t="s">
        <v>190</v>
      </c>
      <c r="B148" s="30" t="s">
        <v>53</v>
      </c>
      <c r="C148" s="31"/>
      <c r="D148" s="147"/>
    </row>
    <row r="149" spans="1:4" ht="212" customHeight="1" x14ac:dyDescent="0.2">
      <c r="A149" s="121" t="s">
        <v>484</v>
      </c>
      <c r="B149" s="122" t="s">
        <v>154</v>
      </c>
      <c r="C149" s="123" t="s">
        <v>324</v>
      </c>
      <c r="D149" s="148"/>
    </row>
    <row r="150" spans="1:4" ht="102" x14ac:dyDescent="0.2">
      <c r="A150" s="121" t="s">
        <v>485</v>
      </c>
      <c r="B150" s="122" t="s">
        <v>81</v>
      </c>
      <c r="C150" s="123" t="s">
        <v>323</v>
      </c>
      <c r="D150" s="148"/>
    </row>
    <row r="151" spans="1:4" ht="96" customHeight="1" x14ac:dyDescent="0.2">
      <c r="A151" s="121" t="s">
        <v>486</v>
      </c>
      <c r="B151" s="122" t="s">
        <v>82</v>
      </c>
      <c r="C151" s="123" t="s">
        <v>325</v>
      </c>
      <c r="D151" s="148"/>
    </row>
    <row r="152" spans="1:4" ht="194" customHeight="1" x14ac:dyDescent="0.2">
      <c r="A152" s="121" t="s">
        <v>487</v>
      </c>
      <c r="B152" s="122" t="s">
        <v>381</v>
      </c>
      <c r="C152" s="123" t="s">
        <v>382</v>
      </c>
      <c r="D152" s="149"/>
    </row>
  </sheetData>
  <mergeCells count="29">
    <mergeCell ref="B105:B107"/>
    <mergeCell ref="A105:A107"/>
    <mergeCell ref="B121:B123"/>
    <mergeCell ref="A121:A123"/>
    <mergeCell ref="B100:B103"/>
    <mergeCell ref="A100:A103"/>
    <mergeCell ref="A145:A146"/>
    <mergeCell ref="A136:A137"/>
    <mergeCell ref="B136:B137"/>
    <mergeCell ref="B145:B146"/>
    <mergeCell ref="B138:B144"/>
    <mergeCell ref="A138:A144"/>
    <mergeCell ref="B68:B72"/>
    <mergeCell ref="A68:A72"/>
    <mergeCell ref="B80:B85"/>
    <mergeCell ref="A80:A85"/>
    <mergeCell ref="B97:B99"/>
    <mergeCell ref="B86:B95"/>
    <mergeCell ref="A86:A95"/>
    <mergeCell ref="A97:A99"/>
    <mergeCell ref="B73:B79"/>
    <mergeCell ref="A73:A79"/>
    <mergeCell ref="B62:B65"/>
    <mergeCell ref="A62:A65"/>
    <mergeCell ref="A2:D2"/>
    <mergeCell ref="B7:B11"/>
    <mergeCell ref="A7:A11"/>
    <mergeCell ref="B58:B61"/>
    <mergeCell ref="A58:A61"/>
  </mergeCells>
  <phoneticPr fontId="25"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320C7-DDFE-4F9F-9744-57809FA96959}">
  <dimension ref="A1:E21"/>
  <sheetViews>
    <sheetView zoomScale="84" workbookViewId="0">
      <selection activeCell="C48" sqref="C48"/>
    </sheetView>
  </sheetViews>
  <sheetFormatPr baseColWidth="10" defaultColWidth="9.1640625" defaultRowHeight="16" x14ac:dyDescent="0.2"/>
  <cols>
    <col min="1" max="1" width="42.6640625" style="79" customWidth="1"/>
    <col min="2" max="5" width="60.83203125" style="57" customWidth="1"/>
    <col min="6" max="16384" width="9.1640625" style="57"/>
  </cols>
  <sheetData>
    <row r="1" spans="1:5" ht="18" x14ac:dyDescent="0.2">
      <c r="A1" s="97"/>
      <c r="B1" s="97"/>
      <c r="C1" s="97"/>
      <c r="D1" s="97"/>
      <c r="E1" s="97"/>
    </row>
    <row r="2" spans="1:5" ht="19" thickBot="1" x14ac:dyDescent="0.25">
      <c r="A2" s="97"/>
      <c r="B2" s="98"/>
      <c r="C2" s="98"/>
      <c r="D2" s="98"/>
      <c r="E2" s="98"/>
    </row>
    <row r="3" spans="1:5" ht="17" thickBot="1" x14ac:dyDescent="0.25">
      <c r="A3" s="71"/>
      <c r="B3" s="72" t="s">
        <v>124</v>
      </c>
      <c r="C3" s="72" t="s">
        <v>125</v>
      </c>
      <c r="D3" s="72" t="s">
        <v>339</v>
      </c>
      <c r="E3" s="72" t="s">
        <v>340</v>
      </c>
    </row>
    <row r="4" spans="1:5" ht="20" thickBot="1" x14ac:dyDescent="0.25">
      <c r="A4" s="96" t="s">
        <v>126</v>
      </c>
      <c r="B4" s="73"/>
      <c r="C4" s="73"/>
      <c r="D4" s="73"/>
      <c r="E4" s="73"/>
    </row>
    <row r="5" spans="1:5" ht="20" thickBot="1" x14ac:dyDescent="0.25">
      <c r="A5" s="96" t="s">
        <v>127</v>
      </c>
      <c r="B5" s="74"/>
      <c r="C5" s="74"/>
      <c r="D5" s="74"/>
      <c r="E5" s="74"/>
    </row>
    <row r="6" spans="1:5" ht="20" thickBot="1" x14ac:dyDescent="0.25">
      <c r="A6" s="96" t="s">
        <v>128</v>
      </c>
      <c r="B6" s="75"/>
      <c r="C6" s="75"/>
      <c r="D6" s="75"/>
      <c r="E6" s="75"/>
    </row>
    <row r="7" spans="1:5" ht="20" thickBot="1" x14ac:dyDescent="0.25">
      <c r="A7" s="96" t="s">
        <v>129</v>
      </c>
      <c r="B7" s="75"/>
      <c r="C7" s="75"/>
      <c r="D7" s="75"/>
      <c r="E7" s="75"/>
    </row>
    <row r="8" spans="1:5" ht="20" thickBot="1" x14ac:dyDescent="0.25">
      <c r="A8" s="96" t="s">
        <v>130</v>
      </c>
      <c r="B8" s="75"/>
      <c r="C8" s="75"/>
      <c r="D8" s="75"/>
      <c r="E8" s="75"/>
    </row>
    <row r="9" spans="1:5" ht="20" thickBot="1" x14ac:dyDescent="0.25">
      <c r="A9" s="96" t="s">
        <v>131</v>
      </c>
      <c r="B9" s="75"/>
      <c r="C9" s="75"/>
      <c r="D9" s="75"/>
      <c r="E9" s="75"/>
    </row>
    <row r="10" spans="1:5" ht="20" thickBot="1" x14ac:dyDescent="0.25">
      <c r="A10" s="96" t="s">
        <v>133</v>
      </c>
      <c r="B10" s="75"/>
      <c r="C10" s="75"/>
      <c r="D10" s="75"/>
      <c r="E10" s="75"/>
    </row>
    <row r="11" spans="1:5" ht="20" thickBot="1" x14ac:dyDescent="0.25">
      <c r="A11" s="96" t="s">
        <v>162</v>
      </c>
      <c r="B11" s="75"/>
      <c r="C11" s="75"/>
      <c r="D11" s="75"/>
      <c r="E11" s="75"/>
    </row>
    <row r="12" spans="1:5" ht="20" thickBot="1" x14ac:dyDescent="0.25">
      <c r="A12" s="96" t="s">
        <v>305</v>
      </c>
      <c r="B12" s="75"/>
      <c r="C12" s="75"/>
      <c r="D12" s="75"/>
      <c r="E12" s="75"/>
    </row>
    <row r="13" spans="1:5" ht="20" thickBot="1" x14ac:dyDescent="0.25">
      <c r="A13" s="96" t="s">
        <v>336</v>
      </c>
      <c r="B13" s="75"/>
      <c r="C13" s="75"/>
      <c r="D13" s="75"/>
      <c r="E13" s="75"/>
    </row>
    <row r="14" spans="1:5" ht="20" thickBot="1" x14ac:dyDescent="0.25">
      <c r="A14" s="96" t="s">
        <v>337</v>
      </c>
      <c r="B14" s="75"/>
      <c r="C14" s="75"/>
      <c r="D14" s="75"/>
      <c r="E14" s="75"/>
    </row>
    <row r="15" spans="1:5" ht="20" thickBot="1" x14ac:dyDescent="0.25">
      <c r="A15" s="96" t="s">
        <v>338</v>
      </c>
      <c r="B15" s="75"/>
      <c r="C15" s="75"/>
      <c r="D15" s="75"/>
      <c r="E15" s="75"/>
    </row>
    <row r="17" spans="1:3" x14ac:dyDescent="0.2">
      <c r="A17" s="77" t="s">
        <v>132</v>
      </c>
    </row>
    <row r="18" spans="1:3" ht="18" x14ac:dyDescent="0.25">
      <c r="A18" s="263" t="s">
        <v>308</v>
      </c>
      <c r="B18" s="263"/>
      <c r="C18" s="263"/>
    </row>
    <row r="19" spans="1:3" x14ac:dyDescent="0.2">
      <c r="A19" s="179" t="s">
        <v>309</v>
      </c>
      <c r="B19" s="179"/>
      <c r="C19" s="179"/>
    </row>
    <row r="20" spans="1:3" ht="18" x14ac:dyDescent="0.25">
      <c r="A20" s="263" t="s">
        <v>346</v>
      </c>
      <c r="B20" s="263"/>
      <c r="C20" s="263"/>
    </row>
    <row r="21" spans="1:3" x14ac:dyDescent="0.2">
      <c r="A21" s="78"/>
    </row>
  </sheetData>
  <mergeCells count="3">
    <mergeCell ref="A18:C18"/>
    <mergeCell ref="A19:C19"/>
    <mergeCell ref="A20:C20"/>
  </mergeCells>
  <phoneticPr fontId="25" type="noConversion"/>
  <dataValidations count="2">
    <dataValidation type="list" allowBlank="1" showInputMessage="1" showErrorMessage="1" sqref="B5:E5" xr:uid="{B1CC987E-D3ED-4D14-B5D6-6560F7057193}">
      <formula1>"3,4,5,6"</formula1>
    </dataValidation>
    <dataValidation type="list" allowBlank="1" showInputMessage="1" showErrorMessage="1" sqref="B6:E8" xr:uid="{A574D770-237D-4D91-94C5-0BBD83B23182}">
      <formula1>"Yra, Nėra,"</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33C15-5E06-46D6-BBD5-790E396E1365}">
  <dimension ref="A1:F18"/>
  <sheetViews>
    <sheetView zoomScale="82" zoomScaleNormal="82" workbookViewId="0">
      <selection activeCell="C34" sqref="C34"/>
    </sheetView>
  </sheetViews>
  <sheetFormatPr baseColWidth="10" defaultColWidth="9.1640625" defaultRowHeight="16" x14ac:dyDescent="0.2"/>
  <cols>
    <col min="1" max="1" width="40.5" style="79" customWidth="1"/>
    <col min="2" max="5" width="60.83203125" style="57" customWidth="1"/>
    <col min="6" max="6" width="9.1640625" style="57"/>
    <col min="7" max="8" width="9.5" style="57" bestFit="1" customWidth="1"/>
    <col min="9" max="16" width="11.33203125" style="57" bestFit="1" customWidth="1"/>
    <col min="17" max="16384" width="9.1640625" style="57"/>
  </cols>
  <sheetData>
    <row r="1" spans="1:6" x14ac:dyDescent="0.2">
      <c r="A1" s="264"/>
      <c r="B1" s="264"/>
      <c r="C1" s="264"/>
    </row>
    <row r="2" spans="1:6" ht="17" thickBot="1" x14ac:dyDescent="0.25">
      <c r="A2" s="264"/>
      <c r="B2" s="264"/>
      <c r="C2" s="264"/>
    </row>
    <row r="3" spans="1:6" ht="17" thickBot="1" x14ac:dyDescent="0.25">
      <c r="A3" s="57"/>
      <c r="B3" s="72" t="s">
        <v>124</v>
      </c>
      <c r="C3" s="72" t="s">
        <v>125</v>
      </c>
      <c r="D3" s="72" t="s">
        <v>339</v>
      </c>
      <c r="E3" s="72" t="s">
        <v>340</v>
      </c>
      <c r="F3" s="76"/>
    </row>
    <row r="4" spans="1:6" ht="37" thickBot="1" x14ac:dyDescent="0.3">
      <c r="A4" s="81" t="s">
        <v>134</v>
      </c>
      <c r="B4" s="82">
        <f>('Pasiūlymų suvestinė_Bendra'!B5-'Vertinimo sąlygos'!G4)*('Pasiūlymų suvestinė_Bendra'!B4*(('Vertinimo sąlygos'!G3/100)))</f>
        <v>0</v>
      </c>
      <c r="C4" s="82">
        <f>('Pasiūlymų suvestinė_Bendra'!C5-'Vertinimo sąlygos'!G4)*('Pasiūlymų suvestinė_Bendra'!C4*(('Vertinimo sąlygos'!G3/100)))</f>
        <v>0</v>
      </c>
      <c r="D4" s="82">
        <f>('Pasiūlymų suvestinė_Bendra'!D5-'Vertinimo sąlygos'!G4)*('Pasiūlymų suvestinė_Bendra'!D4*(('Vertinimo sąlygos'!G3/100)))</f>
        <v>0</v>
      </c>
      <c r="E4" s="82">
        <f>('Pasiūlymų suvestinė_Bendra'!E5-'Vertinimo sąlygos'!G4)*('Pasiūlymų suvestinė_Bendra'!E4*(('Vertinimo sąlygos'!G3/100)))</f>
        <v>0</v>
      </c>
    </row>
    <row r="5" spans="1:6" ht="20" thickBot="1" x14ac:dyDescent="0.3">
      <c r="A5" s="83" t="s">
        <v>135</v>
      </c>
      <c r="B5" s="74">
        <f>'Pasiūlymų suvestinė_Bendra'!B4-'Pasiūlymų suvestinė_Koreguota'!B4</f>
        <v>0</v>
      </c>
      <c r="C5" s="74">
        <f>'Pasiūlymų suvestinė_Bendra'!C4-'Pasiūlymų suvestinė_Koreguota'!C4</f>
        <v>0</v>
      </c>
      <c r="D5" s="74">
        <f>'Pasiūlymų suvestinė_Bendra'!D4-'Pasiūlymų suvestinė_Koreguota'!D4</f>
        <v>0</v>
      </c>
      <c r="E5" s="74">
        <f>'Pasiūlymų suvestinė_Bendra'!E4-'Pasiūlymų suvestinė_Koreguota'!E4</f>
        <v>0</v>
      </c>
    </row>
    <row r="7" spans="1:6" x14ac:dyDescent="0.2">
      <c r="A7" s="77" t="s">
        <v>136</v>
      </c>
    </row>
    <row r="8" spans="1:6" ht="18" x14ac:dyDescent="0.25">
      <c r="A8" s="263" t="s">
        <v>137</v>
      </c>
      <c r="B8" s="263"/>
      <c r="C8" s="263"/>
    </row>
    <row r="9" spans="1:6" ht="18" x14ac:dyDescent="0.25">
      <c r="A9" s="263" t="s">
        <v>138</v>
      </c>
      <c r="B9" s="263"/>
      <c r="C9" s="263"/>
    </row>
    <row r="10" spans="1:6" x14ac:dyDescent="0.2">
      <c r="A10" s="78"/>
    </row>
    <row r="11" spans="1:6" x14ac:dyDescent="0.2">
      <c r="A11" s="84" t="s">
        <v>122</v>
      </c>
      <c r="B11" s="66"/>
    </row>
    <row r="12" spans="1:6" ht="18" x14ac:dyDescent="0.25">
      <c r="A12" s="85" t="s">
        <v>139</v>
      </c>
      <c r="B12" s="66"/>
    </row>
    <row r="13" spans="1:6" x14ac:dyDescent="0.2">
      <c r="A13" s="85"/>
      <c r="B13" s="66"/>
    </row>
    <row r="14" spans="1:6" ht="18" x14ac:dyDescent="0.25">
      <c r="A14" s="85" t="s">
        <v>342</v>
      </c>
      <c r="B14" s="66"/>
    </row>
    <row r="15" spans="1:6" x14ac:dyDescent="0.2">
      <c r="A15" s="86"/>
      <c r="B15" s="66"/>
    </row>
    <row r="16" spans="1:6" x14ac:dyDescent="0.2">
      <c r="A16" s="78"/>
    </row>
    <row r="17" spans="1:1" x14ac:dyDescent="0.2">
      <c r="A17" s="78"/>
    </row>
    <row r="18" spans="1:1" x14ac:dyDescent="0.2">
      <c r="A18" s="78"/>
    </row>
  </sheetData>
  <mergeCells count="3">
    <mergeCell ref="A8:C8"/>
    <mergeCell ref="A9:C9"/>
    <mergeCell ref="A1:C2"/>
  </mergeCells>
  <phoneticPr fontId="25"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CB00F-2061-41E7-828E-B2CBF51CCDC4}">
  <dimension ref="A1:E31"/>
  <sheetViews>
    <sheetView zoomScale="89" zoomScaleNormal="89" workbookViewId="0">
      <selection activeCell="C52" sqref="C52"/>
    </sheetView>
  </sheetViews>
  <sheetFormatPr baseColWidth="10" defaultColWidth="9.1640625" defaultRowHeight="16" x14ac:dyDescent="0.2"/>
  <cols>
    <col min="1" max="1" width="43" style="2" customWidth="1"/>
    <col min="2" max="5" width="60.83203125" style="2" customWidth="1"/>
    <col min="6" max="16384" width="9.1640625" style="2"/>
  </cols>
  <sheetData>
    <row r="1" spans="1:5" ht="19" thickBot="1" x14ac:dyDescent="0.25">
      <c r="B1" s="92"/>
      <c r="C1" s="92"/>
      <c r="D1" s="92"/>
      <c r="E1" s="92"/>
    </row>
    <row r="2" spans="1:5" ht="17" thickBot="1" x14ac:dyDescent="0.25">
      <c r="B2" s="80" t="s">
        <v>124</v>
      </c>
      <c r="C2" s="80" t="s">
        <v>125</v>
      </c>
      <c r="D2" s="80" t="s">
        <v>339</v>
      </c>
      <c r="E2" s="80" t="s">
        <v>340</v>
      </c>
    </row>
    <row r="3" spans="1:5" ht="19" thickBot="1" x14ac:dyDescent="0.3">
      <c r="A3" s="128" t="s">
        <v>140</v>
      </c>
      <c r="B3" s="126">
        <f>'Pasiūlymų suvestinė_Bendra'!B4</f>
        <v>0</v>
      </c>
      <c r="C3" s="126">
        <f>'Pasiūlymų suvestinė_Bendra'!C4</f>
        <v>0</v>
      </c>
      <c r="D3" s="126">
        <f>'Pasiūlymų suvestinė_Bendra'!D4</f>
        <v>0</v>
      </c>
      <c r="E3" s="126">
        <f>'Pasiūlymų suvestinė_Bendra'!E4</f>
        <v>0</v>
      </c>
    </row>
    <row r="4" spans="1:5" ht="19" thickBot="1" x14ac:dyDescent="0.3">
      <c r="A4" s="128" t="s">
        <v>141</v>
      </c>
      <c r="B4" s="126">
        <f>'Pasiūlymų suvestinė_Koreguota'!B5</f>
        <v>0</v>
      </c>
      <c r="C4" s="126">
        <f>'Pasiūlymų suvestinė_Koreguota'!C5</f>
        <v>0</v>
      </c>
      <c r="D4" s="126">
        <f>'Pasiūlymų suvestinė_Koreguota'!D5</f>
        <v>0</v>
      </c>
      <c r="E4" s="126">
        <f>'Pasiūlymų suvestinė_Koreguota'!E5</f>
        <v>0</v>
      </c>
    </row>
    <row r="5" spans="1:5" ht="19" thickBot="1" x14ac:dyDescent="0.3">
      <c r="A5" s="128" t="s">
        <v>142</v>
      </c>
      <c r="B5" s="127" t="e">
        <f>(MIN(B3:E3)/B3)*'Vertinimo tvarka'!H13</f>
        <v>#DIV/0!</v>
      </c>
      <c r="C5" s="127" t="e">
        <f>(MIN(B3:E3)/C3)*'Vertinimo tvarka'!H13</f>
        <v>#DIV/0!</v>
      </c>
      <c r="D5" s="127" t="e">
        <f>(MIN(B3:E3)/D3)*'Vertinimo tvarka'!H13</f>
        <v>#DIV/0!</v>
      </c>
      <c r="E5" s="127" t="e">
        <f>(MIN(B3:E3)/E3)*'Vertinimo tvarka'!H13</f>
        <v>#DIV/0!</v>
      </c>
    </row>
    <row r="6" spans="1:5" ht="19" thickBot="1" x14ac:dyDescent="0.3">
      <c r="A6" s="128" t="s">
        <v>143</v>
      </c>
      <c r="B6" s="127" t="e">
        <f>(MIN(B4:E4)/B4)*'Vertinimo tvarka'!H13</f>
        <v>#DIV/0!</v>
      </c>
      <c r="C6" s="127" t="e">
        <f>(MIN(B4:E4)/C4)*'Vertinimo tvarka'!H13</f>
        <v>#DIV/0!</v>
      </c>
      <c r="D6" s="127" t="e">
        <f>(MIN(B4:E4)/D4)*'Vertinimo tvarka'!H13</f>
        <v>#DIV/0!</v>
      </c>
      <c r="E6" s="127" t="e">
        <f>(MIN(B4:E4)/E4)*'Vertinimo tvarka'!H13</f>
        <v>#DIV/0!</v>
      </c>
    </row>
    <row r="7" spans="1:5" ht="19" thickBot="1" x14ac:dyDescent="0.3">
      <c r="A7" s="129" t="s">
        <v>144</v>
      </c>
      <c r="B7" s="127">
        <f>SUM(B8:B17)*'Vertinimo tvarka'!H14</f>
        <v>0</v>
      </c>
      <c r="C7" s="127">
        <f>SUM(C8:C17)*'Vertinimo tvarka'!H14</f>
        <v>0</v>
      </c>
      <c r="D7" s="127">
        <f>SUM(D8:D17)*'Vertinimo tvarka'!H14</f>
        <v>0</v>
      </c>
      <c r="E7" s="127">
        <f>SUM(E8:E17)*'Vertinimo tvarka'!H14</f>
        <v>0</v>
      </c>
    </row>
    <row r="8" spans="1:5" ht="19" x14ac:dyDescent="0.2">
      <c r="A8" s="130" t="s">
        <v>145</v>
      </c>
      <c r="B8" s="125">
        <f>COUNTIF('Pasiūlymų suvestinė_Bendra'!B6, "Yra")*'Vertinimo tvarka'!F16</f>
        <v>0</v>
      </c>
      <c r="C8" s="125">
        <f>COUNTIF('Pasiūlymų suvestinė_Bendra'!C6, "Yra")*'Vertinimo tvarka'!F16</f>
        <v>0</v>
      </c>
      <c r="D8" s="125">
        <f>COUNTIF('Pasiūlymų suvestinė_Bendra'!D6, "Yra")*'Vertinimo tvarka'!F16</f>
        <v>0</v>
      </c>
      <c r="E8" s="125">
        <f>COUNTIF('Pasiūlymų suvestinė_Bendra'!E6, "Yra")*'Vertinimo tvarka'!F16</f>
        <v>0</v>
      </c>
    </row>
    <row r="9" spans="1:5" ht="19" x14ac:dyDescent="0.2">
      <c r="A9" s="131" t="s">
        <v>146</v>
      </c>
      <c r="B9" s="125">
        <f>COUNTIF('Pasiūlymų suvestinė_Bendra'!B7, "Yra")*'Vertinimo tvarka'!F17</f>
        <v>0</v>
      </c>
      <c r="C9" s="125">
        <f>COUNTIF('Pasiūlymų suvestinė_Bendra'!C7, "Yra")*'Vertinimo tvarka'!F17</f>
        <v>0</v>
      </c>
      <c r="D9" s="125">
        <f>COUNTIF('Pasiūlymų suvestinė_Bendra'!D7, "Yra")*'Vertinimo tvarka'!F17</f>
        <v>0</v>
      </c>
      <c r="E9" s="125">
        <f>COUNTIF('Pasiūlymų suvestinė_Bendra'!E7, "Yra")*'Vertinimo tvarka'!F17</f>
        <v>0</v>
      </c>
    </row>
    <row r="10" spans="1:5" ht="19" x14ac:dyDescent="0.2">
      <c r="A10" s="131" t="s">
        <v>147</v>
      </c>
      <c r="B10" s="125">
        <f>COUNTIF('Pasiūlymų suvestinė_Bendra'!B8, "Yra")*'Vertinimo tvarka'!F18</f>
        <v>0</v>
      </c>
      <c r="C10" s="125">
        <f>COUNTIF('Pasiūlymų suvestinė_Bendra'!C8, "Yra")*'Vertinimo tvarka'!F18</f>
        <v>0</v>
      </c>
      <c r="D10" s="125">
        <f>COUNTIF('Pasiūlymų suvestinė_Bendra'!D8, "Yra")*'Vertinimo tvarka'!F18</f>
        <v>0</v>
      </c>
      <c r="E10" s="125">
        <f>COUNTIF('Pasiūlymų suvestinė_Bendra'!E8, "Yra")*'Vertinimo tvarka'!F18</f>
        <v>0</v>
      </c>
    </row>
    <row r="11" spans="1:5" ht="19" x14ac:dyDescent="0.2">
      <c r="A11" s="131" t="s">
        <v>148</v>
      </c>
      <c r="B11" s="125">
        <f>COUNTIF('Pasiūlymų suvestinė_Bendra'!B9, "Yra")*'Vertinimo tvarka'!F19</f>
        <v>0</v>
      </c>
      <c r="C11" s="125">
        <f>COUNTIF('Pasiūlymų suvestinė_Bendra'!C9, "Yra")*'Vertinimo tvarka'!F19</f>
        <v>0</v>
      </c>
      <c r="D11" s="125">
        <f>COUNTIF('Pasiūlymų suvestinė_Bendra'!D9, "Yra")*'Vertinimo tvarka'!F19</f>
        <v>0</v>
      </c>
      <c r="E11" s="125">
        <f>COUNTIF('Pasiūlymų suvestinė_Bendra'!E9, "Yra")*'Vertinimo tvarka'!F19</f>
        <v>0</v>
      </c>
    </row>
    <row r="12" spans="1:5" ht="19" x14ac:dyDescent="0.2">
      <c r="A12" s="131" t="s">
        <v>152</v>
      </c>
      <c r="B12" s="125">
        <f>COUNTIF('Pasiūlymų suvestinė_Bendra'!B10, "Yra")*'Vertinimo tvarka'!F20</f>
        <v>0</v>
      </c>
      <c r="C12" s="125">
        <f>COUNTIF('Pasiūlymų suvestinė_Bendra'!C10, "Yra")*'Vertinimo tvarka'!F20</f>
        <v>0</v>
      </c>
      <c r="D12" s="125">
        <f>COUNTIF('Pasiūlymų suvestinė_Bendra'!D10, "Yra")*'Vertinimo tvarka'!F20</f>
        <v>0</v>
      </c>
      <c r="E12" s="125">
        <f>COUNTIF('Pasiūlymų suvestinė_Bendra'!E10, "Yra")*'Vertinimo tvarka'!F20</f>
        <v>0</v>
      </c>
    </row>
    <row r="13" spans="1:5" ht="19" x14ac:dyDescent="0.2">
      <c r="A13" s="131" t="s">
        <v>163</v>
      </c>
      <c r="B13" s="125">
        <f>COUNTIF('Pasiūlymų suvestinė_Bendra'!B11, "Yra")*'Vertinimo tvarka'!F21</f>
        <v>0</v>
      </c>
      <c r="C13" s="125">
        <f>COUNTIF('Pasiūlymų suvestinė_Bendra'!C11, "Yra")*'Vertinimo tvarka'!F21</f>
        <v>0</v>
      </c>
      <c r="D13" s="125">
        <f>COUNTIF('Pasiūlymų suvestinė_Bendra'!D11, "Yra")*'Vertinimo tvarka'!F21</f>
        <v>0</v>
      </c>
      <c r="E13" s="125">
        <f>COUNTIF('Pasiūlymų suvestinė_Bendra'!E11, "Yra")*'Vertinimo tvarka'!F21</f>
        <v>0</v>
      </c>
    </row>
    <row r="14" spans="1:5" ht="19" x14ac:dyDescent="0.2">
      <c r="A14" s="131" t="s">
        <v>310</v>
      </c>
      <c r="B14" s="125">
        <f>COUNTIF('Pasiūlymų suvestinė_Bendra'!B12, "Yra")*'Vertinimo tvarka'!F22</f>
        <v>0</v>
      </c>
      <c r="C14" s="125">
        <f>COUNTIF('Pasiūlymų suvestinė_Bendra'!C12, "Yra")*'Vertinimo tvarka'!F22</f>
        <v>0</v>
      </c>
      <c r="D14" s="125">
        <f>COUNTIF('Pasiūlymų suvestinė_Bendra'!D12, "Yra")*'Vertinimo tvarka'!F22</f>
        <v>0</v>
      </c>
      <c r="E14" s="125">
        <f>COUNTIF('Pasiūlymų suvestinė_Bendra'!E12, "Yra")*'Vertinimo tvarka'!F22</f>
        <v>0</v>
      </c>
    </row>
    <row r="15" spans="1:5" ht="19" x14ac:dyDescent="0.2">
      <c r="A15" s="131" t="s">
        <v>343</v>
      </c>
      <c r="B15" s="125">
        <f>COUNTIF('Pasiūlymų suvestinė_Bendra'!B13, "Yra")*'Vertinimo tvarka'!F23</f>
        <v>0</v>
      </c>
      <c r="C15" s="125">
        <f>COUNTIF('Pasiūlymų suvestinė_Bendra'!C13, "Yra")*'Vertinimo tvarka'!F23</f>
        <v>0</v>
      </c>
      <c r="D15" s="125">
        <f>COUNTIF('Pasiūlymų suvestinė_Bendra'!D13, "Yra")*'Vertinimo tvarka'!F23</f>
        <v>0</v>
      </c>
      <c r="E15" s="125">
        <f>COUNTIF('Pasiūlymų suvestinė_Bendra'!E13, "Yra")*'Vertinimo tvarka'!F23</f>
        <v>0</v>
      </c>
    </row>
    <row r="16" spans="1:5" ht="19" x14ac:dyDescent="0.2">
      <c r="A16" s="131" t="s">
        <v>344</v>
      </c>
      <c r="B16" s="125">
        <f>COUNTIF('Pasiūlymų suvestinė_Bendra'!B14, "Yra")*'Vertinimo tvarka'!F24</f>
        <v>0</v>
      </c>
      <c r="C16" s="125">
        <f>COUNTIF('Pasiūlymų suvestinė_Bendra'!C14, "Yra")*'Vertinimo tvarka'!F24</f>
        <v>0</v>
      </c>
      <c r="D16" s="125">
        <f>COUNTIF('Pasiūlymų suvestinė_Bendra'!D14, "Yra")*'Vertinimo tvarka'!F24</f>
        <v>0</v>
      </c>
      <c r="E16" s="125">
        <f>COUNTIF('Pasiūlymų suvestinė_Bendra'!E14, "Yra")*'Vertinimo tvarka'!F24</f>
        <v>0</v>
      </c>
    </row>
    <row r="17" spans="1:5" ht="19" x14ac:dyDescent="0.2">
      <c r="A17" s="131" t="s">
        <v>345</v>
      </c>
      <c r="B17" s="125">
        <f>COUNTIF('Pasiūlymų suvestinė_Bendra'!B15, "Yra")*'Vertinimo tvarka'!F25</f>
        <v>0</v>
      </c>
      <c r="C17" s="125">
        <f>COUNTIF('Pasiūlymų suvestinė_Bendra'!C15, "Yra")*'Vertinimo tvarka'!F25</f>
        <v>0</v>
      </c>
      <c r="D17" s="125">
        <f>COUNTIF('Pasiūlymų suvestinė_Bendra'!D15, "Yra")*'Vertinimo tvarka'!F25</f>
        <v>0</v>
      </c>
      <c r="E17" s="125">
        <f>COUNTIF('Pasiūlymų suvestinė_Bendra'!E15, "Yra")*'Vertinimo tvarka'!F25</f>
        <v>0</v>
      </c>
    </row>
    <row r="18" spans="1:5" ht="19" thickBot="1" x14ac:dyDescent="0.3">
      <c r="A18" s="128" t="s">
        <v>149</v>
      </c>
      <c r="B18" s="95" t="e">
        <f>SUM(B6+B7)</f>
        <v>#DIV/0!</v>
      </c>
      <c r="C18" s="95" t="e">
        <f>SUM(C6+C7)</f>
        <v>#DIV/0!</v>
      </c>
      <c r="D18" s="95" t="e">
        <f>SUM(D6+D7)</f>
        <v>#DIV/0!</v>
      </c>
      <c r="E18" s="95" t="e">
        <f>SUM(E6+E7)</f>
        <v>#DIV/0!</v>
      </c>
    </row>
    <row r="19" spans="1:5" ht="17" thickBot="1" x14ac:dyDescent="0.25">
      <c r="A19" s="128" t="s">
        <v>150</v>
      </c>
      <c r="B19" s="87" t="e">
        <f>_xlfn.RANK.EQ(B18, $B$18:$E$18, 0)</f>
        <v>#DIV/0!</v>
      </c>
      <c r="C19" s="87" t="e">
        <f>_xlfn.RANK.EQ(C18, $B$18:$E$18, 0)</f>
        <v>#DIV/0!</v>
      </c>
      <c r="D19" s="87" t="e">
        <f>_xlfn.RANK.EQ(D18, $B$18:$E$18, 0)</f>
        <v>#DIV/0!</v>
      </c>
      <c r="E19" s="87" t="e">
        <f>_xlfn.RANK.EQ(E18, $B$18:$E$18, 0)</f>
        <v>#DIV/0!</v>
      </c>
    </row>
    <row r="21" spans="1:5" x14ac:dyDescent="0.2">
      <c r="B21" s="2" t="s">
        <v>151</v>
      </c>
    </row>
    <row r="26" spans="1:5" x14ac:dyDescent="0.2">
      <c r="A26" s="88"/>
    </row>
    <row r="31" spans="1:5" x14ac:dyDescent="0.2">
      <c r="A31" s="89"/>
    </row>
  </sheetData>
  <phoneticPr fontId="25" type="noConversion"/>
  <conditionalFormatting sqref="B19:E19">
    <cfRule type="cellIs" dxfId="1" priority="1" operator="equal">
      <formula>1</formula>
    </cfRule>
    <cfRule type="cellIs" dxfId="0" priority="2" operator="equal">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Pasiūlymas</vt:lpstr>
      <vt:lpstr>Vertinimo sąlygos</vt:lpstr>
      <vt:lpstr>Vertinimo tvarka</vt:lpstr>
      <vt:lpstr>Subtiekėjai ir priedai</vt:lpstr>
      <vt:lpstr>Specialieji reikalavimai</vt:lpstr>
      <vt:lpstr>Techninė specifikacija</vt:lpstr>
      <vt:lpstr>Pasiūlymų suvestinė_Bendra</vt:lpstr>
      <vt:lpstr>Pasiūlymų suvestinė_Koreguota</vt:lpstr>
      <vt:lpstr>Pasiūlymų vertinimo rezultatai</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Jolanta Biekšienė</dc:creator>
  <cp:keywords/>
  <dc:description/>
  <cp:lastModifiedBy>R M</cp:lastModifiedBy>
  <dcterms:created xsi:type="dcterms:W3CDTF">2021-04-30T12:21:51Z</dcterms:created>
  <dcterms:modified xsi:type="dcterms:W3CDTF">2025-09-18T10:39:16Z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6dbec8-95a8-4638-9f5f-bd076536645c_Enabled">
    <vt:lpwstr>true</vt:lpwstr>
  </property>
  <property fmtid="{D5CDD505-2E9C-101B-9397-08002B2CF9AE}" pid="3" name="MSIP_Label_ff6dbec8-95a8-4638-9f5f-bd076536645c_SetDate">
    <vt:lpwstr>2024-07-25T08:02:35Z</vt:lpwstr>
  </property>
  <property fmtid="{D5CDD505-2E9C-101B-9397-08002B2CF9AE}" pid="4" name="MSIP_Label_ff6dbec8-95a8-4638-9f5f-bd076536645c_Method">
    <vt:lpwstr>Standard</vt:lpwstr>
  </property>
  <property fmtid="{D5CDD505-2E9C-101B-9397-08002B2CF9AE}" pid="5" name="MSIP_Label_ff6dbec8-95a8-4638-9f5f-bd076536645c_Name">
    <vt:lpwstr>Restricted - Default</vt:lpwstr>
  </property>
  <property fmtid="{D5CDD505-2E9C-101B-9397-08002B2CF9AE}" pid="6" name="MSIP_Label_ff6dbec8-95a8-4638-9f5f-bd076536645c_SiteId">
    <vt:lpwstr>5dbf1add-202a-4b8d-815b-bf0fb024e033</vt:lpwstr>
  </property>
  <property fmtid="{D5CDD505-2E9C-101B-9397-08002B2CF9AE}" pid="7" name="MSIP_Label_ff6dbec8-95a8-4638-9f5f-bd076536645c_ActionId">
    <vt:lpwstr>d4d4d252-dc83-45e4-b9f2-228075e10635</vt:lpwstr>
  </property>
  <property fmtid="{D5CDD505-2E9C-101B-9397-08002B2CF9AE}" pid="8" name="MSIP_Label_ff6dbec8-95a8-4638-9f5f-bd076536645c_ContentBits">
    <vt:lpwstr>0</vt:lpwstr>
  </property>
</Properties>
</file>