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noorlawfirm.sharepoint.com/sites/kontora/Shared Documents/Klientai/Mažeikių rajono savivaldybės administracija/pirkimo dokumentu patikrinimas/"/>
    </mc:Choice>
  </mc:AlternateContent>
  <xr:revisionPtr revIDLastSave="154" documentId="8_{251833EE-E7AC-47E5-895A-258894809889}" xr6:coauthVersionLast="47" xr6:coauthVersionMax="47" xr10:uidLastSave="{D1BCDA8A-402C-4321-82A3-4F929B8E2BDF}"/>
  <bookViews>
    <workbookView xWindow="-120" yWindow="-120" windowWidth="29040" windowHeight="15840" xr2:uid="{00000000-000D-0000-FFFF-FFFF00000000}"/>
  </bookViews>
  <sheets>
    <sheet name="AHU-1.1" sheetId="1" r:id="rId1"/>
    <sheet name="AHU-1.2" sheetId="2" r:id="rId2"/>
    <sheet name="AHU-2" sheetId="3" r:id="rId3"/>
    <sheet name="AHU-3" sheetId="4" r:id="rId4"/>
    <sheet name="AHU-4" sheetId="5" r:id="rId5"/>
    <sheet name="AHU-5" sheetId="6" r:id="rId6"/>
    <sheet name="AHU-6" sheetId="7" r:id="rId7"/>
    <sheet name="AHU-7" sheetId="8" r:id="rId8"/>
    <sheet name="AHU-8" sheetId="9" r:id="rId9"/>
    <sheet name="AHU-9" sheetId="10" r:id="rId10"/>
    <sheet name="AHU-10" sheetId="11" r:id="rId11"/>
    <sheet name="AHU-11" sheetId="12" r:id="rId12"/>
    <sheet name="AHU-12" sheetId="13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17" i="1"/>
  <c r="D14" i="1"/>
  <c r="D13" i="1"/>
  <c r="D17" i="2"/>
  <c r="D18" i="2" s="1"/>
  <c r="D14" i="2"/>
  <c r="D13" i="2"/>
  <c r="D17" i="3"/>
  <c r="D18" i="3" s="1"/>
  <c r="D14" i="3"/>
  <c r="D13" i="3"/>
  <c r="D17" i="4"/>
  <c r="D18" i="4" s="1"/>
  <c r="D14" i="4"/>
  <c r="D13" i="4"/>
  <c r="D17" i="5"/>
  <c r="D18" i="5" s="1"/>
  <c r="D14" i="5"/>
  <c r="D13" i="5"/>
  <c r="D17" i="6"/>
  <c r="D18" i="6" s="1"/>
  <c r="D14" i="6"/>
  <c r="D13" i="6"/>
  <c r="D17" i="7"/>
  <c r="D18" i="7" s="1"/>
  <c r="D14" i="7"/>
  <c r="D13" i="7"/>
  <c r="D17" i="8"/>
  <c r="D18" i="8" s="1"/>
  <c r="D14" i="8"/>
  <c r="D13" i="8"/>
  <c r="D17" i="9"/>
  <c r="D18" i="9" s="1"/>
  <c r="D14" i="9"/>
  <c r="D13" i="9"/>
  <c r="D17" i="10"/>
  <c r="D18" i="10" s="1"/>
  <c r="D14" i="10"/>
  <c r="D13" i="10"/>
  <c r="D17" i="11"/>
  <c r="D18" i="11" s="1"/>
  <c r="D14" i="11"/>
  <c r="D13" i="11"/>
  <c r="D14" i="12"/>
  <c r="D13" i="12"/>
  <c r="D14" i="13"/>
  <c r="D16" i="13" l="1"/>
  <c r="D13" i="13"/>
  <c r="D17" i="13" s="1"/>
  <c r="D10" i="13"/>
  <c r="D11" i="13" s="1"/>
  <c r="D18" i="13" l="1"/>
  <c r="D16" i="12"/>
  <c r="D10" i="12"/>
  <c r="D11" i="12" s="1"/>
  <c r="D17" i="12" s="1"/>
  <c r="D18" i="12" s="1"/>
  <c r="D16" i="11"/>
  <c r="D10" i="11"/>
  <c r="D11" i="11" s="1"/>
  <c r="D16" i="10"/>
  <c r="D10" i="10"/>
  <c r="D11" i="10" s="1"/>
  <c r="D16" i="9"/>
  <c r="D10" i="9"/>
  <c r="D11" i="9" s="1"/>
  <c r="D16" i="8"/>
  <c r="D10" i="8"/>
  <c r="D11" i="8" s="1"/>
  <c r="D16" i="7"/>
  <c r="D10" i="7"/>
  <c r="D11" i="7" s="1"/>
  <c r="D16" i="6"/>
  <c r="D10" i="6"/>
  <c r="D11" i="6" s="1"/>
  <c r="D16" i="5"/>
  <c r="D10" i="5"/>
  <c r="D11" i="5" s="1"/>
  <c r="D16" i="4"/>
  <c r="D10" i="4"/>
  <c r="D11" i="4" s="1"/>
  <c r="D16" i="3"/>
  <c r="D10" i="3"/>
  <c r="D11" i="3" s="1"/>
  <c r="D16" i="2"/>
  <c r="D10" i="2"/>
  <c r="D11" i="2" s="1"/>
  <c r="D16" i="1"/>
  <c r="D10" i="1"/>
  <c r="D11" i="1" s="1"/>
</calcChain>
</file>

<file path=xl/sharedStrings.xml><?xml version="1.0" encoding="utf-8"?>
<sst xmlns="http://schemas.openxmlformats.org/spreadsheetml/2006/main" count="468" uniqueCount="31">
  <si>
    <t>Pildymo paaiškinimas</t>
  </si>
  <si>
    <t>Išlaidos</t>
  </si>
  <si>
    <t>Įrenginio duomenys</t>
  </si>
  <si>
    <t>Pildoma pagal Tiekėjo pateiktą informaciją</t>
  </si>
  <si>
    <t>Įrenginio  kaina</t>
  </si>
  <si>
    <t>Perkamų įrenginių kiekį nustato Užsakovas</t>
  </si>
  <si>
    <t>Perkamų įrenginių kiekis</t>
  </si>
  <si>
    <t>Įrenginio montavimo darbų kaina</t>
  </si>
  <si>
    <t>Elektros kainą nustato Užsakovas</t>
  </si>
  <si>
    <t>Elektros kaina kW/eur</t>
  </si>
  <si>
    <t>Rezultatas</t>
  </si>
  <si>
    <t>Elektros sąnaudos per h</t>
  </si>
  <si>
    <t>Metinės elektros sąnaudos (365 d/16 h)</t>
  </si>
  <si>
    <t>Įsigijimo kaina</t>
  </si>
  <si>
    <t>Skirtumo koeficientas tarp skaičiuojamosios kainos ir Tiekėjo siūlomos kainos</t>
  </si>
  <si>
    <t xml:space="preserve">Papildomos garantijos nauda </t>
  </si>
  <si>
    <t>GCS  1 metų</t>
  </si>
  <si>
    <t>Rezultatas ekonominio vertinimo balo nustatymui GCSx</t>
  </si>
  <si>
    <t xml:space="preserve">GCS 10 metų </t>
  </si>
  <si>
    <t>Tiekėjo teikiama informacija</t>
  </si>
  <si>
    <t>Užsakovo pildoma informacija</t>
  </si>
  <si>
    <t>Tiekėjo suteikiama papildoma garantija (metais)</t>
  </si>
  <si>
    <t>Užsakovo pateikiamas dydis</t>
  </si>
  <si>
    <t>Įrenginio elektros galia kW</t>
  </si>
  <si>
    <t>Užsakovo turima skaičiuojamoji įrenginio įsigijimo kaina</t>
  </si>
  <si>
    <t>Skaičiavimų paaiškinimus žr. Pirkimo sąlygų 12 priedo „Skaičiavimo tvarka“ Priedas Nr. 1 "Vėdinimo įrenginių gyvavimo ciklo sąnaudų skaičiavimų paaiškinimai"</t>
  </si>
  <si>
    <t>Užsakovo turima įrenginio montavimo kaina</t>
  </si>
  <si>
    <t>Skirtumo koeficientas tarp Užsakovo įvertintos įrenginio montavimo kainos ir Tiekėjo siūlomos įrenginio montavimo kainos</t>
  </si>
  <si>
    <t>Kainų skirtumo koeficientas įsigijimui</t>
  </si>
  <si>
    <t>Kainų skirtumo koeficientas montavimui</t>
  </si>
  <si>
    <t xml:space="preserve">Skaičiuojama nauda pagal Tiekėjo pateiktą informaciją.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</si>
</sst>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70C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4" xfId="0" applyFill="1" applyBorder="1"/>
    <xf numFmtId="0" fontId="0" fillId="0" borderId="5" xfId="0" applyBorder="1"/>
    <xf numFmtId="0" fontId="0" fillId="2" borderId="5" xfId="0" applyFill="1" applyBorder="1"/>
    <xf numFmtId="0" fontId="0" fillId="4" borderId="5" xfId="0" applyFill="1" applyBorder="1"/>
    <xf numFmtId="0" fontId="0" fillId="0" borderId="5" xfId="0" applyBorder="1" applyAlignment="1">
      <alignment wrapText="1"/>
    </xf>
    <xf numFmtId="0" fontId="0" fillId="4" borderId="5" xfId="0" applyFill="1" applyBorder="1" applyAlignment="1">
      <alignment wrapText="1"/>
    </xf>
    <xf numFmtId="2" fontId="0" fillId="4" borderId="5" xfId="0" applyNumberFormat="1" applyFill="1" applyBorder="1"/>
    <xf numFmtId="164" fontId="0" fillId="4" borderId="5" xfId="0" applyNumberFormat="1" applyFill="1" applyBorder="1"/>
    <xf numFmtId="0" fontId="1" fillId="0" borderId="5" xfId="0" applyFont="1" applyBorder="1" applyAlignment="1">
      <alignment wrapText="1"/>
    </xf>
    <xf numFmtId="0" fontId="1" fillId="4" borderId="5" xfId="0" applyFont="1" applyFill="1" applyBorder="1"/>
    <xf numFmtId="164" fontId="1" fillId="4" borderId="5" xfId="0" applyNumberFormat="1" applyFont="1" applyFill="1" applyBorder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5" xfId="0" applyFill="1" applyBorder="1"/>
    <xf numFmtId="0" fontId="0" fillId="6" borderId="5" xfId="0" applyFill="1" applyBorder="1"/>
    <xf numFmtId="0" fontId="0" fillId="0" borderId="1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23"/>
  <sheetViews>
    <sheetView tabSelected="1" workbookViewId="0">
      <selection activeCell="D4" sqref="D4"/>
    </sheetView>
  </sheetViews>
  <sheetFormatPr defaultRowHeight="15" x14ac:dyDescent="0.25"/>
  <cols>
    <col min="2" max="2" width="45.140625" customWidth="1"/>
    <col min="3" max="3" width="44" bestFit="1" customWidth="1"/>
    <col min="4" max="4" width="23.42578125" customWidth="1"/>
  </cols>
  <sheetData>
    <row r="2" spans="2:4" ht="39" customHeight="1" thickBot="1" x14ac:dyDescent="0.3">
      <c r="B2" s="20" t="s">
        <v>25</v>
      </c>
      <c r="C2" s="20"/>
      <c r="D2" s="20"/>
    </row>
    <row r="3" spans="2:4" ht="15.75" thickBot="1" x14ac:dyDescent="0.3">
      <c r="B3" s="1" t="s">
        <v>0</v>
      </c>
      <c r="C3" s="2" t="s">
        <v>1</v>
      </c>
      <c r="D3" s="1" t="s">
        <v>2</v>
      </c>
    </row>
    <row r="4" spans="2:4" x14ac:dyDescent="0.25">
      <c r="B4" s="3" t="s">
        <v>3</v>
      </c>
      <c r="C4" s="4" t="s">
        <v>4</v>
      </c>
      <c r="D4" s="4">
        <v>1</v>
      </c>
    </row>
    <row r="5" spans="2:4" x14ac:dyDescent="0.25">
      <c r="B5" s="5" t="s">
        <v>5</v>
      </c>
      <c r="C5" s="18" t="s">
        <v>6</v>
      </c>
      <c r="D5" s="18">
        <v>1</v>
      </c>
    </row>
    <row r="6" spans="2:4" x14ac:dyDescent="0.25">
      <c r="B6" s="3" t="s">
        <v>3</v>
      </c>
      <c r="C6" s="6" t="s">
        <v>7</v>
      </c>
      <c r="D6" s="6">
        <v>1</v>
      </c>
    </row>
    <row r="7" spans="2:4" x14ac:dyDescent="0.25">
      <c r="B7" s="8" t="s">
        <v>22</v>
      </c>
      <c r="C7" s="19" t="s">
        <v>7</v>
      </c>
      <c r="D7" s="19">
        <v>2231</v>
      </c>
    </row>
    <row r="8" spans="2:4" x14ac:dyDescent="0.25">
      <c r="B8" s="5" t="s">
        <v>3</v>
      </c>
      <c r="C8" s="6" t="s">
        <v>23</v>
      </c>
      <c r="D8" s="6">
        <v>1</v>
      </c>
    </row>
    <row r="9" spans="2:4" x14ac:dyDescent="0.25">
      <c r="B9" s="5" t="s">
        <v>8</v>
      </c>
      <c r="C9" s="18" t="s">
        <v>9</v>
      </c>
      <c r="D9" s="18">
        <v>0.3</v>
      </c>
    </row>
    <row r="10" spans="2:4" x14ac:dyDescent="0.25">
      <c r="B10" s="5" t="s">
        <v>10</v>
      </c>
      <c r="C10" s="7" t="s">
        <v>11</v>
      </c>
      <c r="D10" s="7">
        <f>SUM(D8*D9)</f>
        <v>0.3</v>
      </c>
    </row>
    <row r="11" spans="2:4" x14ac:dyDescent="0.25">
      <c r="B11" s="5" t="s">
        <v>10</v>
      </c>
      <c r="C11" s="7" t="s">
        <v>12</v>
      </c>
      <c r="D11" s="7">
        <f>SUM(365*16*D10)</f>
        <v>1752</v>
      </c>
    </row>
    <row r="12" spans="2:4" ht="30" x14ac:dyDescent="0.25">
      <c r="B12" s="8" t="s">
        <v>24</v>
      </c>
      <c r="C12" s="18" t="s">
        <v>13</v>
      </c>
      <c r="D12" s="18">
        <v>95060</v>
      </c>
    </row>
    <row r="13" spans="2:4" ht="30" x14ac:dyDescent="0.25">
      <c r="B13" s="8" t="s">
        <v>14</v>
      </c>
      <c r="C13" s="9" t="s">
        <v>28</v>
      </c>
      <c r="D13" s="10">
        <f>D4/D12</f>
        <v>1.0519671786240269E-5</v>
      </c>
    </row>
    <row r="14" spans="2:4" ht="45" x14ac:dyDescent="0.25">
      <c r="B14" s="8" t="s">
        <v>27</v>
      </c>
      <c r="C14" s="9" t="s">
        <v>29</v>
      </c>
      <c r="D14" s="10">
        <f>D6/D7</f>
        <v>4.4822949350067237E-4</v>
      </c>
    </row>
    <row r="15" spans="2:4" x14ac:dyDescent="0.25">
      <c r="B15" s="5" t="s">
        <v>3</v>
      </c>
      <c r="C15" s="6" t="s">
        <v>21</v>
      </c>
      <c r="D15" s="6">
        <v>0</v>
      </c>
    </row>
    <row r="16" spans="2:4" ht="30" x14ac:dyDescent="0.25">
      <c r="B16" s="8" t="s">
        <v>30</v>
      </c>
      <c r="C16" s="7" t="s">
        <v>15</v>
      </c>
      <c r="D16" s="7">
        <f>IF(D15=0,0,IF(AND(D15&gt;=1,D15&lt;=3),D12/10*D15,IF(D15&gt;3,D12/10*3)))</f>
        <v>0</v>
      </c>
    </row>
    <row r="17" spans="2:4" x14ac:dyDescent="0.25">
      <c r="B17" s="5"/>
      <c r="C17" s="7" t="s">
        <v>16</v>
      </c>
      <c r="D17" s="11">
        <f>IF(AND(D13&gt;=0.7,D14&gt;=0.7),(((D4+D6)/10)+D11-(D16/10)),(((D12*0.7+D7*0.7)/10)+D11-(D16/10)))</f>
        <v>8562.369999999999</v>
      </c>
    </row>
    <row r="18" spans="2:4" ht="30" x14ac:dyDescent="0.25">
      <c r="B18" s="12" t="s">
        <v>17</v>
      </c>
      <c r="C18" s="13" t="s">
        <v>18</v>
      </c>
      <c r="D18" s="14">
        <f>D17*10</f>
        <v>85623.699999999983</v>
      </c>
    </row>
    <row r="19" spans="2:4" x14ac:dyDescent="0.25">
      <c r="B19" s="5"/>
      <c r="C19" s="5"/>
      <c r="D19" s="5"/>
    </row>
    <row r="21" spans="2:4" x14ac:dyDescent="0.25">
      <c r="B21" s="15" t="s">
        <v>19</v>
      </c>
    </row>
    <row r="22" spans="2:4" x14ac:dyDescent="0.25">
      <c r="B22" s="16" t="s">
        <v>20</v>
      </c>
    </row>
    <row r="23" spans="2:4" x14ac:dyDescent="0.25">
      <c r="B23" s="17" t="s">
        <v>10</v>
      </c>
    </row>
  </sheetData>
  <mergeCells count="1">
    <mergeCell ref="B2:D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773DC-7D01-4B38-9000-9EC9E4650614}">
  <dimension ref="B2:D23"/>
  <sheetViews>
    <sheetView workbookViewId="0">
      <selection activeCell="D17" sqref="D17:D18"/>
    </sheetView>
  </sheetViews>
  <sheetFormatPr defaultRowHeight="15" x14ac:dyDescent="0.25"/>
  <cols>
    <col min="2" max="2" width="45.140625" customWidth="1"/>
    <col min="3" max="3" width="44" bestFit="1" customWidth="1"/>
    <col min="4" max="4" width="23.42578125" customWidth="1"/>
  </cols>
  <sheetData>
    <row r="2" spans="2:4" ht="39" customHeight="1" thickBot="1" x14ac:dyDescent="0.3">
      <c r="B2" s="20" t="s">
        <v>25</v>
      </c>
      <c r="C2" s="20"/>
      <c r="D2" s="20"/>
    </row>
    <row r="3" spans="2:4" ht="15.75" thickBot="1" x14ac:dyDescent="0.3">
      <c r="B3" s="1" t="s">
        <v>0</v>
      </c>
      <c r="C3" s="2" t="s">
        <v>1</v>
      </c>
      <c r="D3" s="1" t="s">
        <v>2</v>
      </c>
    </row>
    <row r="4" spans="2:4" x14ac:dyDescent="0.25">
      <c r="B4" s="3" t="s">
        <v>3</v>
      </c>
      <c r="C4" s="4" t="s">
        <v>4</v>
      </c>
      <c r="D4" s="4">
        <v>1</v>
      </c>
    </row>
    <row r="5" spans="2:4" x14ac:dyDescent="0.25">
      <c r="B5" s="5" t="s">
        <v>5</v>
      </c>
      <c r="C5" s="18" t="s">
        <v>6</v>
      </c>
      <c r="D5" s="18">
        <v>1</v>
      </c>
    </row>
    <row r="6" spans="2:4" x14ac:dyDescent="0.25">
      <c r="B6" s="3" t="s">
        <v>3</v>
      </c>
      <c r="C6" s="6" t="s">
        <v>7</v>
      </c>
      <c r="D6" s="6">
        <v>1</v>
      </c>
    </row>
    <row r="7" spans="2:4" x14ac:dyDescent="0.25">
      <c r="B7" s="5" t="s">
        <v>22</v>
      </c>
      <c r="C7" s="19" t="s">
        <v>7</v>
      </c>
      <c r="D7" s="19">
        <v>2152</v>
      </c>
    </row>
    <row r="8" spans="2:4" x14ac:dyDescent="0.25">
      <c r="B8" s="5" t="s">
        <v>3</v>
      </c>
      <c r="C8" s="6" t="s">
        <v>23</v>
      </c>
      <c r="D8" s="6">
        <v>1</v>
      </c>
    </row>
    <row r="9" spans="2:4" x14ac:dyDescent="0.25">
      <c r="B9" s="5" t="s">
        <v>8</v>
      </c>
      <c r="C9" s="18" t="s">
        <v>9</v>
      </c>
      <c r="D9" s="18">
        <v>0.3</v>
      </c>
    </row>
    <row r="10" spans="2:4" x14ac:dyDescent="0.25">
      <c r="B10" s="5" t="s">
        <v>10</v>
      </c>
      <c r="C10" s="7" t="s">
        <v>11</v>
      </c>
      <c r="D10" s="7">
        <f>SUM(D8*D9)</f>
        <v>0.3</v>
      </c>
    </row>
    <row r="11" spans="2:4" x14ac:dyDescent="0.25">
      <c r="B11" s="5" t="s">
        <v>10</v>
      </c>
      <c r="C11" s="7" t="s">
        <v>12</v>
      </c>
      <c r="D11" s="7">
        <f>SUM(365*16*D10)</f>
        <v>1752</v>
      </c>
    </row>
    <row r="12" spans="2:4" ht="30" x14ac:dyDescent="0.25">
      <c r="B12" s="8" t="s">
        <v>24</v>
      </c>
      <c r="C12" s="18" t="s">
        <v>13</v>
      </c>
      <c r="D12" s="18">
        <v>49855</v>
      </c>
    </row>
    <row r="13" spans="2:4" ht="30" x14ac:dyDescent="0.25">
      <c r="B13" s="8" t="s">
        <v>14</v>
      </c>
      <c r="C13" s="9" t="s">
        <v>28</v>
      </c>
      <c r="D13" s="10">
        <f>D4/D12</f>
        <v>2.0058168689198677E-5</v>
      </c>
    </row>
    <row r="14" spans="2:4" ht="45" x14ac:dyDescent="0.25">
      <c r="B14" s="8" t="s">
        <v>27</v>
      </c>
      <c r="C14" s="9" t="s">
        <v>29</v>
      </c>
      <c r="D14" s="10">
        <f>D6/D7</f>
        <v>4.6468401486988845E-4</v>
      </c>
    </row>
    <row r="15" spans="2:4" x14ac:dyDescent="0.25">
      <c r="B15" s="5" t="s">
        <v>3</v>
      </c>
      <c r="C15" s="6" t="s">
        <v>21</v>
      </c>
      <c r="D15" s="6">
        <v>0</v>
      </c>
    </row>
    <row r="16" spans="2:4" ht="30" x14ac:dyDescent="0.25">
      <c r="B16" s="8" t="s">
        <v>30</v>
      </c>
      <c r="C16" s="7" t="s">
        <v>15</v>
      </c>
      <c r="D16" s="7">
        <f>IF(D15=0,0,IF(AND(D15&gt;=1,D15&lt;=3),D12/10*D15,IF(D15&gt;3,D12/10*3)))</f>
        <v>0</v>
      </c>
    </row>
    <row r="17" spans="2:4" x14ac:dyDescent="0.25">
      <c r="B17" s="5"/>
      <c r="C17" s="7" t="s">
        <v>16</v>
      </c>
      <c r="D17" s="11">
        <f>IF(AND(D13&gt;=0.7,D14&gt;=0.7),(((D4+D6)/10)+D11-(D16/10)),(((D12*0.7+D7*0.7)/10)+D11-(D16/10)))</f>
        <v>5392.49</v>
      </c>
    </row>
    <row r="18" spans="2:4" ht="30" x14ac:dyDescent="0.25">
      <c r="B18" s="12" t="s">
        <v>17</v>
      </c>
      <c r="C18" s="13" t="s">
        <v>18</v>
      </c>
      <c r="D18" s="14">
        <f>D17*10</f>
        <v>53924.899999999994</v>
      </c>
    </row>
    <row r="19" spans="2:4" x14ac:dyDescent="0.25">
      <c r="B19" s="5"/>
      <c r="C19" s="5"/>
      <c r="D19" s="5"/>
    </row>
    <row r="21" spans="2:4" x14ac:dyDescent="0.25">
      <c r="B21" s="15" t="s">
        <v>19</v>
      </c>
    </row>
    <row r="22" spans="2:4" x14ac:dyDescent="0.25">
      <c r="B22" s="16" t="s">
        <v>20</v>
      </c>
    </row>
    <row r="23" spans="2:4" x14ac:dyDescent="0.25">
      <c r="B23" s="17" t="s">
        <v>10</v>
      </c>
    </row>
  </sheetData>
  <mergeCells count="1">
    <mergeCell ref="B2:D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5D220-69DA-4479-B3E9-AC878F970CDF}">
  <dimension ref="B2:D23"/>
  <sheetViews>
    <sheetView workbookViewId="0">
      <selection activeCell="B16" sqref="B16"/>
    </sheetView>
  </sheetViews>
  <sheetFormatPr defaultRowHeight="15" x14ac:dyDescent="0.25"/>
  <cols>
    <col min="2" max="2" width="45.140625" customWidth="1"/>
    <col min="3" max="3" width="44" bestFit="1" customWidth="1"/>
    <col min="4" max="4" width="23.42578125" customWidth="1"/>
  </cols>
  <sheetData>
    <row r="2" spans="2:4" ht="39" customHeight="1" thickBot="1" x14ac:dyDescent="0.3">
      <c r="B2" s="20" t="s">
        <v>25</v>
      </c>
      <c r="C2" s="20"/>
      <c r="D2" s="20"/>
    </row>
    <row r="3" spans="2:4" ht="15.75" thickBot="1" x14ac:dyDescent="0.3">
      <c r="B3" s="1" t="s">
        <v>0</v>
      </c>
      <c r="C3" s="2" t="s">
        <v>1</v>
      </c>
      <c r="D3" s="1" t="s">
        <v>2</v>
      </c>
    </row>
    <row r="4" spans="2:4" x14ac:dyDescent="0.25">
      <c r="B4" s="3" t="s">
        <v>3</v>
      </c>
      <c r="C4" s="4" t="s">
        <v>4</v>
      </c>
      <c r="D4" s="4">
        <v>1</v>
      </c>
    </row>
    <row r="5" spans="2:4" x14ac:dyDescent="0.25">
      <c r="B5" s="5" t="s">
        <v>5</v>
      </c>
      <c r="C5" s="18" t="s">
        <v>6</v>
      </c>
      <c r="D5" s="18">
        <v>1</v>
      </c>
    </row>
    <row r="6" spans="2:4" x14ac:dyDescent="0.25">
      <c r="B6" s="3" t="s">
        <v>3</v>
      </c>
      <c r="C6" s="6" t="s">
        <v>7</v>
      </c>
      <c r="D6" s="6">
        <v>1</v>
      </c>
    </row>
    <row r="7" spans="2:4" x14ac:dyDescent="0.25">
      <c r="B7" s="5" t="s">
        <v>22</v>
      </c>
      <c r="C7" s="19" t="s">
        <v>7</v>
      </c>
      <c r="D7" s="19">
        <v>2153</v>
      </c>
    </row>
    <row r="8" spans="2:4" x14ac:dyDescent="0.25">
      <c r="B8" s="5" t="s">
        <v>3</v>
      </c>
      <c r="C8" s="6" t="s">
        <v>23</v>
      </c>
      <c r="D8" s="6">
        <v>1</v>
      </c>
    </row>
    <row r="9" spans="2:4" x14ac:dyDescent="0.25">
      <c r="B9" s="5" t="s">
        <v>8</v>
      </c>
      <c r="C9" s="18" t="s">
        <v>9</v>
      </c>
      <c r="D9" s="18">
        <v>0.3</v>
      </c>
    </row>
    <row r="10" spans="2:4" x14ac:dyDescent="0.25">
      <c r="B10" s="5" t="s">
        <v>10</v>
      </c>
      <c r="C10" s="7" t="s">
        <v>11</v>
      </c>
      <c r="D10" s="7">
        <f>SUM(D8*D9)</f>
        <v>0.3</v>
      </c>
    </row>
    <row r="11" spans="2:4" x14ac:dyDescent="0.25">
      <c r="B11" s="5" t="s">
        <v>10</v>
      </c>
      <c r="C11" s="7" t="s">
        <v>12</v>
      </c>
      <c r="D11" s="7">
        <f>SUM(365*16*D10)</f>
        <v>1752</v>
      </c>
    </row>
    <row r="12" spans="2:4" ht="30" x14ac:dyDescent="0.25">
      <c r="B12" s="8" t="s">
        <v>24</v>
      </c>
      <c r="C12" s="18" t="s">
        <v>13</v>
      </c>
      <c r="D12" s="18">
        <v>36563</v>
      </c>
    </row>
    <row r="13" spans="2:4" ht="30" x14ac:dyDescent="0.25">
      <c r="B13" s="8" t="s">
        <v>14</v>
      </c>
      <c r="C13" s="9" t="s">
        <v>28</v>
      </c>
      <c r="D13" s="10">
        <f>D4/D12</f>
        <v>2.7350053332604E-5</v>
      </c>
    </row>
    <row r="14" spans="2:4" ht="45" x14ac:dyDescent="0.25">
      <c r="B14" s="8" t="s">
        <v>27</v>
      </c>
      <c r="C14" s="9" t="s">
        <v>29</v>
      </c>
      <c r="D14" s="10">
        <f>D6/D7</f>
        <v>4.6446818392940084E-4</v>
      </c>
    </row>
    <row r="15" spans="2:4" x14ac:dyDescent="0.25">
      <c r="B15" s="5" t="s">
        <v>3</v>
      </c>
      <c r="C15" s="6" t="s">
        <v>21</v>
      </c>
      <c r="D15" s="6">
        <v>0</v>
      </c>
    </row>
    <row r="16" spans="2:4" ht="30" x14ac:dyDescent="0.25">
      <c r="B16" s="8" t="s">
        <v>30</v>
      </c>
      <c r="C16" s="7" t="s">
        <v>15</v>
      </c>
      <c r="D16" s="7">
        <f>IF(D15=0,0,IF(AND(D15&gt;=1,D15&lt;=3),D12/10*D15,IF(D15&gt;3,D12/10*3)))</f>
        <v>0</v>
      </c>
    </row>
    <row r="17" spans="2:4" x14ac:dyDescent="0.25">
      <c r="B17" s="5"/>
      <c r="C17" s="7" t="s">
        <v>16</v>
      </c>
      <c r="D17" s="11">
        <f>IF(AND(D13&gt;=0.7,D14&gt;=0.7),(((D4+D6)/10)+D11-(D16/10)),(((D12*0.7+D7*0.7)/10)+D11-(D16/10)))</f>
        <v>4462.12</v>
      </c>
    </row>
    <row r="18" spans="2:4" ht="30" x14ac:dyDescent="0.25">
      <c r="B18" s="12" t="s">
        <v>17</v>
      </c>
      <c r="C18" s="13" t="s">
        <v>18</v>
      </c>
      <c r="D18" s="14">
        <f>D17*10</f>
        <v>44621.2</v>
      </c>
    </row>
    <row r="19" spans="2:4" x14ac:dyDescent="0.25">
      <c r="B19" s="5"/>
      <c r="C19" s="5"/>
      <c r="D19" s="5"/>
    </row>
    <row r="21" spans="2:4" x14ac:dyDescent="0.25">
      <c r="B21" s="15" t="s">
        <v>19</v>
      </c>
    </row>
    <row r="22" spans="2:4" x14ac:dyDescent="0.25">
      <c r="B22" s="16" t="s">
        <v>20</v>
      </c>
    </row>
    <row r="23" spans="2:4" x14ac:dyDescent="0.25">
      <c r="B23" s="17" t="s">
        <v>10</v>
      </c>
    </row>
  </sheetData>
  <mergeCells count="1">
    <mergeCell ref="B2:D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62DFF-ED13-4B37-9F1B-E794DF3ABDF8}">
  <dimension ref="B2:D23"/>
  <sheetViews>
    <sheetView workbookViewId="0">
      <selection activeCell="B16" sqref="B16"/>
    </sheetView>
  </sheetViews>
  <sheetFormatPr defaultRowHeight="15" x14ac:dyDescent="0.25"/>
  <cols>
    <col min="2" max="2" width="45.140625" customWidth="1"/>
    <col min="3" max="3" width="44" bestFit="1" customWidth="1"/>
    <col min="4" max="4" width="23.42578125" customWidth="1"/>
  </cols>
  <sheetData>
    <row r="2" spans="2:4" ht="39" customHeight="1" thickBot="1" x14ac:dyDescent="0.3">
      <c r="B2" s="20" t="s">
        <v>25</v>
      </c>
      <c r="C2" s="20"/>
      <c r="D2" s="20"/>
    </row>
    <row r="3" spans="2:4" ht="15.75" thickBot="1" x14ac:dyDescent="0.3">
      <c r="B3" s="1" t="s">
        <v>0</v>
      </c>
      <c r="C3" s="2" t="s">
        <v>1</v>
      </c>
      <c r="D3" s="1" t="s">
        <v>2</v>
      </c>
    </row>
    <row r="4" spans="2:4" x14ac:dyDescent="0.25">
      <c r="B4" s="3" t="s">
        <v>3</v>
      </c>
      <c r="C4" s="4" t="s">
        <v>4</v>
      </c>
      <c r="D4" s="4">
        <v>1</v>
      </c>
    </row>
    <row r="5" spans="2:4" x14ac:dyDescent="0.25">
      <c r="B5" s="5" t="s">
        <v>5</v>
      </c>
      <c r="C5" s="18" t="s">
        <v>6</v>
      </c>
      <c r="D5" s="18">
        <v>1</v>
      </c>
    </row>
    <row r="6" spans="2:4" x14ac:dyDescent="0.25">
      <c r="B6" s="3" t="s">
        <v>3</v>
      </c>
      <c r="C6" s="6" t="s">
        <v>7</v>
      </c>
      <c r="D6" s="6">
        <v>1</v>
      </c>
    </row>
    <row r="7" spans="2:4" x14ac:dyDescent="0.25">
      <c r="B7" s="5" t="s">
        <v>22</v>
      </c>
      <c r="C7" s="19" t="s">
        <v>7</v>
      </c>
      <c r="D7" s="19">
        <v>2231</v>
      </c>
    </row>
    <row r="8" spans="2:4" x14ac:dyDescent="0.25">
      <c r="B8" s="5" t="s">
        <v>3</v>
      </c>
      <c r="C8" s="6" t="s">
        <v>23</v>
      </c>
      <c r="D8" s="6">
        <v>1</v>
      </c>
    </row>
    <row r="9" spans="2:4" x14ac:dyDescent="0.25">
      <c r="B9" s="5" t="s">
        <v>8</v>
      </c>
      <c r="C9" s="18" t="s">
        <v>9</v>
      </c>
      <c r="D9" s="18">
        <v>0.3</v>
      </c>
    </row>
    <row r="10" spans="2:4" x14ac:dyDescent="0.25">
      <c r="B10" s="5" t="s">
        <v>10</v>
      </c>
      <c r="C10" s="7" t="s">
        <v>11</v>
      </c>
      <c r="D10" s="7">
        <f>SUM(D8*D9)</f>
        <v>0.3</v>
      </c>
    </row>
    <row r="11" spans="2:4" x14ac:dyDescent="0.25">
      <c r="B11" s="5" t="s">
        <v>10</v>
      </c>
      <c r="C11" s="7" t="s">
        <v>12</v>
      </c>
      <c r="D11" s="7">
        <f>SUM(365*16*D10)</f>
        <v>1752</v>
      </c>
    </row>
    <row r="12" spans="2:4" ht="30" x14ac:dyDescent="0.25">
      <c r="B12" s="8" t="s">
        <v>24</v>
      </c>
      <c r="C12" s="18" t="s">
        <v>13</v>
      </c>
      <c r="D12" s="18">
        <v>181899</v>
      </c>
    </row>
    <row r="13" spans="2:4" ht="30" x14ac:dyDescent="0.25">
      <c r="B13" s="8" t="s">
        <v>14</v>
      </c>
      <c r="C13" s="9" t="s">
        <v>28</v>
      </c>
      <c r="D13" s="10">
        <f>D4/D12</f>
        <v>5.4975563362085553E-6</v>
      </c>
    </row>
    <row r="14" spans="2:4" ht="45" x14ac:dyDescent="0.25">
      <c r="B14" s="8" t="s">
        <v>27</v>
      </c>
      <c r="C14" s="9" t="s">
        <v>29</v>
      </c>
      <c r="D14" s="10">
        <f>D6/D7</f>
        <v>4.4822949350067237E-4</v>
      </c>
    </row>
    <row r="15" spans="2:4" x14ac:dyDescent="0.25">
      <c r="B15" s="5" t="s">
        <v>3</v>
      </c>
      <c r="C15" s="6" t="s">
        <v>21</v>
      </c>
      <c r="D15" s="6">
        <v>0</v>
      </c>
    </row>
    <row r="16" spans="2:4" ht="30" x14ac:dyDescent="0.25">
      <c r="B16" s="8" t="s">
        <v>30</v>
      </c>
      <c r="C16" s="7" t="s">
        <v>15</v>
      </c>
      <c r="D16" s="7">
        <f>IF(D15=0,0,IF(AND(D15&gt;=1,D15&lt;=3),D12/10*D15,IF(D15&gt;3,D12/10*3)))</f>
        <v>0</v>
      </c>
    </row>
    <row r="17" spans="2:4" x14ac:dyDescent="0.25">
      <c r="B17" s="5"/>
      <c r="C17" s="7" t="s">
        <v>16</v>
      </c>
      <c r="D17" s="11">
        <f>IF(AND(D13&gt;=0.7,D14&gt;=0.7),(((D4+D6)/10)+D11-(D16/10)),(((D12*0.7+D7*0.7)/10)+D11-(D16/10)))</f>
        <v>14641.099999999999</v>
      </c>
    </row>
    <row r="18" spans="2:4" ht="30" x14ac:dyDescent="0.25">
      <c r="B18" s="12" t="s">
        <v>17</v>
      </c>
      <c r="C18" s="13" t="s">
        <v>18</v>
      </c>
      <c r="D18" s="14">
        <f>D17*10</f>
        <v>146411</v>
      </c>
    </row>
    <row r="19" spans="2:4" x14ac:dyDescent="0.25">
      <c r="B19" s="5"/>
      <c r="C19" s="5"/>
      <c r="D19" s="5"/>
    </row>
    <row r="21" spans="2:4" x14ac:dyDescent="0.25">
      <c r="B21" s="15" t="s">
        <v>19</v>
      </c>
    </row>
    <row r="22" spans="2:4" x14ac:dyDescent="0.25">
      <c r="B22" s="16" t="s">
        <v>20</v>
      </c>
    </row>
    <row r="23" spans="2:4" x14ac:dyDescent="0.25">
      <c r="B23" s="17" t="s">
        <v>10</v>
      </c>
    </row>
  </sheetData>
  <mergeCells count="1">
    <mergeCell ref="B2:D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414C2-26C0-4DA3-A3C8-23F5C065D371}">
  <dimension ref="B2:D23"/>
  <sheetViews>
    <sheetView workbookViewId="0">
      <selection activeCell="B18" sqref="B18"/>
    </sheetView>
  </sheetViews>
  <sheetFormatPr defaultRowHeight="15" x14ac:dyDescent="0.25"/>
  <cols>
    <col min="2" max="2" width="45.140625" customWidth="1"/>
    <col min="3" max="3" width="44" bestFit="1" customWidth="1"/>
    <col min="4" max="4" width="23.42578125" customWidth="1"/>
  </cols>
  <sheetData>
    <row r="2" spans="2:4" ht="39" customHeight="1" thickBot="1" x14ac:dyDescent="0.3">
      <c r="B2" s="20" t="s">
        <v>25</v>
      </c>
      <c r="C2" s="20"/>
      <c r="D2" s="20"/>
    </row>
    <row r="3" spans="2:4" ht="15.75" thickBot="1" x14ac:dyDescent="0.3">
      <c r="B3" s="1" t="s">
        <v>0</v>
      </c>
      <c r="C3" s="2" t="s">
        <v>1</v>
      </c>
      <c r="D3" s="1" t="s">
        <v>2</v>
      </c>
    </row>
    <row r="4" spans="2:4" x14ac:dyDescent="0.25">
      <c r="B4" s="3" t="s">
        <v>3</v>
      </c>
      <c r="C4" s="4" t="s">
        <v>4</v>
      </c>
      <c r="D4" s="4">
        <v>1</v>
      </c>
    </row>
    <row r="5" spans="2:4" x14ac:dyDescent="0.25">
      <c r="B5" s="5" t="s">
        <v>5</v>
      </c>
      <c r="C5" s="18" t="s">
        <v>6</v>
      </c>
      <c r="D5" s="18">
        <v>1</v>
      </c>
    </row>
    <row r="6" spans="2:4" x14ac:dyDescent="0.25">
      <c r="B6" s="3" t="s">
        <v>3</v>
      </c>
      <c r="C6" s="6" t="s">
        <v>7</v>
      </c>
      <c r="D6" s="6">
        <v>1</v>
      </c>
    </row>
    <row r="7" spans="2:4" x14ac:dyDescent="0.25">
      <c r="B7" s="8" t="s">
        <v>26</v>
      </c>
      <c r="C7" s="18" t="s">
        <v>7</v>
      </c>
      <c r="D7" s="18">
        <v>1944</v>
      </c>
    </row>
    <row r="8" spans="2:4" x14ac:dyDescent="0.25">
      <c r="B8" s="5" t="s">
        <v>3</v>
      </c>
      <c r="C8" s="6" t="s">
        <v>23</v>
      </c>
      <c r="D8" s="6">
        <v>1</v>
      </c>
    </row>
    <row r="9" spans="2:4" x14ac:dyDescent="0.25">
      <c r="B9" s="5" t="s">
        <v>8</v>
      </c>
      <c r="C9" s="18" t="s">
        <v>9</v>
      </c>
      <c r="D9" s="18">
        <v>0.3</v>
      </c>
    </row>
    <row r="10" spans="2:4" x14ac:dyDescent="0.25">
      <c r="B10" s="5" t="s">
        <v>10</v>
      </c>
      <c r="C10" s="7" t="s">
        <v>11</v>
      </c>
      <c r="D10" s="7">
        <f>SUM(D8*D9)</f>
        <v>0.3</v>
      </c>
    </row>
    <row r="11" spans="2:4" x14ac:dyDescent="0.25">
      <c r="B11" s="5" t="s">
        <v>10</v>
      </c>
      <c r="C11" s="7" t="s">
        <v>12</v>
      </c>
      <c r="D11" s="7">
        <f>SUM(365*16*D10)</f>
        <v>1752</v>
      </c>
    </row>
    <row r="12" spans="2:4" ht="30" x14ac:dyDescent="0.25">
      <c r="B12" s="8" t="s">
        <v>24</v>
      </c>
      <c r="C12" s="18" t="s">
        <v>13</v>
      </c>
      <c r="D12" s="18">
        <v>16111</v>
      </c>
    </row>
    <row r="13" spans="2:4" ht="30" x14ac:dyDescent="0.25">
      <c r="B13" s="8" t="s">
        <v>14</v>
      </c>
      <c r="C13" s="9" t="s">
        <v>28</v>
      </c>
      <c r="D13" s="10">
        <f>D4/D12</f>
        <v>6.206939358202471E-5</v>
      </c>
    </row>
    <row r="14" spans="2:4" ht="45" x14ac:dyDescent="0.25">
      <c r="B14" s="8" t="s">
        <v>27</v>
      </c>
      <c r="C14" s="9" t="s">
        <v>29</v>
      </c>
      <c r="D14" s="10">
        <f>D6/D7</f>
        <v>5.1440329218107E-4</v>
      </c>
    </row>
    <row r="15" spans="2:4" x14ac:dyDescent="0.25">
      <c r="B15" s="5" t="s">
        <v>3</v>
      </c>
      <c r="C15" s="6" t="s">
        <v>21</v>
      </c>
      <c r="D15" s="6">
        <v>0</v>
      </c>
    </row>
    <row r="16" spans="2:4" ht="30" x14ac:dyDescent="0.25">
      <c r="B16" s="8" t="s">
        <v>30</v>
      </c>
      <c r="C16" s="7" t="s">
        <v>15</v>
      </c>
      <c r="D16" s="7">
        <f>IF(D15=0,0,IF(AND(D15&gt;=1,D15&lt;=3),D12/10*D15,IF(D15&gt;3,D12/10*3)))</f>
        <v>0</v>
      </c>
    </row>
    <row r="17" spans="2:4" x14ac:dyDescent="0.25">
      <c r="B17" s="5"/>
      <c r="C17" s="7" t="s">
        <v>16</v>
      </c>
      <c r="D17" s="11">
        <f>IF(AND(D13&gt;=0.7,D14&gt;=0.7),(((D4+D6)/10)+D11-(D16/10)),(((D12*0.7+D7*0.7)/10)+D11-(D16/10)))</f>
        <v>3015.85</v>
      </c>
    </row>
    <row r="18" spans="2:4" ht="30" x14ac:dyDescent="0.25">
      <c r="B18" s="12" t="s">
        <v>17</v>
      </c>
      <c r="C18" s="13" t="s">
        <v>18</v>
      </c>
      <c r="D18" s="14">
        <f>D17*10</f>
        <v>30158.5</v>
      </c>
    </row>
    <row r="19" spans="2:4" x14ac:dyDescent="0.25">
      <c r="B19" s="5"/>
      <c r="C19" s="5"/>
      <c r="D19" s="5"/>
    </row>
    <row r="21" spans="2:4" x14ac:dyDescent="0.25">
      <c r="B21" s="15" t="s">
        <v>19</v>
      </c>
    </row>
    <row r="22" spans="2:4" x14ac:dyDescent="0.25">
      <c r="B22" s="16" t="s">
        <v>20</v>
      </c>
    </row>
    <row r="23" spans="2:4" x14ac:dyDescent="0.25">
      <c r="B23" s="17" t="s">
        <v>10</v>
      </c>
    </row>
  </sheetData>
  <mergeCells count="1">
    <mergeCell ref="B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82EEF-0D3A-4AF0-9318-F0C2F98BBF74}">
  <dimension ref="B2:D23"/>
  <sheetViews>
    <sheetView workbookViewId="0">
      <selection activeCell="D17" sqref="D17:D18"/>
    </sheetView>
  </sheetViews>
  <sheetFormatPr defaultRowHeight="15" x14ac:dyDescent="0.25"/>
  <cols>
    <col min="2" max="2" width="45.140625" customWidth="1"/>
    <col min="3" max="3" width="44" bestFit="1" customWidth="1"/>
    <col min="4" max="4" width="23.42578125" customWidth="1"/>
  </cols>
  <sheetData>
    <row r="2" spans="2:4" ht="39" customHeight="1" thickBot="1" x14ac:dyDescent="0.3">
      <c r="B2" s="20" t="s">
        <v>25</v>
      </c>
      <c r="C2" s="20"/>
      <c r="D2" s="20"/>
    </row>
    <row r="3" spans="2:4" ht="15.75" thickBot="1" x14ac:dyDescent="0.3">
      <c r="B3" s="1" t="s">
        <v>0</v>
      </c>
      <c r="C3" s="2" t="s">
        <v>1</v>
      </c>
      <c r="D3" s="1" t="s">
        <v>2</v>
      </c>
    </row>
    <row r="4" spans="2:4" x14ac:dyDescent="0.25">
      <c r="B4" s="3" t="s">
        <v>3</v>
      </c>
      <c r="C4" s="4" t="s">
        <v>4</v>
      </c>
      <c r="D4" s="4">
        <v>1</v>
      </c>
    </row>
    <row r="5" spans="2:4" x14ac:dyDescent="0.25">
      <c r="B5" s="5" t="s">
        <v>5</v>
      </c>
      <c r="C5" s="18" t="s">
        <v>6</v>
      </c>
      <c r="D5" s="18">
        <v>1</v>
      </c>
    </row>
    <row r="6" spans="2:4" x14ac:dyDescent="0.25">
      <c r="B6" s="3" t="s">
        <v>3</v>
      </c>
      <c r="C6" s="6" t="s">
        <v>7</v>
      </c>
      <c r="D6" s="6">
        <v>1</v>
      </c>
    </row>
    <row r="7" spans="2:4" x14ac:dyDescent="0.25">
      <c r="B7" s="8" t="s">
        <v>22</v>
      </c>
      <c r="C7" s="19" t="s">
        <v>7</v>
      </c>
      <c r="D7" s="19">
        <v>2231</v>
      </c>
    </row>
    <row r="8" spans="2:4" x14ac:dyDescent="0.25">
      <c r="B8" s="5" t="s">
        <v>3</v>
      </c>
      <c r="C8" s="6" t="s">
        <v>23</v>
      </c>
      <c r="D8" s="6">
        <v>1</v>
      </c>
    </row>
    <row r="9" spans="2:4" x14ac:dyDescent="0.25">
      <c r="B9" s="5" t="s">
        <v>8</v>
      </c>
      <c r="C9" s="18" t="s">
        <v>9</v>
      </c>
      <c r="D9" s="18">
        <v>0.3</v>
      </c>
    </row>
    <row r="10" spans="2:4" x14ac:dyDescent="0.25">
      <c r="B10" s="5" t="s">
        <v>10</v>
      </c>
      <c r="C10" s="7" t="s">
        <v>11</v>
      </c>
      <c r="D10" s="7">
        <f>SUM(D8*D9)</f>
        <v>0.3</v>
      </c>
    </row>
    <row r="11" spans="2:4" x14ac:dyDescent="0.25">
      <c r="B11" s="5" t="s">
        <v>10</v>
      </c>
      <c r="C11" s="7" t="s">
        <v>12</v>
      </c>
      <c r="D11" s="7">
        <f>SUM(365*16*D10)</f>
        <v>1752</v>
      </c>
    </row>
    <row r="12" spans="2:4" ht="30" x14ac:dyDescent="0.25">
      <c r="B12" s="8" t="s">
        <v>24</v>
      </c>
      <c r="C12" s="18" t="s">
        <v>13</v>
      </c>
      <c r="D12" s="18">
        <v>95060</v>
      </c>
    </row>
    <row r="13" spans="2:4" ht="30" x14ac:dyDescent="0.25">
      <c r="B13" s="8" t="s">
        <v>14</v>
      </c>
      <c r="C13" s="9" t="s">
        <v>28</v>
      </c>
      <c r="D13" s="10">
        <f>D4/D12</f>
        <v>1.0519671786240269E-5</v>
      </c>
    </row>
    <row r="14" spans="2:4" ht="45" x14ac:dyDescent="0.25">
      <c r="B14" s="8" t="s">
        <v>27</v>
      </c>
      <c r="C14" s="9" t="s">
        <v>29</v>
      </c>
      <c r="D14" s="10">
        <f>D6/D7</f>
        <v>4.4822949350067237E-4</v>
      </c>
    </row>
    <row r="15" spans="2:4" x14ac:dyDescent="0.25">
      <c r="B15" s="5" t="s">
        <v>3</v>
      </c>
      <c r="C15" s="6" t="s">
        <v>21</v>
      </c>
      <c r="D15" s="6">
        <v>0</v>
      </c>
    </row>
    <row r="16" spans="2:4" ht="30" x14ac:dyDescent="0.25">
      <c r="B16" s="8" t="s">
        <v>30</v>
      </c>
      <c r="C16" s="7" t="s">
        <v>15</v>
      </c>
      <c r="D16" s="7">
        <f>IF(D15=0,0,IF(AND(D15&gt;=1,D15&lt;=3),D12/10*D15,IF(D15&gt;3,D12/10*3)))</f>
        <v>0</v>
      </c>
    </row>
    <row r="17" spans="2:4" x14ac:dyDescent="0.25">
      <c r="B17" s="5"/>
      <c r="C17" s="7" t="s">
        <v>16</v>
      </c>
      <c r="D17" s="11">
        <f>IF(AND(D13&gt;=0.7,D14&gt;=0.7),(((D4+D6)/10)+D11-(D16/10)),(((D12*0.7+D7*0.7)/10)+D11-(D16/10)))</f>
        <v>8562.369999999999</v>
      </c>
    </row>
    <row r="18" spans="2:4" ht="30" x14ac:dyDescent="0.25">
      <c r="B18" s="12" t="s">
        <v>17</v>
      </c>
      <c r="C18" s="13" t="s">
        <v>18</v>
      </c>
      <c r="D18" s="14">
        <f>D17*10</f>
        <v>85623.699999999983</v>
      </c>
    </row>
    <row r="19" spans="2:4" x14ac:dyDescent="0.25">
      <c r="B19" s="5"/>
      <c r="C19" s="5"/>
      <c r="D19" s="5"/>
    </row>
    <row r="21" spans="2:4" x14ac:dyDescent="0.25">
      <c r="B21" s="15" t="s">
        <v>19</v>
      </c>
    </row>
    <row r="22" spans="2:4" x14ac:dyDescent="0.25">
      <c r="B22" s="16" t="s">
        <v>20</v>
      </c>
    </row>
    <row r="23" spans="2:4" x14ac:dyDescent="0.25">
      <c r="B23" s="17" t="s">
        <v>10</v>
      </c>
    </row>
  </sheetData>
  <mergeCells count="1">
    <mergeCell ref="B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EB0C6-BEC8-492B-98F8-707D7AEFF2E3}">
  <dimension ref="B2:D23"/>
  <sheetViews>
    <sheetView workbookViewId="0">
      <selection activeCell="B16" sqref="B16"/>
    </sheetView>
  </sheetViews>
  <sheetFormatPr defaultRowHeight="15" x14ac:dyDescent="0.25"/>
  <cols>
    <col min="2" max="2" width="45.140625" customWidth="1"/>
    <col min="3" max="3" width="44" bestFit="1" customWidth="1"/>
    <col min="4" max="4" width="23.42578125" customWidth="1"/>
  </cols>
  <sheetData>
    <row r="2" spans="2:4" ht="39" customHeight="1" thickBot="1" x14ac:dyDescent="0.3">
      <c r="B2" s="20" t="s">
        <v>25</v>
      </c>
      <c r="C2" s="20"/>
      <c r="D2" s="20"/>
    </row>
    <row r="3" spans="2:4" ht="15.75" thickBot="1" x14ac:dyDescent="0.3">
      <c r="B3" s="1" t="s">
        <v>0</v>
      </c>
      <c r="C3" s="2" t="s">
        <v>1</v>
      </c>
      <c r="D3" s="1" t="s">
        <v>2</v>
      </c>
    </row>
    <row r="4" spans="2:4" x14ac:dyDescent="0.25">
      <c r="B4" s="3" t="s">
        <v>3</v>
      </c>
      <c r="C4" s="4" t="s">
        <v>4</v>
      </c>
      <c r="D4" s="4">
        <v>1</v>
      </c>
    </row>
    <row r="5" spans="2:4" x14ac:dyDescent="0.25">
      <c r="B5" s="5" t="s">
        <v>5</v>
      </c>
      <c r="C5" s="18" t="s">
        <v>6</v>
      </c>
      <c r="D5" s="18">
        <v>1</v>
      </c>
    </row>
    <row r="6" spans="2:4" x14ac:dyDescent="0.25">
      <c r="B6" s="3" t="s">
        <v>3</v>
      </c>
      <c r="C6" s="6" t="s">
        <v>7</v>
      </c>
      <c r="D6" s="6">
        <v>1</v>
      </c>
    </row>
    <row r="7" spans="2:4" x14ac:dyDescent="0.25">
      <c r="B7" s="8" t="s">
        <v>22</v>
      </c>
      <c r="C7" s="19" t="s">
        <v>7</v>
      </c>
      <c r="D7" s="19">
        <v>2231</v>
      </c>
    </row>
    <row r="8" spans="2:4" x14ac:dyDescent="0.25">
      <c r="B8" s="5" t="s">
        <v>3</v>
      </c>
      <c r="C8" s="6" t="s">
        <v>23</v>
      </c>
      <c r="D8" s="6">
        <v>1</v>
      </c>
    </row>
    <row r="9" spans="2:4" x14ac:dyDescent="0.25">
      <c r="B9" s="5" t="s">
        <v>8</v>
      </c>
      <c r="C9" s="18" t="s">
        <v>9</v>
      </c>
      <c r="D9" s="18">
        <v>0.3</v>
      </c>
    </row>
    <row r="10" spans="2:4" x14ac:dyDescent="0.25">
      <c r="B10" s="5" t="s">
        <v>10</v>
      </c>
      <c r="C10" s="7" t="s">
        <v>11</v>
      </c>
      <c r="D10" s="7">
        <f>SUM(D8*D9)</f>
        <v>0.3</v>
      </c>
    </row>
    <row r="11" spans="2:4" x14ac:dyDescent="0.25">
      <c r="B11" s="5" t="s">
        <v>10</v>
      </c>
      <c r="C11" s="7" t="s">
        <v>12</v>
      </c>
      <c r="D11" s="7">
        <f>SUM(365*16*D10)</f>
        <v>1752</v>
      </c>
    </row>
    <row r="12" spans="2:4" ht="30" x14ac:dyDescent="0.25">
      <c r="B12" s="8" t="s">
        <v>24</v>
      </c>
      <c r="C12" s="18" t="s">
        <v>13</v>
      </c>
      <c r="D12" s="18">
        <v>45279</v>
      </c>
    </row>
    <row r="13" spans="2:4" ht="30" x14ac:dyDescent="0.25">
      <c r="B13" s="8" t="s">
        <v>14</v>
      </c>
      <c r="C13" s="9" t="s">
        <v>28</v>
      </c>
      <c r="D13" s="10">
        <f>D4/D12</f>
        <v>2.2085293403122862E-5</v>
      </c>
    </row>
    <row r="14" spans="2:4" ht="45" x14ac:dyDescent="0.25">
      <c r="B14" s="8" t="s">
        <v>27</v>
      </c>
      <c r="C14" s="9" t="s">
        <v>29</v>
      </c>
      <c r="D14" s="10">
        <f>D6/D7</f>
        <v>4.4822949350067237E-4</v>
      </c>
    </row>
    <row r="15" spans="2:4" x14ac:dyDescent="0.25">
      <c r="B15" s="5" t="s">
        <v>3</v>
      </c>
      <c r="C15" s="6" t="s">
        <v>21</v>
      </c>
      <c r="D15" s="6">
        <v>0</v>
      </c>
    </row>
    <row r="16" spans="2:4" ht="30" x14ac:dyDescent="0.25">
      <c r="B16" s="8" t="s">
        <v>30</v>
      </c>
      <c r="C16" s="7" t="s">
        <v>15</v>
      </c>
      <c r="D16" s="7">
        <f>IF(D15=0,0,IF(AND(D15&gt;=1,D15&lt;=3),D12/10*D15,IF(D15&gt;3,D12/10*3)))</f>
        <v>0</v>
      </c>
    </row>
    <row r="17" spans="2:4" x14ac:dyDescent="0.25">
      <c r="B17" s="5"/>
      <c r="C17" s="7" t="s">
        <v>16</v>
      </c>
      <c r="D17" s="11">
        <f>IF(AND(D13&gt;=0.7,D14&gt;=0.7),(((D4+D6)/10)+D11-(D16/10)),(((D12*0.7+D7*0.7)/10)+D11-(D16/10)))</f>
        <v>5077.7</v>
      </c>
    </row>
    <row r="18" spans="2:4" ht="30" x14ac:dyDescent="0.25">
      <c r="B18" s="12" t="s">
        <v>17</v>
      </c>
      <c r="C18" s="13" t="s">
        <v>18</v>
      </c>
      <c r="D18" s="14">
        <f>D17*10</f>
        <v>50777</v>
      </c>
    </row>
    <row r="19" spans="2:4" x14ac:dyDescent="0.25">
      <c r="B19" s="5"/>
      <c r="C19" s="5"/>
      <c r="D19" s="5"/>
    </row>
    <row r="21" spans="2:4" x14ac:dyDescent="0.25">
      <c r="B21" s="15" t="s">
        <v>19</v>
      </c>
    </row>
    <row r="22" spans="2:4" x14ac:dyDescent="0.25">
      <c r="B22" s="16" t="s">
        <v>20</v>
      </c>
    </row>
    <row r="23" spans="2:4" x14ac:dyDescent="0.25">
      <c r="B23" s="17" t="s">
        <v>10</v>
      </c>
    </row>
  </sheetData>
  <mergeCells count="1">
    <mergeCell ref="B2:D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6161A-61A5-4F1E-8BB6-4966D1E213B7}">
  <dimension ref="B2:D23"/>
  <sheetViews>
    <sheetView workbookViewId="0">
      <selection activeCell="B16" sqref="B16"/>
    </sheetView>
  </sheetViews>
  <sheetFormatPr defaultRowHeight="15" x14ac:dyDescent="0.25"/>
  <cols>
    <col min="2" max="2" width="45.140625" customWidth="1"/>
    <col min="3" max="3" width="44" bestFit="1" customWidth="1"/>
    <col min="4" max="4" width="23.42578125" customWidth="1"/>
  </cols>
  <sheetData>
    <row r="2" spans="2:4" ht="39" customHeight="1" thickBot="1" x14ac:dyDescent="0.3">
      <c r="B2" s="20" t="s">
        <v>25</v>
      </c>
      <c r="C2" s="20"/>
      <c r="D2" s="20"/>
    </row>
    <row r="3" spans="2:4" ht="15.75" thickBot="1" x14ac:dyDescent="0.3">
      <c r="B3" s="1" t="s">
        <v>0</v>
      </c>
      <c r="C3" s="2" t="s">
        <v>1</v>
      </c>
      <c r="D3" s="1" t="s">
        <v>2</v>
      </c>
    </row>
    <row r="4" spans="2:4" x14ac:dyDescent="0.25">
      <c r="B4" s="3" t="s">
        <v>3</v>
      </c>
      <c r="C4" s="4" t="s">
        <v>4</v>
      </c>
      <c r="D4" s="4">
        <v>1</v>
      </c>
    </row>
    <row r="5" spans="2:4" x14ac:dyDescent="0.25">
      <c r="B5" s="5" t="s">
        <v>5</v>
      </c>
      <c r="C5" s="18" t="s">
        <v>6</v>
      </c>
      <c r="D5" s="18">
        <v>1</v>
      </c>
    </row>
    <row r="6" spans="2:4" x14ac:dyDescent="0.25">
      <c r="B6" s="3" t="s">
        <v>3</v>
      </c>
      <c r="C6" s="6" t="s">
        <v>7</v>
      </c>
      <c r="D6" s="6">
        <v>1</v>
      </c>
    </row>
    <row r="7" spans="2:4" x14ac:dyDescent="0.25">
      <c r="B7" s="8" t="s">
        <v>22</v>
      </c>
      <c r="C7" s="19" t="s">
        <v>7</v>
      </c>
      <c r="D7" s="19">
        <v>2232</v>
      </c>
    </row>
    <row r="8" spans="2:4" x14ac:dyDescent="0.25">
      <c r="B8" s="5" t="s">
        <v>3</v>
      </c>
      <c r="C8" s="6" t="s">
        <v>23</v>
      </c>
      <c r="D8" s="6">
        <v>1</v>
      </c>
    </row>
    <row r="9" spans="2:4" x14ac:dyDescent="0.25">
      <c r="B9" s="5" t="s">
        <v>8</v>
      </c>
      <c r="C9" s="18" t="s">
        <v>9</v>
      </c>
      <c r="D9" s="18">
        <v>0.3</v>
      </c>
    </row>
    <row r="10" spans="2:4" x14ac:dyDescent="0.25">
      <c r="B10" s="5" t="s">
        <v>10</v>
      </c>
      <c r="C10" s="7" t="s">
        <v>11</v>
      </c>
      <c r="D10" s="7">
        <f>SUM(D8*D9)</f>
        <v>0.3</v>
      </c>
    </row>
    <row r="11" spans="2:4" x14ac:dyDescent="0.25">
      <c r="B11" s="5" t="s">
        <v>10</v>
      </c>
      <c r="C11" s="7" t="s">
        <v>12</v>
      </c>
      <c r="D11" s="7">
        <f>SUM(365*16*D10)</f>
        <v>1752</v>
      </c>
    </row>
    <row r="12" spans="2:4" ht="30" x14ac:dyDescent="0.25">
      <c r="B12" s="8" t="s">
        <v>24</v>
      </c>
      <c r="C12" s="18" t="s">
        <v>13</v>
      </c>
      <c r="D12" s="18">
        <v>41824</v>
      </c>
    </row>
    <row r="13" spans="2:4" ht="30" x14ac:dyDescent="0.25">
      <c r="B13" s="8" t="s">
        <v>14</v>
      </c>
      <c r="C13" s="9" t="s">
        <v>28</v>
      </c>
      <c r="D13" s="10">
        <f>D4/D12</f>
        <v>2.3909716908951797E-5</v>
      </c>
    </row>
    <row r="14" spans="2:4" ht="45" x14ac:dyDescent="0.25">
      <c r="B14" s="8" t="s">
        <v>27</v>
      </c>
      <c r="C14" s="9" t="s">
        <v>29</v>
      </c>
      <c r="D14" s="10">
        <f>D6/D7</f>
        <v>4.4802867383512545E-4</v>
      </c>
    </row>
    <row r="15" spans="2:4" x14ac:dyDescent="0.25">
      <c r="B15" s="5" t="s">
        <v>3</v>
      </c>
      <c r="C15" s="6" t="s">
        <v>21</v>
      </c>
      <c r="D15" s="6">
        <v>0</v>
      </c>
    </row>
    <row r="16" spans="2:4" ht="30" x14ac:dyDescent="0.25">
      <c r="B16" s="8" t="s">
        <v>30</v>
      </c>
      <c r="C16" s="7" t="s">
        <v>15</v>
      </c>
      <c r="D16" s="7">
        <f>IF(D15=0,0,IF(AND(D15&gt;=1,D15&lt;=3),D12/10*D15,IF(D15&gt;3,D12/10*3)))</f>
        <v>0</v>
      </c>
    </row>
    <row r="17" spans="2:4" x14ac:dyDescent="0.25">
      <c r="B17" s="5"/>
      <c r="C17" s="7" t="s">
        <v>16</v>
      </c>
      <c r="D17" s="11">
        <f>IF(AND(D13&gt;=0.7,D14&gt;=0.7),(((D4+D6)/10)+D11-(D16/10)),(((D12*0.7+D7*0.7)/10)+D11-(D16/10)))</f>
        <v>4835.92</v>
      </c>
    </row>
    <row r="18" spans="2:4" ht="30" x14ac:dyDescent="0.25">
      <c r="B18" s="12" t="s">
        <v>17</v>
      </c>
      <c r="C18" s="13" t="s">
        <v>18</v>
      </c>
      <c r="D18" s="14">
        <f>D17*10</f>
        <v>48359.199999999997</v>
      </c>
    </row>
    <row r="19" spans="2:4" x14ac:dyDescent="0.25">
      <c r="B19" s="5"/>
      <c r="C19" s="5"/>
      <c r="D19" s="5"/>
    </row>
    <row r="21" spans="2:4" x14ac:dyDescent="0.25">
      <c r="B21" s="15" t="s">
        <v>19</v>
      </c>
    </row>
    <row r="22" spans="2:4" x14ac:dyDescent="0.25">
      <c r="B22" s="16" t="s">
        <v>20</v>
      </c>
    </row>
    <row r="23" spans="2:4" x14ac:dyDescent="0.25">
      <c r="B23" s="17" t="s">
        <v>10</v>
      </c>
    </row>
  </sheetData>
  <mergeCells count="1">
    <mergeCell ref="B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5CC02-8217-41F3-9B61-5ED1273AC790}">
  <dimension ref="B2:D23"/>
  <sheetViews>
    <sheetView workbookViewId="0">
      <selection activeCell="B16" sqref="B16"/>
    </sheetView>
  </sheetViews>
  <sheetFormatPr defaultRowHeight="15" x14ac:dyDescent="0.25"/>
  <cols>
    <col min="2" max="2" width="45.140625" customWidth="1"/>
    <col min="3" max="3" width="44" bestFit="1" customWidth="1"/>
    <col min="4" max="4" width="23.42578125" customWidth="1"/>
  </cols>
  <sheetData>
    <row r="2" spans="2:4" ht="39" customHeight="1" thickBot="1" x14ac:dyDescent="0.3">
      <c r="B2" s="20" t="s">
        <v>25</v>
      </c>
      <c r="C2" s="20"/>
      <c r="D2" s="20"/>
    </row>
    <row r="3" spans="2:4" ht="15.75" thickBot="1" x14ac:dyDescent="0.3">
      <c r="B3" s="1" t="s">
        <v>0</v>
      </c>
      <c r="C3" s="2" t="s">
        <v>1</v>
      </c>
      <c r="D3" s="1" t="s">
        <v>2</v>
      </c>
    </row>
    <row r="4" spans="2:4" x14ac:dyDescent="0.25">
      <c r="B4" s="3" t="s">
        <v>3</v>
      </c>
      <c r="C4" s="4" t="s">
        <v>4</v>
      </c>
      <c r="D4" s="4">
        <v>1</v>
      </c>
    </row>
    <row r="5" spans="2:4" x14ac:dyDescent="0.25">
      <c r="B5" s="5" t="s">
        <v>5</v>
      </c>
      <c r="C5" s="18" t="s">
        <v>6</v>
      </c>
      <c r="D5" s="18">
        <v>1</v>
      </c>
    </row>
    <row r="6" spans="2:4" x14ac:dyDescent="0.25">
      <c r="B6" s="3" t="s">
        <v>3</v>
      </c>
      <c r="C6" s="6" t="s">
        <v>7</v>
      </c>
      <c r="D6" s="6">
        <v>1</v>
      </c>
    </row>
    <row r="7" spans="2:4" x14ac:dyDescent="0.25">
      <c r="B7" s="8" t="s">
        <v>22</v>
      </c>
      <c r="C7" s="19" t="s">
        <v>7</v>
      </c>
      <c r="D7" s="19">
        <v>2232</v>
      </c>
    </row>
    <row r="8" spans="2:4" x14ac:dyDescent="0.25">
      <c r="B8" s="5" t="s">
        <v>3</v>
      </c>
      <c r="C8" s="6" t="s">
        <v>23</v>
      </c>
      <c r="D8" s="6">
        <v>1</v>
      </c>
    </row>
    <row r="9" spans="2:4" x14ac:dyDescent="0.25">
      <c r="B9" s="5" t="s">
        <v>8</v>
      </c>
      <c r="C9" s="18" t="s">
        <v>9</v>
      </c>
      <c r="D9" s="18">
        <v>0.3</v>
      </c>
    </row>
    <row r="10" spans="2:4" x14ac:dyDescent="0.25">
      <c r="B10" s="5" t="s">
        <v>10</v>
      </c>
      <c r="C10" s="7" t="s">
        <v>11</v>
      </c>
      <c r="D10" s="7">
        <f>SUM(D8*D9)</f>
        <v>0.3</v>
      </c>
    </row>
    <row r="11" spans="2:4" x14ac:dyDescent="0.25">
      <c r="B11" s="5" t="s">
        <v>10</v>
      </c>
      <c r="C11" s="7" t="s">
        <v>12</v>
      </c>
      <c r="D11" s="7">
        <f>SUM(365*16*D10)</f>
        <v>1752</v>
      </c>
    </row>
    <row r="12" spans="2:4" ht="30" x14ac:dyDescent="0.25">
      <c r="B12" s="8" t="s">
        <v>24</v>
      </c>
      <c r="C12" s="18" t="s">
        <v>13</v>
      </c>
      <c r="D12" s="18">
        <v>67124</v>
      </c>
    </row>
    <row r="13" spans="2:4" ht="30" x14ac:dyDescent="0.25">
      <c r="B13" s="8" t="s">
        <v>14</v>
      </c>
      <c r="C13" s="9" t="s">
        <v>28</v>
      </c>
      <c r="D13" s="10">
        <f>D4/D12</f>
        <v>1.4897801084559918E-5</v>
      </c>
    </row>
    <row r="14" spans="2:4" ht="45" x14ac:dyDescent="0.25">
      <c r="B14" s="8" t="s">
        <v>27</v>
      </c>
      <c r="C14" s="9" t="s">
        <v>29</v>
      </c>
      <c r="D14" s="10">
        <f>D6/D7</f>
        <v>4.4802867383512545E-4</v>
      </c>
    </row>
    <row r="15" spans="2:4" x14ac:dyDescent="0.25">
      <c r="B15" s="5" t="s">
        <v>3</v>
      </c>
      <c r="C15" s="6" t="s">
        <v>21</v>
      </c>
      <c r="D15" s="6">
        <v>0</v>
      </c>
    </row>
    <row r="16" spans="2:4" ht="30" x14ac:dyDescent="0.25">
      <c r="B16" s="8" t="s">
        <v>30</v>
      </c>
      <c r="C16" s="7" t="s">
        <v>15</v>
      </c>
      <c r="D16" s="7">
        <f>IF(D15=0,0,IF(AND(D15&gt;=1,D15&lt;=3),D12/10*D15,IF(D15&gt;3,D12/10*3)))</f>
        <v>0</v>
      </c>
    </row>
    <row r="17" spans="2:4" x14ac:dyDescent="0.25">
      <c r="B17" s="5"/>
      <c r="C17" s="7" t="s">
        <v>16</v>
      </c>
      <c r="D17" s="11">
        <f>IF(AND(D13&gt;=0.7,D14&gt;=0.7),(((D4+D6)/10)+D11-(D16/10)),(((D12*0.7+D7*0.7)/10)+D11-(D16/10)))</f>
        <v>6606.92</v>
      </c>
    </row>
    <row r="18" spans="2:4" ht="30" x14ac:dyDescent="0.25">
      <c r="B18" s="12" t="s">
        <v>17</v>
      </c>
      <c r="C18" s="13" t="s">
        <v>18</v>
      </c>
      <c r="D18" s="14">
        <f>D17*10</f>
        <v>66069.2</v>
      </c>
    </row>
    <row r="19" spans="2:4" x14ac:dyDescent="0.25">
      <c r="B19" s="5"/>
      <c r="C19" s="5"/>
      <c r="D19" s="5"/>
    </row>
    <row r="21" spans="2:4" x14ac:dyDescent="0.25">
      <c r="B21" s="15" t="s">
        <v>19</v>
      </c>
    </row>
    <row r="22" spans="2:4" x14ac:dyDescent="0.25">
      <c r="B22" s="16" t="s">
        <v>20</v>
      </c>
    </row>
    <row r="23" spans="2:4" x14ac:dyDescent="0.25">
      <c r="B23" s="17" t="s">
        <v>10</v>
      </c>
    </row>
  </sheetData>
  <mergeCells count="1">
    <mergeCell ref="B2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93FD0-E867-4A33-ADE4-6D77B77F4849}">
  <dimension ref="B2:D23"/>
  <sheetViews>
    <sheetView workbookViewId="0">
      <selection activeCell="B16" sqref="B16"/>
    </sheetView>
  </sheetViews>
  <sheetFormatPr defaultRowHeight="15" x14ac:dyDescent="0.25"/>
  <cols>
    <col min="2" max="2" width="45.140625" customWidth="1"/>
    <col min="3" max="3" width="44" bestFit="1" customWidth="1"/>
    <col min="4" max="4" width="23.42578125" customWidth="1"/>
  </cols>
  <sheetData>
    <row r="2" spans="2:4" ht="39" customHeight="1" thickBot="1" x14ac:dyDescent="0.3">
      <c r="B2" s="20" t="s">
        <v>25</v>
      </c>
      <c r="C2" s="20"/>
      <c r="D2" s="20"/>
    </row>
    <row r="3" spans="2:4" ht="15.75" thickBot="1" x14ac:dyDescent="0.3">
      <c r="B3" s="1" t="s">
        <v>0</v>
      </c>
      <c r="C3" s="2" t="s">
        <v>1</v>
      </c>
      <c r="D3" s="1" t="s">
        <v>2</v>
      </c>
    </row>
    <row r="4" spans="2:4" x14ac:dyDescent="0.25">
      <c r="B4" s="3" t="s">
        <v>3</v>
      </c>
      <c r="C4" s="4" t="s">
        <v>4</v>
      </c>
      <c r="D4" s="4">
        <v>1</v>
      </c>
    </row>
    <row r="5" spans="2:4" x14ac:dyDescent="0.25">
      <c r="B5" s="5" t="s">
        <v>5</v>
      </c>
      <c r="C5" s="18" t="s">
        <v>6</v>
      </c>
      <c r="D5" s="18">
        <v>1</v>
      </c>
    </row>
    <row r="6" spans="2:4" x14ac:dyDescent="0.25">
      <c r="B6" s="3" t="s">
        <v>3</v>
      </c>
      <c r="C6" s="6" t="s">
        <v>7</v>
      </c>
      <c r="D6" s="6">
        <v>1</v>
      </c>
    </row>
    <row r="7" spans="2:4" x14ac:dyDescent="0.25">
      <c r="B7" s="5" t="s">
        <v>22</v>
      </c>
      <c r="C7" s="19" t="s">
        <v>7</v>
      </c>
      <c r="D7" s="19">
        <v>2232</v>
      </c>
    </row>
    <row r="8" spans="2:4" x14ac:dyDescent="0.25">
      <c r="B8" s="5" t="s">
        <v>3</v>
      </c>
      <c r="C8" s="6" t="s">
        <v>23</v>
      </c>
      <c r="D8" s="6">
        <v>1</v>
      </c>
    </row>
    <row r="9" spans="2:4" x14ac:dyDescent="0.25">
      <c r="B9" s="5" t="s">
        <v>8</v>
      </c>
      <c r="C9" s="18" t="s">
        <v>9</v>
      </c>
      <c r="D9" s="18">
        <v>0.3</v>
      </c>
    </row>
    <row r="10" spans="2:4" x14ac:dyDescent="0.25">
      <c r="B10" s="5" t="s">
        <v>10</v>
      </c>
      <c r="C10" s="7" t="s">
        <v>11</v>
      </c>
      <c r="D10" s="7">
        <f>SUM(D8*D9)</f>
        <v>0.3</v>
      </c>
    </row>
    <row r="11" spans="2:4" x14ac:dyDescent="0.25">
      <c r="B11" s="5" t="s">
        <v>10</v>
      </c>
      <c r="C11" s="7" t="s">
        <v>12</v>
      </c>
      <c r="D11" s="7">
        <f>SUM(365*16*D10)</f>
        <v>1752</v>
      </c>
    </row>
    <row r="12" spans="2:4" ht="30" x14ac:dyDescent="0.25">
      <c r="B12" s="8" t="s">
        <v>24</v>
      </c>
      <c r="C12" s="18" t="s">
        <v>13</v>
      </c>
      <c r="D12" s="18">
        <v>34493</v>
      </c>
    </row>
    <row r="13" spans="2:4" ht="30" x14ac:dyDescent="0.25">
      <c r="B13" s="8" t="s">
        <v>14</v>
      </c>
      <c r="C13" s="9" t="s">
        <v>28</v>
      </c>
      <c r="D13" s="10">
        <f>D4/D12</f>
        <v>2.899138955730148E-5</v>
      </c>
    </row>
    <row r="14" spans="2:4" ht="45" x14ac:dyDescent="0.25">
      <c r="B14" s="8" t="s">
        <v>27</v>
      </c>
      <c r="C14" s="9" t="s">
        <v>29</v>
      </c>
      <c r="D14" s="10">
        <f>D6/D7</f>
        <v>4.4802867383512545E-4</v>
      </c>
    </row>
    <row r="15" spans="2:4" x14ac:dyDescent="0.25">
      <c r="B15" s="5" t="s">
        <v>3</v>
      </c>
      <c r="C15" s="6" t="s">
        <v>21</v>
      </c>
      <c r="D15" s="6">
        <v>0</v>
      </c>
    </row>
    <row r="16" spans="2:4" ht="30" x14ac:dyDescent="0.25">
      <c r="B16" s="8" t="s">
        <v>30</v>
      </c>
      <c r="C16" s="7" t="s">
        <v>15</v>
      </c>
      <c r="D16" s="7">
        <f>IF(D15=0,0,IF(AND(D15&gt;=1,D15&lt;=3),D12/10*D15,IF(D15&gt;3,D12/10*3)))</f>
        <v>0</v>
      </c>
    </row>
    <row r="17" spans="2:4" x14ac:dyDescent="0.25">
      <c r="B17" s="5"/>
      <c r="C17" s="7" t="s">
        <v>16</v>
      </c>
      <c r="D17" s="11">
        <f>IF(AND(D13&gt;=0.7,D14&gt;=0.7),(((D4+D6)/10)+D11-(D16/10)),(((D12*0.7+D7*0.7)/10)+D11-(D16/10)))</f>
        <v>4322.75</v>
      </c>
    </row>
    <row r="18" spans="2:4" ht="30" x14ac:dyDescent="0.25">
      <c r="B18" s="12" t="s">
        <v>17</v>
      </c>
      <c r="C18" s="13" t="s">
        <v>18</v>
      </c>
      <c r="D18" s="14">
        <f>D17*10</f>
        <v>43227.5</v>
      </c>
    </row>
    <row r="19" spans="2:4" x14ac:dyDescent="0.25">
      <c r="B19" s="5"/>
      <c r="C19" s="5"/>
      <c r="D19" s="5"/>
    </row>
    <row r="21" spans="2:4" x14ac:dyDescent="0.25">
      <c r="B21" s="15" t="s">
        <v>19</v>
      </c>
    </row>
    <row r="22" spans="2:4" x14ac:dyDescent="0.25">
      <c r="B22" s="16" t="s">
        <v>20</v>
      </c>
    </row>
    <row r="23" spans="2:4" x14ac:dyDescent="0.25">
      <c r="B23" s="17" t="s">
        <v>10</v>
      </c>
    </row>
  </sheetData>
  <mergeCells count="1">
    <mergeCell ref="B2:D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B8E07-A0C5-49DF-BF39-20D4C84AF3DD}">
  <dimension ref="B2:D23"/>
  <sheetViews>
    <sheetView workbookViewId="0">
      <selection activeCell="B16" sqref="B16"/>
    </sheetView>
  </sheetViews>
  <sheetFormatPr defaultRowHeight="15" x14ac:dyDescent="0.25"/>
  <cols>
    <col min="2" max="2" width="45.140625" customWidth="1"/>
    <col min="3" max="3" width="44" bestFit="1" customWidth="1"/>
    <col min="4" max="4" width="23.42578125" customWidth="1"/>
  </cols>
  <sheetData>
    <row r="2" spans="2:4" ht="39" customHeight="1" thickBot="1" x14ac:dyDescent="0.3">
      <c r="B2" s="20" t="s">
        <v>25</v>
      </c>
      <c r="C2" s="20"/>
      <c r="D2" s="20"/>
    </row>
    <row r="3" spans="2:4" ht="15.75" thickBot="1" x14ac:dyDescent="0.3">
      <c r="B3" s="1" t="s">
        <v>0</v>
      </c>
      <c r="C3" s="2" t="s">
        <v>1</v>
      </c>
      <c r="D3" s="1" t="s">
        <v>2</v>
      </c>
    </row>
    <row r="4" spans="2:4" x14ac:dyDescent="0.25">
      <c r="B4" s="3" t="s">
        <v>3</v>
      </c>
      <c r="C4" s="4" t="s">
        <v>4</v>
      </c>
      <c r="D4" s="4">
        <v>1</v>
      </c>
    </row>
    <row r="5" spans="2:4" x14ac:dyDescent="0.25">
      <c r="B5" s="5" t="s">
        <v>5</v>
      </c>
      <c r="C5" s="18" t="s">
        <v>6</v>
      </c>
      <c r="D5" s="18">
        <v>1</v>
      </c>
    </row>
    <row r="6" spans="2:4" x14ac:dyDescent="0.25">
      <c r="B6" s="3" t="s">
        <v>3</v>
      </c>
      <c r="C6" s="6" t="s">
        <v>7</v>
      </c>
      <c r="D6" s="6">
        <v>1</v>
      </c>
    </row>
    <row r="7" spans="2:4" x14ac:dyDescent="0.25">
      <c r="B7" s="5" t="s">
        <v>22</v>
      </c>
      <c r="C7" s="19" t="s">
        <v>7</v>
      </c>
      <c r="D7" s="19">
        <v>2152</v>
      </c>
    </row>
    <row r="8" spans="2:4" x14ac:dyDescent="0.25">
      <c r="B8" s="5" t="s">
        <v>3</v>
      </c>
      <c r="C8" s="6" t="s">
        <v>23</v>
      </c>
      <c r="D8" s="6">
        <v>1</v>
      </c>
    </row>
    <row r="9" spans="2:4" x14ac:dyDescent="0.25">
      <c r="B9" s="5" t="s">
        <v>8</v>
      </c>
      <c r="C9" s="18" t="s">
        <v>9</v>
      </c>
      <c r="D9" s="18">
        <v>0.3</v>
      </c>
    </row>
    <row r="10" spans="2:4" x14ac:dyDescent="0.25">
      <c r="B10" s="5" t="s">
        <v>10</v>
      </c>
      <c r="C10" s="7" t="s">
        <v>11</v>
      </c>
      <c r="D10" s="7">
        <f>SUM(D8*D9)</f>
        <v>0.3</v>
      </c>
    </row>
    <row r="11" spans="2:4" x14ac:dyDescent="0.25">
      <c r="B11" s="5" t="s">
        <v>10</v>
      </c>
      <c r="C11" s="7" t="s">
        <v>12</v>
      </c>
      <c r="D11" s="7">
        <f>SUM(365*16*D10)</f>
        <v>1752</v>
      </c>
    </row>
    <row r="12" spans="2:4" ht="30" x14ac:dyDescent="0.25">
      <c r="B12" s="8" t="s">
        <v>24</v>
      </c>
      <c r="C12" s="18" t="s">
        <v>13</v>
      </c>
      <c r="D12" s="18">
        <v>29417</v>
      </c>
    </row>
    <row r="13" spans="2:4" ht="30" x14ac:dyDescent="0.25">
      <c r="B13" s="8" t="s">
        <v>14</v>
      </c>
      <c r="C13" s="9" t="s">
        <v>28</v>
      </c>
      <c r="D13" s="10">
        <f>D4/D12</f>
        <v>3.3993949077064285E-5</v>
      </c>
    </row>
    <row r="14" spans="2:4" ht="45" x14ac:dyDescent="0.25">
      <c r="B14" s="8" t="s">
        <v>27</v>
      </c>
      <c r="C14" s="9" t="s">
        <v>29</v>
      </c>
      <c r="D14" s="10">
        <f>D6/D7</f>
        <v>4.6468401486988845E-4</v>
      </c>
    </row>
    <row r="15" spans="2:4" x14ac:dyDescent="0.25">
      <c r="B15" s="5" t="s">
        <v>3</v>
      </c>
      <c r="C15" s="6" t="s">
        <v>21</v>
      </c>
      <c r="D15" s="6">
        <v>0</v>
      </c>
    </row>
    <row r="16" spans="2:4" ht="30" x14ac:dyDescent="0.25">
      <c r="B16" s="8" t="s">
        <v>30</v>
      </c>
      <c r="C16" s="7" t="s">
        <v>15</v>
      </c>
      <c r="D16" s="7">
        <f>IF(D15=0,0,IF(AND(D15&gt;=1,D15&lt;=3),D12/10*D15,IF(D15&gt;3,D12/10*3)))</f>
        <v>0</v>
      </c>
    </row>
    <row r="17" spans="2:4" x14ac:dyDescent="0.25">
      <c r="B17" s="5"/>
      <c r="C17" s="7" t="s">
        <v>16</v>
      </c>
      <c r="D17" s="11">
        <f>IF(AND(D13&gt;=0.7,D14&gt;=0.7),(((D4+D6)/10)+D11-(D16/10)),(((D12*0.7+D7*0.7)/10)+D11-(D16/10)))</f>
        <v>3961.83</v>
      </c>
    </row>
    <row r="18" spans="2:4" ht="30" x14ac:dyDescent="0.25">
      <c r="B18" s="12" t="s">
        <v>17</v>
      </c>
      <c r="C18" s="13" t="s">
        <v>18</v>
      </c>
      <c r="D18" s="14">
        <f>D17*10</f>
        <v>39618.300000000003</v>
      </c>
    </row>
    <row r="19" spans="2:4" x14ac:dyDescent="0.25">
      <c r="B19" s="5"/>
      <c r="C19" s="5"/>
      <c r="D19" s="5"/>
    </row>
    <row r="21" spans="2:4" x14ac:dyDescent="0.25">
      <c r="B21" s="15" t="s">
        <v>19</v>
      </c>
    </row>
    <row r="22" spans="2:4" x14ac:dyDescent="0.25">
      <c r="B22" s="16" t="s">
        <v>20</v>
      </c>
    </row>
    <row r="23" spans="2:4" x14ac:dyDescent="0.25">
      <c r="B23" s="17" t="s">
        <v>10</v>
      </c>
    </row>
  </sheetData>
  <mergeCells count="1">
    <mergeCell ref="B2:D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FC58F-1719-4393-B648-1EA92B036385}">
  <dimension ref="B2:D23"/>
  <sheetViews>
    <sheetView workbookViewId="0">
      <selection activeCell="B16" sqref="B16"/>
    </sheetView>
  </sheetViews>
  <sheetFormatPr defaultRowHeight="15" x14ac:dyDescent="0.25"/>
  <cols>
    <col min="2" max="2" width="45.140625" customWidth="1"/>
    <col min="3" max="3" width="44" bestFit="1" customWidth="1"/>
    <col min="4" max="4" width="23.42578125" customWidth="1"/>
  </cols>
  <sheetData>
    <row r="2" spans="2:4" ht="39" customHeight="1" thickBot="1" x14ac:dyDescent="0.3">
      <c r="B2" s="20" t="s">
        <v>25</v>
      </c>
      <c r="C2" s="20"/>
      <c r="D2" s="20"/>
    </row>
    <row r="3" spans="2:4" ht="15.75" thickBot="1" x14ac:dyDescent="0.3">
      <c r="B3" s="1" t="s">
        <v>0</v>
      </c>
      <c r="C3" s="2" t="s">
        <v>1</v>
      </c>
      <c r="D3" s="1" t="s">
        <v>2</v>
      </c>
    </row>
    <row r="4" spans="2:4" x14ac:dyDescent="0.25">
      <c r="B4" s="3" t="s">
        <v>3</v>
      </c>
      <c r="C4" s="4" t="s">
        <v>4</v>
      </c>
      <c r="D4" s="4">
        <v>1</v>
      </c>
    </row>
    <row r="5" spans="2:4" x14ac:dyDescent="0.25">
      <c r="B5" s="5" t="s">
        <v>5</v>
      </c>
      <c r="C5" s="18" t="s">
        <v>6</v>
      </c>
      <c r="D5" s="18">
        <v>1</v>
      </c>
    </row>
    <row r="6" spans="2:4" x14ac:dyDescent="0.25">
      <c r="B6" s="3" t="s">
        <v>3</v>
      </c>
      <c r="C6" s="6" t="s">
        <v>7</v>
      </c>
      <c r="D6" s="6">
        <v>1</v>
      </c>
    </row>
    <row r="7" spans="2:4" x14ac:dyDescent="0.25">
      <c r="B7" s="5" t="s">
        <v>22</v>
      </c>
      <c r="C7" s="19" t="s">
        <v>7</v>
      </c>
      <c r="D7" s="19">
        <v>2152</v>
      </c>
    </row>
    <row r="8" spans="2:4" x14ac:dyDescent="0.25">
      <c r="B8" s="5" t="s">
        <v>3</v>
      </c>
      <c r="C8" s="6" t="s">
        <v>23</v>
      </c>
      <c r="D8" s="6">
        <v>1</v>
      </c>
    </row>
    <row r="9" spans="2:4" x14ac:dyDescent="0.25">
      <c r="B9" s="5" t="s">
        <v>8</v>
      </c>
      <c r="C9" s="18" t="s">
        <v>9</v>
      </c>
      <c r="D9" s="18">
        <v>0.3</v>
      </c>
    </row>
    <row r="10" spans="2:4" x14ac:dyDescent="0.25">
      <c r="B10" s="5" t="s">
        <v>10</v>
      </c>
      <c r="C10" s="7" t="s">
        <v>11</v>
      </c>
      <c r="D10" s="7">
        <f>SUM(D8*D9)</f>
        <v>0.3</v>
      </c>
    </row>
    <row r="11" spans="2:4" x14ac:dyDescent="0.25">
      <c r="B11" s="5" t="s">
        <v>10</v>
      </c>
      <c r="C11" s="7" t="s">
        <v>12</v>
      </c>
      <c r="D11" s="7">
        <f>SUM(365*16*D10)</f>
        <v>1752</v>
      </c>
    </row>
    <row r="12" spans="2:4" ht="30" x14ac:dyDescent="0.25">
      <c r="B12" s="8" t="s">
        <v>24</v>
      </c>
      <c r="C12" s="18" t="s">
        <v>13</v>
      </c>
      <c r="D12" s="18">
        <v>30275</v>
      </c>
    </row>
    <row r="13" spans="2:4" ht="30" x14ac:dyDescent="0.25">
      <c r="B13" s="8" t="s">
        <v>14</v>
      </c>
      <c r="C13" s="9" t="s">
        <v>28</v>
      </c>
      <c r="D13" s="10">
        <f>D4/D12</f>
        <v>3.3030553261767136E-5</v>
      </c>
    </row>
    <row r="14" spans="2:4" ht="45" x14ac:dyDescent="0.25">
      <c r="B14" s="8" t="s">
        <v>27</v>
      </c>
      <c r="C14" s="9" t="s">
        <v>29</v>
      </c>
      <c r="D14" s="10">
        <f>D6/D7</f>
        <v>4.6468401486988845E-4</v>
      </c>
    </row>
    <row r="15" spans="2:4" x14ac:dyDescent="0.25">
      <c r="B15" s="5" t="s">
        <v>3</v>
      </c>
      <c r="C15" s="6" t="s">
        <v>21</v>
      </c>
      <c r="D15" s="6">
        <v>0</v>
      </c>
    </row>
    <row r="16" spans="2:4" ht="30" x14ac:dyDescent="0.25">
      <c r="B16" s="8" t="s">
        <v>30</v>
      </c>
      <c r="C16" s="7" t="s">
        <v>15</v>
      </c>
      <c r="D16" s="7">
        <f>IF(D15=0,0,IF(AND(D15&gt;=1,D15&lt;=3),D12/10*D15,IF(D15&gt;3,D12/10*3)))</f>
        <v>0</v>
      </c>
    </row>
    <row r="17" spans="2:4" x14ac:dyDescent="0.25">
      <c r="B17" s="5"/>
      <c r="C17" s="7" t="s">
        <v>16</v>
      </c>
      <c r="D17" s="11">
        <f>IF(AND(D13&gt;=0.7,D14&gt;=0.7),(((D4+D6)/10)+D11-(D16/10)),(((D12*0.7+D7*0.7)/10)+D11-(D16/10)))</f>
        <v>4021.8900000000003</v>
      </c>
    </row>
    <row r="18" spans="2:4" ht="30" x14ac:dyDescent="0.25">
      <c r="B18" s="12" t="s">
        <v>17</v>
      </c>
      <c r="C18" s="13" t="s">
        <v>18</v>
      </c>
      <c r="D18" s="14">
        <f>D17*10</f>
        <v>40218.9</v>
      </c>
    </row>
    <row r="19" spans="2:4" x14ac:dyDescent="0.25">
      <c r="B19" s="5"/>
      <c r="C19" s="5"/>
      <c r="D19" s="5"/>
    </row>
    <row r="21" spans="2:4" x14ac:dyDescent="0.25">
      <c r="B21" s="15" t="s">
        <v>19</v>
      </c>
    </row>
    <row r="22" spans="2:4" x14ac:dyDescent="0.25">
      <c r="B22" s="16" t="s">
        <v>20</v>
      </c>
    </row>
    <row r="23" spans="2:4" x14ac:dyDescent="0.25">
      <c r="B23" s="17" t="s">
        <v>10</v>
      </c>
    </row>
  </sheetData>
  <mergeCells count="1">
    <mergeCell ref="B2:D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37585-9999-4591-8FE5-0DCBAA68DF25}">
  <dimension ref="B2:D23"/>
  <sheetViews>
    <sheetView workbookViewId="0">
      <selection activeCell="B16" sqref="B16"/>
    </sheetView>
  </sheetViews>
  <sheetFormatPr defaultRowHeight="15" x14ac:dyDescent="0.25"/>
  <cols>
    <col min="2" max="2" width="45.140625" customWidth="1"/>
    <col min="3" max="3" width="44" bestFit="1" customWidth="1"/>
    <col min="4" max="4" width="23.42578125" customWidth="1"/>
  </cols>
  <sheetData>
    <row r="2" spans="2:4" ht="39" customHeight="1" thickBot="1" x14ac:dyDescent="0.3">
      <c r="B2" s="20" t="s">
        <v>25</v>
      </c>
      <c r="C2" s="20"/>
      <c r="D2" s="20"/>
    </row>
    <row r="3" spans="2:4" ht="15.75" thickBot="1" x14ac:dyDescent="0.3">
      <c r="B3" s="1" t="s">
        <v>0</v>
      </c>
      <c r="C3" s="2" t="s">
        <v>1</v>
      </c>
      <c r="D3" s="1" t="s">
        <v>2</v>
      </c>
    </row>
    <row r="4" spans="2:4" x14ac:dyDescent="0.25">
      <c r="B4" s="3" t="s">
        <v>3</v>
      </c>
      <c r="C4" s="4" t="s">
        <v>4</v>
      </c>
      <c r="D4" s="4">
        <v>1</v>
      </c>
    </row>
    <row r="5" spans="2:4" x14ac:dyDescent="0.25">
      <c r="B5" s="5" t="s">
        <v>5</v>
      </c>
      <c r="C5" s="18" t="s">
        <v>6</v>
      </c>
      <c r="D5" s="18">
        <v>1</v>
      </c>
    </row>
    <row r="6" spans="2:4" x14ac:dyDescent="0.25">
      <c r="B6" s="3" t="s">
        <v>3</v>
      </c>
      <c r="C6" s="6" t="s">
        <v>7</v>
      </c>
      <c r="D6" s="6">
        <v>1</v>
      </c>
    </row>
    <row r="7" spans="2:4" x14ac:dyDescent="0.25">
      <c r="B7" s="5" t="s">
        <v>22</v>
      </c>
      <c r="C7" s="19" t="s">
        <v>7</v>
      </c>
      <c r="D7" s="19">
        <v>2152</v>
      </c>
    </row>
    <row r="8" spans="2:4" x14ac:dyDescent="0.25">
      <c r="B8" s="5" t="s">
        <v>3</v>
      </c>
      <c r="C8" s="6" t="s">
        <v>23</v>
      </c>
      <c r="D8" s="6">
        <v>1</v>
      </c>
    </row>
    <row r="9" spans="2:4" x14ac:dyDescent="0.25">
      <c r="B9" s="5" t="s">
        <v>8</v>
      </c>
      <c r="C9" s="18" t="s">
        <v>9</v>
      </c>
      <c r="D9" s="18">
        <v>0.3</v>
      </c>
    </row>
    <row r="10" spans="2:4" x14ac:dyDescent="0.25">
      <c r="B10" s="5" t="s">
        <v>10</v>
      </c>
      <c r="C10" s="7" t="s">
        <v>11</v>
      </c>
      <c r="D10" s="7">
        <f>SUM(D8*D9)</f>
        <v>0.3</v>
      </c>
    </row>
    <row r="11" spans="2:4" x14ac:dyDescent="0.25">
      <c r="B11" s="5" t="s">
        <v>10</v>
      </c>
      <c r="C11" s="7" t="s">
        <v>12</v>
      </c>
      <c r="D11" s="7">
        <f>SUM(365*16*D10)</f>
        <v>1752</v>
      </c>
    </row>
    <row r="12" spans="2:4" ht="30" x14ac:dyDescent="0.25">
      <c r="B12" s="8" t="s">
        <v>24</v>
      </c>
      <c r="C12" s="18" t="s">
        <v>13</v>
      </c>
      <c r="D12" s="18">
        <v>30643</v>
      </c>
    </row>
    <row r="13" spans="2:4" ht="30" x14ac:dyDescent="0.25">
      <c r="B13" s="8" t="s">
        <v>14</v>
      </c>
      <c r="C13" s="9" t="s">
        <v>28</v>
      </c>
      <c r="D13" s="10">
        <f>D4/D12</f>
        <v>3.2633880494729628E-5</v>
      </c>
    </row>
    <row r="14" spans="2:4" ht="45" x14ac:dyDescent="0.25">
      <c r="B14" s="8" t="s">
        <v>27</v>
      </c>
      <c r="C14" s="9" t="s">
        <v>29</v>
      </c>
      <c r="D14" s="10">
        <f>D6/D7</f>
        <v>4.6468401486988845E-4</v>
      </c>
    </row>
    <row r="15" spans="2:4" x14ac:dyDescent="0.25">
      <c r="B15" s="5" t="s">
        <v>3</v>
      </c>
      <c r="C15" s="6" t="s">
        <v>21</v>
      </c>
      <c r="D15" s="6">
        <v>0</v>
      </c>
    </row>
    <row r="16" spans="2:4" ht="30" x14ac:dyDescent="0.25">
      <c r="B16" s="8" t="s">
        <v>30</v>
      </c>
      <c r="C16" s="7" t="s">
        <v>15</v>
      </c>
      <c r="D16" s="7">
        <f>IF(D15=0,0,IF(AND(D15&gt;=1,D15&lt;=3),D12/10*D15,IF(D15&gt;3,D12/10*3)))</f>
        <v>0</v>
      </c>
    </row>
    <row r="17" spans="2:4" x14ac:dyDescent="0.25">
      <c r="B17" s="5"/>
      <c r="C17" s="7" t="s">
        <v>16</v>
      </c>
      <c r="D17" s="11">
        <f>IF(AND(D13&gt;=0.7,D14&gt;=0.7),(((D4+D6)/10)+D11-(D16/10)),(((D12*0.7+D7*0.7)/10)+D11-(D16/10)))</f>
        <v>4047.65</v>
      </c>
    </row>
    <row r="18" spans="2:4" ht="30" x14ac:dyDescent="0.25">
      <c r="B18" s="12" t="s">
        <v>17</v>
      </c>
      <c r="C18" s="13" t="s">
        <v>18</v>
      </c>
      <c r="D18" s="14">
        <f>D17*10</f>
        <v>40476.5</v>
      </c>
    </row>
    <row r="19" spans="2:4" x14ac:dyDescent="0.25">
      <c r="B19" s="5"/>
      <c r="C19" s="5"/>
      <c r="D19" s="5"/>
    </row>
    <row r="21" spans="2:4" x14ac:dyDescent="0.25">
      <c r="B21" s="15" t="s">
        <v>19</v>
      </c>
    </row>
    <row r="22" spans="2:4" x14ac:dyDescent="0.25">
      <c r="B22" s="16" t="s">
        <v>20</v>
      </c>
    </row>
    <row r="23" spans="2:4" x14ac:dyDescent="0.25">
      <c r="B23" s="17" t="s">
        <v>10</v>
      </c>
    </row>
  </sheetData>
  <mergeCells count="1">
    <mergeCell ref="B2:D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750ABFBC8D634F83A42C389260E900" ma:contentTypeVersion="9" ma:contentTypeDescription="Create a new document." ma:contentTypeScope="" ma:versionID="89ef0e700c7da9f396eab0bebc71a5ed">
  <xsd:schema xmlns:xsd="http://www.w3.org/2001/XMLSchema" xmlns:xs="http://www.w3.org/2001/XMLSchema" xmlns:p="http://schemas.microsoft.com/office/2006/metadata/properties" xmlns:ns1="http://schemas.microsoft.com/sharepoint/v3" xmlns:ns2="5a7e20c9-7cdb-4470-bbf6-668d60cdbd7a" xmlns:ns3="2e2621e3-353a-4515-8910-3e5485cb9e7d" xmlns:ns4="ed0e0862-07a0-4db2-b4d3-67b615d1388d" xmlns:ns5="8a0b215d-9862-448e-b0f2-0ca249656590" targetNamespace="http://schemas.microsoft.com/office/2006/metadata/properties" ma:root="true" ma:fieldsID="8d3bbc03e7b39e3074a8f7b97f57ac29" ns1:_="" ns2:_="" ns3:_="" ns4:_="" ns5:_="">
    <xsd:import namespace="http://schemas.microsoft.com/sharepoint/v3"/>
    <xsd:import namespace="5a7e20c9-7cdb-4470-bbf6-668d60cdbd7a"/>
    <xsd:import namespace="2e2621e3-353a-4515-8910-3e5485cb9e7d"/>
    <xsd:import namespace="ed0e0862-07a0-4db2-b4d3-67b615d1388d"/>
    <xsd:import namespace="8a0b215d-9862-448e-b0f2-0ca249656590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5:SharedWithUsers" minOccurs="0"/>
                <xsd:element ref="ns5:SharedWithDetails" minOccurs="0"/>
                <xsd:element ref="ns4:MediaLengthInSeconds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7e20c9-7cdb-4470-bbf6-668d60cdbd7a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8" nillable="true" ma:taxonomy="true" ma:internalName="lcf76f155ced4ddcb4097134ff3c332f" ma:taxonomyFieldName="MediaServiceImageTags" ma:displayName="Image Tags" ma:readOnly="false" ma:fieldId="{5cf76f15-5ced-4ddc-b409-7134ff3c332f}" ma:taxonomyMulti="true" ma:sspId="37d3f834-a9ca-44eb-9378-d561f6f624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2621e3-353a-4515-8910-3e5485cb9e7d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0f1c206b-bab0-4a79-b1b9-9a479701fb25}" ma:internalName="TaxCatchAll" ma:showField="CatchAllData" ma:web="2e2621e3-353a-4515-8910-3e5485cb9e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0e0862-07a0-4db2-b4d3-67b615d138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0b215d-9862-448e-b0f2-0ca249656590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5a7e20c9-7cdb-4470-bbf6-668d60cdbd7a">
      <Terms xmlns="http://schemas.microsoft.com/office/infopath/2007/PartnerControls"/>
    </lcf76f155ced4ddcb4097134ff3c332f>
    <TaxCatchAll xmlns="2e2621e3-353a-4515-8910-3e5485cb9e7d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72CF77F-9180-4F08-BB94-87E508ACD7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a7e20c9-7cdb-4470-bbf6-668d60cdbd7a"/>
    <ds:schemaRef ds:uri="2e2621e3-353a-4515-8910-3e5485cb9e7d"/>
    <ds:schemaRef ds:uri="ed0e0862-07a0-4db2-b4d3-67b615d1388d"/>
    <ds:schemaRef ds:uri="8a0b215d-9862-448e-b0f2-0ca2496565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48D373-24C9-4790-A0AC-B524536B75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863280-75C6-44C7-A35A-C2666BC7C70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a7e20c9-7cdb-4470-bbf6-668d60cdbd7a"/>
    <ds:schemaRef ds:uri="2e2621e3-353a-4515-8910-3e5485cb9e7d"/>
  </ds:schemaRefs>
</ds:datastoreItem>
</file>

<file path=docMetadata/LabelInfo.xml><?xml version="1.0" encoding="utf-8"?>
<clbl:labelList xmlns:clbl="http://schemas.microsoft.com/office/2020/mipLabelMetadata">
  <clbl:label id="{c34e8d1a-1ec2-4524-9f56-53d71800f164}" enabled="1" method="Standard" siteId="{142c815a-6909-42f7-af95-84c85ccd01b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AHU-1.1</vt:lpstr>
      <vt:lpstr>AHU-1.2</vt:lpstr>
      <vt:lpstr>AHU-2</vt:lpstr>
      <vt:lpstr>AHU-3</vt:lpstr>
      <vt:lpstr>AHU-4</vt:lpstr>
      <vt:lpstr>AHU-5</vt:lpstr>
      <vt:lpstr>AHU-6</vt:lpstr>
      <vt:lpstr>AHU-7</vt:lpstr>
      <vt:lpstr>AHU-8</vt:lpstr>
      <vt:lpstr>AHU-9</vt:lpstr>
      <vt:lpstr>AHU-10</vt:lpstr>
      <vt:lpstr>AHU-11</vt:lpstr>
      <vt:lpstr>AHU-12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Darbuotojas</dc:creator>
  <cp:lastModifiedBy>Karolina Keršytė | NOOR</cp:lastModifiedBy>
  <dcterms:created xsi:type="dcterms:W3CDTF">2015-06-05T18:17:20Z</dcterms:created>
  <dcterms:modified xsi:type="dcterms:W3CDTF">2024-12-12T08:06:27Z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0x010100C8750ABFBC8D634F83A42C389260E900</vt:lpwstr>
  </property>
</Properties>
</file>