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giedriene\Desktop\"/>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63" i="1" l="1"/>
  <c r="F62" i="1"/>
  <c r="F63" i="1" s="1"/>
  <c r="F64" i="1" s="1"/>
  <c r="F61" i="1"/>
  <c r="F60" i="1"/>
  <c r="F59" i="1"/>
  <c r="F58" i="1"/>
  <c r="F57" i="1"/>
  <c r="F56" i="1"/>
  <c r="F55" i="1"/>
  <c r="G62" i="1" s="1"/>
  <c r="G45" i="1"/>
  <c r="G44" i="1"/>
  <c r="F44" i="1"/>
  <c r="F45" i="1" s="1"/>
  <c r="F46" i="1" s="1"/>
  <c r="F43" i="1"/>
  <c r="F42" i="1"/>
  <c r="F41" i="1"/>
  <c r="F40" i="1"/>
  <c r="F39" i="1"/>
  <c r="F38" i="1"/>
  <c r="F37" i="1"/>
  <c r="G21" i="1"/>
</calcChain>
</file>

<file path=xl/sharedStrings.xml><?xml version="1.0" encoding="utf-8"?>
<sst xmlns="http://schemas.openxmlformats.org/spreadsheetml/2006/main" count="127" uniqueCount="98">
  <si>
    <t>PIRKIMO SĄLYGŲ PRIEDAS "PASIŪLYMO FORMA"</t>
  </si>
  <si>
    <t>METALINIAI, AUSTINIAI IR SIUVINTĖTI ŽENKALAI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</si>
  <si>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</si>
  <si>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</si>
  <si>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</si>
  <si>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</si>
  <si>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</si>
  <si>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</si>
  <si>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</si>
  <si>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</si>
  <si>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</si>
  <si>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</si>
  <si>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</si>
  <si>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</si>
  <si>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</si>
  <si>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</si>
  <si>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</si>
  <si>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</si>
  <si>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</si>
  <si>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</si>
  <si>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</si>
  <si>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</si>
  <si>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</si>
  <si>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</si>
  <si>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</si>
  <si>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</si>
  <si>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</si>
  <si>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AUSTI ŽENKLAI</t>
  </si>
  <si>
    <t>Tiekėjo pasiūlymas:</t>
  </si>
  <si>
    <t>Nr.</t>
  </si>
  <si>
    <t>Pavadinimas</t>
  </si>
  <si>
    <t>Kiekis</t>
  </si>
  <si>
    <t>Mato vienetas</t>
  </si>
  <si>
    <t>Suma be PVM, Eur</t>
  </si>
  <si>
    <t>1.</t>
  </si>
  <si>
    <t>Austi ženklai</t>
  </si>
  <si>
    <t>1.1.</t>
  </si>
  <si>
    <t>Civilių ir karių bendradarbiavimo specialisto ženklas</t>
  </si>
  <si>
    <t>vnt.</t>
  </si>
  <si>
    <t>1.2.</t>
  </si>
  <si>
    <t>LK karinės kovinės savigynos testus išlaikiusių karių ženklas I lygio</t>
  </si>
  <si>
    <t>1.3.</t>
  </si>
  <si>
    <t>LK karinės kovinės savigynos testus išlaikiusių karių ženklas II lygio</t>
  </si>
  <si>
    <t>1.4.</t>
  </si>
  <si>
    <t>LK karinės kovinės savigynos testus išlaikiusių karių ženklas III lygio</t>
  </si>
  <si>
    <t>1.5.</t>
  </si>
  <si>
    <t>Žyminis ženklas "Sunkumai negąsdina" (bronzos)</t>
  </si>
  <si>
    <t>1.6.</t>
  </si>
  <si>
    <t>Žyminis ženklas "Sunkumai negąsdina" (sidabrinis)</t>
  </si>
  <si>
    <t>1.7.</t>
  </si>
  <si>
    <t>Žyminis ženklas "Sunkumai negąsdina" (auksinis)</t>
  </si>
  <si>
    <t>Suma be PVM</t>
  </si>
  <si>
    <t>Taikomas PVM dydis (%)</t>
  </si>
  <si>
    <t>PVM suma</t>
  </si>
  <si>
    <t>Suma su PVM</t>
  </si>
  <si>
    <t>2. DALIS</t>
  </si>
  <si>
    <t>SIUVINĖTI ŽENKLAI</t>
  </si>
  <si>
    <t>2.</t>
  </si>
  <si>
    <t>Siuvinėti ženklai</t>
  </si>
  <si>
    <t>2.1.</t>
  </si>
  <si>
    <t>Karių fizinio parengtumo testo ženklas "Už gerą fizinį parengtumą"</t>
  </si>
  <si>
    <t>2.2.</t>
  </si>
  <si>
    <t>Karių fizinio parengtumo testo ženklas "Už labai gerą fizinį parengtumą"</t>
  </si>
  <si>
    <t>2.3.</t>
  </si>
  <si>
    <t>Karių fizinio parengtumo testo ženklas "Už puikų fizinį parengtumą"</t>
  </si>
  <si>
    <t>2.4.</t>
  </si>
  <si>
    <t xml:space="preserve">LK ženklas "Parašiutininko sparnai" be žvaigždučių </t>
  </si>
  <si>
    <t>2.5.</t>
  </si>
  <si>
    <t>LK ženklas "Parašiutininko sparnai" su viena žvaigždute</t>
  </si>
  <si>
    <t>2.6.</t>
  </si>
  <si>
    <t>LK ženklas "Parašiutininko sparnai" su dviem žvaigždutėmis</t>
  </si>
  <si>
    <t>2.7.</t>
  </si>
  <si>
    <t>LK ženklas "Parašiutininko sparnai" su trimis žvaigždutėmis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</si>
  <si>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</si>
  <si>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</si>
  <si>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</si>
  <si>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</si>
  <si>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</si>
  <si>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</si>
  <si>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</si>
  <si>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</si>
  <si>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</si>
  <si>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</si>
  <si>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</si>
  <si>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</si>
  <si>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</si>
  <si>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</si>
  <si>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</si>
  <si>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</si>
  <si>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</si>
  <si>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</si>
  <si>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</si>
  <si>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</si>
  <si>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</si>
  <si>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</si>
  <si>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4946-3 2025-09-18 09:33:20</t>
  </si>
  <si>
    <t>Įkainis be PVM, Eur</t>
  </si>
  <si>
    <t>Gamintojo pavadinimas, šalis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</si>
</sst>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5"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4"/>
  <sheetViews>
    <sheetView tabSelected="1" workbookViewId="0">
      <selection activeCell="F51" sqref="F51"/>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ht="30" x14ac:dyDescent="0.25">
      <c r="A35" s="16" t="s">
        <v>29</v>
      </c>
      <c r="B35" s="16" t="s">
        <v>30</v>
      </c>
      <c r="C35" s="16" t="s">
        <v>31</v>
      </c>
      <c r="D35" s="16" t="s">
        <v>32</v>
      </c>
      <c r="E35" s="16" t="s">
        <v>96</v>
      </c>
      <c r="F35" s="16" t="s">
        <v>33</v>
      </c>
      <c r="G35" s="70" t="s">
        <v>97</v>
      </c>
    </row>
    <row r="36" spans="1:7" x14ac:dyDescent="0.25">
      <c r="A36" s="16" t="s">
        <v>34</v>
      </c>
      <c r="B36" s="16" t="s">
        <v>35</v>
      </c>
      <c r="C36" s="17"/>
      <c r="D36" s="17"/>
      <c r="E36" s="17"/>
      <c r="F36" s="17"/>
      <c r="G36" s="17"/>
    </row>
    <row r="37" spans="1:7" x14ac:dyDescent="0.25">
      <c r="A37" s="17" t="s">
        <v>36</v>
      </c>
      <c r="B37" s="17" t="s">
        <v>37</v>
      </c>
      <c r="C37" s="17">
        <v>1162</v>
      </c>
      <c r="D37" s="17" t="s">
        <v>38</v>
      </c>
      <c r="E37" s="18"/>
      <c r="F37" s="17" t="str">
        <f t="shared" ref="F37:F43" si="0">IF(ISBLANK(E37),"", PRODUCT(C37,E37))</f>
        <v/>
      </c>
      <c r="G37" s="19"/>
    </row>
    <row r="38" spans="1:7" x14ac:dyDescent="0.25">
      <c r="A38" s="17" t="s">
        <v>39</v>
      </c>
      <c r="B38" s="17" t="s">
        <v>40</v>
      </c>
      <c r="C38" s="17">
        <v>1071</v>
      </c>
      <c r="D38" s="17" t="s">
        <v>38</v>
      </c>
      <c r="E38" s="18"/>
      <c r="F38" s="17" t="str">
        <f t="shared" si="0"/>
        <v/>
      </c>
      <c r="G38" s="19"/>
    </row>
    <row r="39" spans="1:7" x14ac:dyDescent="0.25">
      <c r="A39" s="17" t="s">
        <v>41</v>
      </c>
      <c r="B39" s="17" t="s">
        <v>42</v>
      </c>
      <c r="C39" s="17">
        <v>572</v>
      </c>
      <c r="D39" s="17" t="s">
        <v>38</v>
      </c>
      <c r="E39" s="18"/>
      <c r="F39" s="17" t="str">
        <f t="shared" si="0"/>
        <v/>
      </c>
      <c r="G39" s="19"/>
    </row>
    <row r="40" spans="1:7" x14ac:dyDescent="0.25">
      <c r="A40" s="17" t="s">
        <v>43</v>
      </c>
      <c r="B40" s="17" t="s">
        <v>44</v>
      </c>
      <c r="C40" s="17">
        <v>208</v>
      </c>
      <c r="D40" s="17" t="s">
        <v>38</v>
      </c>
      <c r="E40" s="18"/>
      <c r="F40" s="17" t="str">
        <f t="shared" si="0"/>
        <v/>
      </c>
      <c r="G40" s="19"/>
    </row>
    <row r="41" spans="1:7" x14ac:dyDescent="0.25">
      <c r="A41" s="17" t="s">
        <v>45</v>
      </c>
      <c r="B41" s="17" t="s">
        <v>46</v>
      </c>
      <c r="C41" s="17">
        <v>945</v>
      </c>
      <c r="D41" s="17" t="s">
        <v>38</v>
      </c>
      <c r="E41" s="18"/>
      <c r="F41" s="17" t="str">
        <f t="shared" si="0"/>
        <v/>
      </c>
      <c r="G41" s="19"/>
    </row>
    <row r="42" spans="1:7" x14ac:dyDescent="0.25">
      <c r="A42" s="17" t="s">
        <v>47</v>
      </c>
      <c r="B42" s="17" t="s">
        <v>48</v>
      </c>
      <c r="C42" s="17">
        <v>829</v>
      </c>
      <c r="D42" s="17" t="s">
        <v>38</v>
      </c>
      <c r="E42" s="18"/>
      <c r="F42" s="17" t="str">
        <f t="shared" si="0"/>
        <v/>
      </c>
      <c r="G42" s="19"/>
    </row>
    <row r="43" spans="1:7" x14ac:dyDescent="0.25">
      <c r="A43" s="17" t="s">
        <v>49</v>
      </c>
      <c r="B43" s="17" t="s">
        <v>50</v>
      </c>
      <c r="C43" s="17">
        <v>566</v>
      </c>
      <c r="D43" s="17" t="s">
        <v>38</v>
      </c>
      <c r="E43" s="18"/>
      <c r="F43" s="17" t="str">
        <f t="shared" si="0"/>
        <v/>
      </c>
      <c r="G43" s="19"/>
    </row>
    <row r="44" spans="1:7" x14ac:dyDescent="0.25">
      <c r="E44" s="16" t="s">
        <v>51</v>
      </c>
      <c r="F44" s="16" t="str">
        <f>IF((SUMPRODUCT(--(F37:F43=""))&gt;0), "", ROUND(SUM(F37:F43),2))</f>
        <v/>
      </c>
      <c r="G44" s="14" t="str">
        <f>IF((SUMPRODUCT(--(F37:F43=""))&gt;0), "Neužpildytos visų objektų kainos", "")</f>
        <v>Neužpildytos visų objektų kainos</v>
      </c>
    </row>
    <row r="45" spans="1:7" x14ac:dyDescent="0.25">
      <c r="C45" s="16" t="s">
        <v>52</v>
      </c>
      <c r="D45" s="19"/>
      <c r="E45" s="16" t="s">
        <v>53</v>
      </c>
      <c r="F45" s="16" t="str">
        <f>IF(OR(F44="",D45=""),"", ROUND(PRODUCT(D45,F44)/100,2))</f>
        <v/>
      </c>
      <c r="G45" s="14" t="str">
        <f>IF(D45="", "Nurodykite taikomą PVM dydį", "")</f>
        <v>Nurodykite taikomą PVM dydį</v>
      </c>
    </row>
    <row r="46" spans="1:7" x14ac:dyDescent="0.25">
      <c r="E46" s="16" t="s">
        <v>54</v>
      </c>
      <c r="F46" s="16">
        <f>IF(ISBLANK(F45), "", ROUND(SUM(F44:F45),2))</f>
        <v>0</v>
      </c>
    </row>
    <row r="50" spans="1:7" x14ac:dyDescent="0.25">
      <c r="A50" s="12" t="s">
        <v>55</v>
      </c>
      <c r="B50" s="12" t="s">
        <v>56</v>
      </c>
    </row>
    <row r="52" spans="1:7" x14ac:dyDescent="0.25">
      <c r="A52" s="12" t="s">
        <v>28</v>
      </c>
    </row>
    <row r="53" spans="1:7" ht="30" x14ac:dyDescent="0.25">
      <c r="A53" s="16" t="s">
        <v>29</v>
      </c>
      <c r="B53" s="16" t="s">
        <v>30</v>
      </c>
      <c r="C53" s="16" t="s">
        <v>31</v>
      </c>
      <c r="D53" s="16" t="s">
        <v>32</v>
      </c>
      <c r="E53" s="16" t="s">
        <v>96</v>
      </c>
      <c r="F53" s="16" t="s">
        <v>33</v>
      </c>
      <c r="G53" s="70" t="s">
        <v>97</v>
      </c>
    </row>
    <row r="54" spans="1:7" x14ac:dyDescent="0.25">
      <c r="A54" s="16" t="s">
        <v>57</v>
      </c>
      <c r="B54" s="16" t="s">
        <v>58</v>
      </c>
      <c r="C54" s="17"/>
      <c r="D54" s="17"/>
      <c r="E54" s="17"/>
      <c r="F54" s="17"/>
      <c r="G54" s="17"/>
    </row>
    <row r="55" spans="1:7" x14ac:dyDescent="0.25">
      <c r="A55" s="17" t="s">
        <v>59</v>
      </c>
      <c r="B55" s="17" t="s">
        <v>60</v>
      </c>
      <c r="C55" s="17">
        <v>2894</v>
      </c>
      <c r="D55" s="17" t="s">
        <v>38</v>
      </c>
      <c r="E55" s="18"/>
      <c r="F55" s="17" t="str">
        <f t="shared" ref="F55:F61" si="1">IF(ISBLANK(E55),"", PRODUCT(C55,E55))</f>
        <v/>
      </c>
      <c r="G55" s="19"/>
    </row>
    <row r="56" spans="1:7" x14ac:dyDescent="0.25">
      <c r="A56" s="17" t="s">
        <v>61</v>
      </c>
      <c r="B56" s="17" t="s">
        <v>62</v>
      </c>
      <c r="C56" s="17">
        <v>2434</v>
      </c>
      <c r="D56" s="17" t="s">
        <v>38</v>
      </c>
      <c r="E56" s="18"/>
      <c r="F56" s="17" t="str">
        <f t="shared" si="1"/>
        <v/>
      </c>
      <c r="G56" s="19"/>
    </row>
    <row r="57" spans="1:7" x14ac:dyDescent="0.25">
      <c r="A57" s="17" t="s">
        <v>63</v>
      </c>
      <c r="B57" s="17" t="s">
        <v>64</v>
      </c>
      <c r="C57" s="17">
        <v>1806</v>
      </c>
      <c r="D57" s="17" t="s">
        <v>38</v>
      </c>
      <c r="E57" s="18"/>
      <c r="F57" s="17" t="str">
        <f t="shared" si="1"/>
        <v/>
      </c>
      <c r="G57" s="19"/>
    </row>
    <row r="58" spans="1:7" x14ac:dyDescent="0.25">
      <c r="A58" s="17" t="s">
        <v>65</v>
      </c>
      <c r="B58" s="17" t="s">
        <v>66</v>
      </c>
      <c r="C58" s="17">
        <v>865</v>
      </c>
      <c r="D58" s="17" t="s">
        <v>38</v>
      </c>
      <c r="E58" s="18"/>
      <c r="F58" s="17" t="str">
        <f t="shared" si="1"/>
        <v/>
      </c>
      <c r="G58" s="19"/>
    </row>
    <row r="59" spans="1:7" x14ac:dyDescent="0.25">
      <c r="A59" s="17" t="s">
        <v>67</v>
      </c>
      <c r="B59" s="17" t="s">
        <v>68</v>
      </c>
      <c r="C59" s="17">
        <v>52</v>
      </c>
      <c r="D59" s="17" t="s">
        <v>38</v>
      </c>
      <c r="E59" s="18"/>
      <c r="F59" s="17" t="str">
        <f t="shared" si="1"/>
        <v/>
      </c>
      <c r="G59" s="19"/>
    </row>
    <row r="60" spans="1:7" x14ac:dyDescent="0.25">
      <c r="A60" s="17" t="s">
        <v>69</v>
      </c>
      <c r="B60" s="17" t="s">
        <v>70</v>
      </c>
      <c r="C60" s="17">
        <v>39</v>
      </c>
      <c r="D60" s="17" t="s">
        <v>38</v>
      </c>
      <c r="E60" s="18"/>
      <c r="F60" s="17" t="str">
        <f t="shared" si="1"/>
        <v/>
      </c>
      <c r="G60" s="19"/>
    </row>
    <row r="61" spans="1:7" x14ac:dyDescent="0.25">
      <c r="A61" s="17" t="s">
        <v>71</v>
      </c>
      <c r="B61" s="17" t="s">
        <v>72</v>
      </c>
      <c r="C61" s="17">
        <v>4</v>
      </c>
      <c r="D61" s="17" t="s">
        <v>38</v>
      </c>
      <c r="E61" s="18"/>
      <c r="F61" s="17" t="str">
        <f t="shared" si="1"/>
        <v/>
      </c>
      <c r="G61" s="19"/>
    </row>
    <row r="62" spans="1:7" x14ac:dyDescent="0.25">
      <c r="E62" s="16" t="s">
        <v>51</v>
      </c>
      <c r="F62" s="16" t="str">
        <f>IF((SUMPRODUCT(--(F55:F61=""))&gt;0), "", ROUND(SUM(F55:F61),2))</f>
        <v/>
      </c>
      <c r="G62" s="14" t="str">
        <f>IF((SUMPRODUCT(--(F55:F61=""))&gt;0), "Neužpildytos visų objektų kainos", "")</f>
        <v>Neužpildytos visų objektų kainos</v>
      </c>
    </row>
    <row r="63" spans="1:7" x14ac:dyDescent="0.25">
      <c r="C63" s="16" t="s">
        <v>52</v>
      </c>
      <c r="D63" s="19"/>
      <c r="E63" s="16" t="s">
        <v>53</v>
      </c>
      <c r="F63" s="16" t="str">
        <f>IF(OR(F62="",D63=""),"", ROUND(PRODUCT(D63,F62)/100,2))</f>
        <v/>
      </c>
      <c r="G63" s="14" t="str">
        <f>IF(D63="", "Nurodykite taikomą PVM dydį", "")</f>
        <v>Nurodykite taikomą PVM dydį</v>
      </c>
    </row>
    <row r="64" spans="1:7" x14ac:dyDescent="0.25">
      <c r="E64" s="16" t="s">
        <v>54</v>
      </c>
      <c r="F64" s="16">
        <f>IF(ISBLANK(F63), "", ROUND(SUM(F62:F63),2))</f>
        <v>0</v>
      </c>
    </row>
  </sheetData>
  <sheetProtection algorithmName="SHA-512" hashValue="1EKPW0OWSXLdik0lAzim7CsjJdJoU8S0qH7ToeNbnr06ZHvbj6xtcw3oL//HDU5FIpIWH+PWT2o8wZ8l8ZkCow==" saltValue="W6eiInHnn+n5bUWPM7ogg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73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74</v>
      </c>
      <c r="B5" s="44"/>
      <c r="C5" s="42" t="s">
        <v>75</v>
      </c>
      <c r="D5" s="43"/>
      <c r="E5" s="44"/>
      <c r="F5" s="42" t="s">
        <v>76</v>
      </c>
      <c r="G5" s="43"/>
      <c r="H5" s="44"/>
      <c r="I5" s="42" t="s">
        <v>77</v>
      </c>
      <c r="J5" s="44"/>
      <c r="K5" s="4" t="s">
        <v>78</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79</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75</v>
      </c>
      <c r="D19" s="43"/>
      <c r="E19" s="44"/>
      <c r="F19" s="42" t="s">
        <v>80</v>
      </c>
      <c r="G19" s="43"/>
      <c r="H19" s="44"/>
      <c r="I19" s="63" t="s">
        <v>77</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81</v>
      </c>
      <c r="B33" s="30"/>
      <c r="C33" s="30"/>
      <c r="D33" s="30"/>
      <c r="E33" s="30"/>
      <c r="F33" s="30"/>
      <c r="G33" s="30"/>
      <c r="H33" s="30"/>
      <c r="I33" s="30"/>
      <c r="J33" s="30"/>
    </row>
    <row r="34" spans="1:10" ht="15.95" customHeight="1" thickBot="1" x14ac:dyDescent="0.3"/>
    <row r="35" spans="1:10" ht="15.95" customHeight="1" x14ac:dyDescent="0.25">
      <c r="A35" s="11" t="s">
        <v>29</v>
      </c>
      <c r="B35" s="59" t="s">
        <v>82</v>
      </c>
      <c r="C35" s="43"/>
      <c r="D35" s="43"/>
      <c r="E35" s="43"/>
      <c r="F35" s="43"/>
      <c r="G35" s="44"/>
      <c r="H35" s="60" t="s">
        <v>83</v>
      </c>
      <c r="I35" s="43"/>
      <c r="J35" s="61"/>
    </row>
    <row r="36" spans="1:10" ht="48" customHeight="1" x14ac:dyDescent="0.25">
      <c r="A36" s="22" t="s">
        <v>84</v>
      </c>
      <c r="B36" s="51" t="s">
        <v>85</v>
      </c>
      <c r="C36" s="46"/>
      <c r="D36" s="46"/>
      <c r="E36" s="46"/>
      <c r="F36" s="46"/>
      <c r="G36" s="29"/>
      <c r="H36" s="54"/>
      <c r="I36" s="46"/>
      <c r="J36" s="48"/>
    </row>
    <row r="37" spans="1:10" ht="48" customHeight="1" x14ac:dyDescent="0.25">
      <c r="A37" s="22" t="s">
        <v>86</v>
      </c>
      <c r="B37" s="51" t="s">
        <v>87</v>
      </c>
      <c r="C37" s="46"/>
      <c r="D37" s="46"/>
      <c r="E37" s="46"/>
      <c r="F37" s="46"/>
      <c r="G37" s="29"/>
      <c r="H37" s="54"/>
      <c r="I37" s="46"/>
      <c r="J37" s="48"/>
    </row>
    <row r="38" spans="1:10" ht="48" customHeight="1" x14ac:dyDescent="0.25">
      <c r="A38" s="22" t="s">
        <v>88</v>
      </c>
      <c r="B38" s="51" t="s">
        <v>89</v>
      </c>
      <c r="C38" s="46"/>
      <c r="D38" s="46"/>
      <c r="E38" s="46"/>
      <c r="F38" s="46"/>
      <c r="G38" s="29"/>
      <c r="H38" s="54"/>
      <c r="I38" s="46"/>
      <c r="J38" s="48"/>
    </row>
    <row r="39" spans="1:10" ht="48" customHeight="1" x14ac:dyDescent="0.25">
      <c r="A39" s="22" t="s">
        <v>90</v>
      </c>
      <c r="B39" s="51" t="s">
        <v>91</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92</v>
      </c>
      <c r="B48" s="30"/>
      <c r="C48" s="30"/>
      <c r="D48" s="30"/>
      <c r="E48" s="30"/>
      <c r="F48" s="30"/>
      <c r="G48" s="30"/>
      <c r="H48" s="30"/>
      <c r="I48" s="30"/>
      <c r="J48" s="30"/>
    </row>
    <row r="51" spans="1:10" x14ac:dyDescent="0.25">
      <c r="A51" s="50" t="s">
        <v>93</v>
      </c>
      <c r="B51" s="30"/>
      <c r="C51" s="30"/>
      <c r="D51" s="30"/>
      <c r="E51" s="56"/>
      <c r="F51" s="30"/>
      <c r="G51" s="30"/>
      <c r="H51" s="30"/>
      <c r="I51" s="30"/>
      <c r="J51" s="30"/>
    </row>
    <row r="53" spans="1:10" x14ac:dyDescent="0.25">
      <c r="A53" s="50" t="s">
        <v>94</v>
      </c>
      <c r="B53" s="30"/>
      <c r="C53" s="30"/>
      <c r="D53" s="30"/>
      <c r="E53" s="56"/>
      <c r="F53" s="30"/>
      <c r="G53" s="30"/>
      <c r="H53" s="30"/>
      <c r="I53" s="30"/>
      <c r="J53" s="30"/>
    </row>
    <row r="100" spans="1:1" ht="15.75" x14ac:dyDescent="0.25">
      <c r="A100" t="s">
        <v>95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2025-09-18T07:02:19Z</dcterms:modified>
</cp:coreProperties>
</file>