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Funkcinė lova\"/>
    </mc:Choice>
  </mc:AlternateContent>
  <xr:revisionPtr revIDLastSave="0" documentId="8_{6B45F601-8E3A-4DAE-B90E-AC310908EF9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 r="G86" i="1"/>
  <c r="G87" i="1"/>
  <c r="G88" i="1"/>
  <c r="H87" i="1"/>
  <c r="H86" i="1"/>
  <c r="G21" i="1"/>
</calcChain>
</file>

<file path=xl/sharedStrings.xml><?xml version="1.0" encoding="utf-8"?>
<sst xmlns="http://schemas.openxmlformats.org/spreadsheetml/2006/main" count="180" uniqueCount="172">
  <si>
    <t>PIRKIMO SĄLYGŲ PRIEDAS "PASIŪLYMO FORMA"</t>
  </si>
  <si>
    <t>FUNKCINĖ LOVA SU ŠONINIU PAVERTIMU IR INTEGRUOTU KINTAMO SLĖGIO ČIUŽINIU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</si>
  <si>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</si>
  <si>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</si>
  <si>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</si>
  <si>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</si>
  <si>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</si>
  <si>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</si>
  <si>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</si>
  <si>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</si>
  <si>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</si>
  <si>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</si>
  <si>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</si>
  <si>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</si>
  <si>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</si>
  <si>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</si>
  <si>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</si>
  <si>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</si>
  <si>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</si>
  <si>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</si>
  <si>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</si>
  <si>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</si>
  <si>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</si>
  <si>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</si>
  <si>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</si>
  <si>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</si>
  <si>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</si>
  <si>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</si>
  <si>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</si>
  <si>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</si>
  <si>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</si>
  <si>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</si>
  <si>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</si>
  <si>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</si>
  <si>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</si>
  <si>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</si>
  <si>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 xml:space="preserve"> Elekrtinė funkcinė lova: gamintojas, modelis</t>
  </si>
  <si>
    <t>vnt</t>
  </si>
  <si>
    <t>1.1.1.</t>
  </si>
  <si>
    <t>Lovos šoninio pavertimo reguliavimas: atliekamas čiužinio platforma arba čiužiniu.</t>
  </si>
  <si>
    <t>1.1.2.</t>
  </si>
  <si>
    <t>Šoninis čiužinio platformos pavertimas (lateralinis): maksimalus pavertimas ne mažiau +15°/-15°</t>
  </si>
  <si>
    <t>1.1.3.</t>
  </si>
  <si>
    <t>Maitinimo šaltiniai: 1. Elektros tinklas. 2. Baterija (užtikrina funkcijų valdymą be elektros tinklo).</t>
  </si>
  <si>
    <t>1.1.4.</t>
  </si>
  <si>
    <t>Lovos aukščio reguliavimo ribos: ne siauresnės už 450 – 750 mm</t>
  </si>
  <si>
    <t>1.1.5.</t>
  </si>
  <si>
    <t>Nugaros sekcijos  pasikėlimo kampas: ne mažiau 60º</t>
  </si>
  <si>
    <t>1.1.6.</t>
  </si>
  <si>
    <t>Šlaunų sekcijos  pasikėlimo kampas: ne mažiau 25º</t>
  </si>
  <si>
    <t>1.1.7.</t>
  </si>
  <si>
    <t>Blauzdų sekcijos  pasikėlimo kampas: ne mažiau 25º</t>
  </si>
  <si>
    <t>1.1.8.</t>
  </si>
  <si>
    <t>Trendelenburgo/antiTrende-lenburgo padėties reguliavimo diapazonas: ne siauresnis kaip +10°/-10°</t>
  </si>
  <si>
    <t>1.1.9.</t>
  </si>
  <si>
    <t>Lovos prailginimas: ne mažiau 20 cm į kojūgalio pusę.</t>
  </si>
  <si>
    <t>1.1.10.</t>
  </si>
  <si>
    <t>Multifunkcinis lovos funkcijų valdymo skydelis:1. Sumontuotas abiejuose lovos galvūgalio arba kojūgalio dalies apsauginiuose šonuose.2. Parametrai rodomi ekrane – nustatymai atvaizduojami skaitine išraiška.3. Automatinės funkcijos (nustatomos vieno mygtuko paspaudimu):a) Paciento mobilizacijos pozicija.b) Kardiologinės pagalbos pozicija.c) Skubaus gaivinimo pozicija.4. Galima keisi šias lovos funkcijas:a) Nugaros sekcijos kampą.b) Šlaunų sekcijos kampą.c) Blauzdų sekcijos kampą.d) Čiužinio platformos aukštį.e) Šoninį pavertimas- jeigu lova pavertimą keičia platformos pagalba.f) Trendelenburgas g)Antitrendelenburgas 5. Svarstyklių valdymas  integruotas skydelyje: a) Ekrane rodoma: Paciento svoris, svarstyklių stabilizavimo piktograma, svorio vienetai.6. Ekrane rodomi informaciniai pranešimai apie lovos būklę.</t>
  </si>
  <si>
    <t>1.1.11.</t>
  </si>
  <si>
    <t>Apsauginiai šoniniai rėmai:1. Pagaminti iš plastiko. 2. Šoninis rėmas sudarytas iš dviejų atskirai nuleidžiamų/pakeliamų dalių.</t>
  </si>
  <si>
    <t>1.1.12.</t>
  </si>
  <si>
    <t>Lovos galai: 1. Plastikiniai.2. Išimami.</t>
  </si>
  <si>
    <t>1.1.13.</t>
  </si>
  <si>
    <t xml:space="preserve">Saugi lovos apkrova (gamintojo numatyta lovos keliamoji galia): ne mažiau 245 kg </t>
  </si>
  <si>
    <t>1.1.14.</t>
  </si>
  <si>
    <t>Lovos važiuoklė:1. Su ratais, kurių diametras ≥150 mm; 2. Su kojinio valdymo centrine stabdžių sistema</t>
  </si>
  <si>
    <t>1.1.15.</t>
  </si>
  <si>
    <t>Išoriniai matmenys, ilgis x plotis: ≤ (2300 x 1100) mm</t>
  </si>
  <si>
    <t>1.1.16.</t>
  </si>
  <si>
    <t>Svarstyklės: 1.Integruotos į lovą. 2. Valdoma multifunkciniu pultu integruotu apsauginiuose lovos šonuose arba kojūgalyje. 3. Būtina galimybė išsaugoti paciento svorį į vidinę lovos atmintį.</t>
  </si>
  <si>
    <t>1.1.17.</t>
  </si>
  <si>
    <t>Paciento išlipimo iš lovos aliarmas: 1. Būtina garsinė aliarmo indikacija.</t>
  </si>
  <si>
    <t>1.1.18.</t>
  </si>
  <si>
    <t>Personalo valdymo pultas (kabinamas kojūgalyje arba sumontuotas lovos šonuose):1. Su lovos valdymo funkcijų užrakinimo galimybe 2. Baterijos įkrovimo indikatorius.3. Pultu galima valdyti šias funkcijas:a) Čiužinio platformos aukštį.b) Nugaros sekcijos kampą.c) Šlaunų sekcijos kampą. d) Blauzdų sekcijos kampą. e) Trendelenburgas/Antitrendelenburgas. f) Lateralinį poavertimą (jeigu yra čiužinio platformos pavertimo galimybė) 4. Pulte integruotos vienu mygtuku nustatomos užprogramuotos padėtys.</t>
  </si>
  <si>
    <t>1.1.19.</t>
  </si>
  <si>
    <t>Rankinis lovos funkcijų valdymo pultelis: būtina. Pakabinamas arba integruotas vidiniame lovos šone</t>
  </si>
  <si>
    <t>1.1.20.</t>
  </si>
  <si>
    <t>Lašinių (infuzinių) stovas: būtina</t>
  </si>
  <si>
    <t>1.1.21.</t>
  </si>
  <si>
    <t xml:space="preserve">Kartu su lova komplektuojamas antipragulinis čiužinys: tiekėjas gali rintis vieną iš dviejų čiužinio modelio variantų. </t>
  </si>
  <si>
    <t>1.1.22.</t>
  </si>
  <si>
    <t xml:space="preserve">Antipragulinis čiužinys Modelis Nr.1: integruotas į funkcinę lovą. Punktuose 1.1.23 - 1.1.34 pateikti reikalavimai pirmąjam čiužinio modeliui. </t>
  </si>
  <si>
    <t>1.1.23.</t>
  </si>
  <si>
    <t>Čiužinio sandara (neblogesnė už nurodytą): 1. Užvalkalas.2. Papildomas patogumo sluoksnis. 3. Oro celės. 4. Porolono sluoksnis. Pėdų dalis.</t>
  </si>
  <si>
    <t>1.1.24.</t>
  </si>
  <si>
    <t>Paskirtis: Atraminis paviršius pacientui, paskirstant slėgį, siekiant valdyti slėgį į kūno paviršių ir koreguoti mikroklimatą.</t>
  </si>
  <si>
    <t>1.1.25.</t>
  </si>
  <si>
    <t>Tvirtinimas: Prie čiužinio platformos tvirtinamas diržais.</t>
  </si>
  <si>
    <t>1.1.26.</t>
  </si>
  <si>
    <t xml:space="preserve">Skubaus gaivinimo atveju greito oro išleidimo vietos (rankinis variantas): 1. Abejose čiužinio pusėse.Oro išleidimo (CPR metu) iš čiužinio greitis: ne lėčiau kaip per 50s. </t>
  </si>
  <si>
    <t>1.1.27.</t>
  </si>
  <si>
    <t>Mikroklimato valdymas: Būtina</t>
  </si>
  <si>
    <t>1.1.28.</t>
  </si>
  <si>
    <t>Saugi čiužinio apkrova (numatyta gamintojo): ne mažiau 250 kg.</t>
  </si>
  <si>
    <t>1.1.29.</t>
  </si>
  <si>
    <t xml:space="preserve">Išmatavimai: 210-220 cm x 85-90 cm </t>
  </si>
  <si>
    <t>1.1.30.</t>
  </si>
  <si>
    <t>Aukštis: Ne mažiau 20 cm bet ne daugiau 25 cm.</t>
  </si>
  <si>
    <t>1.1.31.</t>
  </si>
  <si>
    <t>Pripūtimo greitis (po sandėliavimo): ne ilgiau 15 min.</t>
  </si>
  <si>
    <t>1.1.32.</t>
  </si>
  <si>
    <t>Veikimo rėžimai:1. Mikroklimato rėžimas.2. Automatinis čiužinio optimizavimas pacientui esant lovoje. Maksimalaus pripūtimo rėžimas</t>
  </si>
  <si>
    <t>1.1.33.</t>
  </si>
  <si>
    <t>Maksimalaus pripūtimo rėžimo automatinis išsijungimas: Būtinas. Išsijungia po ne daugiau 30 min.</t>
  </si>
  <si>
    <t>1.1.34.</t>
  </si>
  <si>
    <t>Užvalkalas: Kvėpuojantis- būtina mikroklimato funkcijai. Su užtrauktuku, užtraukiamu ne mažiau 360°.</t>
  </si>
  <si>
    <t>1.1.35.</t>
  </si>
  <si>
    <t xml:space="preserve">Antipragulinis čiužinys Modelis Nr.2: uždedamas ant lovos čiužinio platformos su pakabinamu kompresoriumi. 1.1.36 - 1.1.41 pateikti reikalavimai antrajam čiužinio modeliui. </t>
  </si>
  <si>
    <t>1.1.36.</t>
  </si>
  <si>
    <t>Čiužinio tinkamumas: siūlomas čiužinys tinkamas naudojimui su siūloma lova.</t>
  </si>
  <si>
    <t>1.1.37.</t>
  </si>
  <si>
    <t>Čiužinio paskirtis: antipragulinis čiužinys skirtas paciento pragulų prevencijai ir gydymui.</t>
  </si>
  <si>
    <t>1.1.38.</t>
  </si>
  <si>
    <t>Čiužinio sudėtis ir funkcija:a) Kombinuotas (gelio ir porolono) čiužinys. b) Čiužinys minimizuoja muskuloskeletinj spaudimą, sumažina šlytį ir kūno odos drėgmės perteklių.c) Oro srauto pagalba valdomas paciento odos mikroklimatas per orui laidžią membraną.d) Gelio struktūros ne mažiau kaip trejose čiužinio dalyse.e) Oro srauto pagalba valdomas paciento odos mikroklimatas per orui laidžią membraną.f) Pučiant orą į čiužinyje esančias oro kameras, pacientas gali būti paverčiamas maksimaliu ne mažesniu kaip 30 laipsnių kampu. Galimybė sustabdyti oro pūtimą norimu pavirtimo kampu</t>
  </si>
  <si>
    <t>1.1.39.</t>
  </si>
  <si>
    <t>Maksimalus leistinas paciento svoris: ne mažiau kaip 225kg.</t>
  </si>
  <si>
    <t>1.1.40.</t>
  </si>
  <si>
    <t>Čiužinio užvalkalas:1. Čiužinio užvalkalas padeda pašalinti drėgmės perteklių. 2. Čiužinio užvalkalas kvėpuojantis.3. Čiužinio užvalkalo siūlės sandarios.</t>
  </si>
  <si>
    <t>1.1.41.</t>
  </si>
  <si>
    <t>Čiužinio matmenys:1. Ilgis: 215cm +/- 5cm 2. Plotis: 90cm +/- 5cm 3. Storis: 25cm +/- 5cm</t>
  </si>
  <si>
    <t>1.1.42.</t>
  </si>
  <si>
    <t>Pompa (kompresorius) čiužinio papildomomis funkcijom atlikti (kiekvienai lovai pristatoma po atskirą kompresorių):1. Pompa turi HEPA filtrą2. Pompa su transportavimo rankena, apsauginiais bamperiais ir antivibracinėmis kojelėmis 3. Su LCD ekranu arba lygiaverčiu4. Pakabiname ant lovos galo su atlenkiamais kabliais 5. Galima užrakinti funkcijų valdymą 6. Ne mažiau kaip trys iš anksto nustatyti paciento laikymo pavertus laikai. Laikas pradedamas skaičiuoti tik po pilno oro pripūtimo 7. Šoninių apsaugų pakėlimo priminimas prieš pradedant paciento pavertimą matomas pompos ekrane 8. Vizualinis pranešimas pompos ekrane, jei paciento pavertimas pavyko.</t>
  </si>
  <si>
    <t>1.1.43.</t>
  </si>
  <si>
    <t>Lovos garantinio aptarnavimo laikotarpis: ne mažiau kaip 24 mėnesiai</t>
  </si>
  <si>
    <t>1.1.44.</t>
  </si>
  <si>
    <t>Komplektacija: lova, antipragulinis čiužinys, lašinių stovas, pasikėlimo rankena.</t>
  </si>
  <si>
    <t>1.1.45.</t>
  </si>
  <si>
    <t>Pavyzdžio pateikimas: ligoninei pareikalavus, tiekėjas privalo pristatyti specifikaciją atitinkantį pavyzdį per 20 kalendorinių dienų.</t>
  </si>
  <si>
    <t>1.1.46.</t>
  </si>
  <si>
    <t>CE sertifikatas turi būti išduotas notifikuotos institucijos pagal MDR (ES) 2017/745 reglamentą: kartu su pasiūlymu privaloma pateikti galiojantį sertifikatą siūlomai komplektacijai.</t>
  </si>
  <si>
    <t>1.1.47.</t>
  </si>
  <si>
    <t>1.1.48.</t>
  </si>
  <si>
    <t>1.1.49.</t>
  </si>
  <si>
    <t>1.1.50.</t>
  </si>
  <si>
    <t>1.1.51.</t>
  </si>
  <si>
    <t>Suma be PVM</t>
  </si>
  <si>
    <t>Taikomas PVM dydis (%)</t>
  </si>
  <si>
    <t>PVM suma</t>
  </si>
  <si>
    <t>Suma su PVM</t>
  </si>
  <si>
    <t>Dalies biudžetas su PVM: 29040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</si>
  <si>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</si>
  <si>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</si>
  <si>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</si>
  <si>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</si>
  <si>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</si>
  <si>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</si>
  <si>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</si>
  <si>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</si>
  <si>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</si>
  <si>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</si>
  <si>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</si>
  <si>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</si>
  <si>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</si>
  <si>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</si>
  <si>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</si>
  <si>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</si>
  <si>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</si>
  <si>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</si>
  <si>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</si>
  <si>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</si>
  <si>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</si>
  <si>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</si>
  <si>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</si>
  <si>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</si>
  <si>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3480 2025-09-15 13:10:24</t>
  </si>
  <si>
    <t>Mato vnt.</t>
  </si>
  <si>
    <t>Šešiakampio formos gelio struktūros ne mažiau kaip trijose čiužinio dalyse</t>
  </si>
  <si>
    <t>Taip/ Ne</t>
  </si>
  <si>
    <t>Pacientas paverčiamas ne mažesniu kaip 30 laipsnių kampu. Pavertimas atliekamas čiužinio ir oro kompresoriaus pagalba</t>
  </si>
  <si>
    <t>Čiužinio kompresorius integruotas į siūlomos funkcinės lovos konstrukciją (nėra atskiras kilnojamas įrangos vienetas)</t>
  </si>
  <si>
    <t>Čiužinio valdymas integruotas į multifunkcinį lovos valdymo skydelį integruotą galvūgalio dalies šoniniame apsauginiame rėme.Galima valdyti: a)	 Čiužinio veikimo rėžimą.b)	 Slėgio valdymo mygtukai. Multifunkcinio pulto ekrane rodomas čiužinio slėgis, rėžimas.</t>
  </si>
  <si>
    <t>Garantinio aptarnavimo laikotarpis ne mažiau nei 36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</si>
</sst>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23" xfId="0" applyFont="1" applyFill="1" applyBorder="1" applyAlignment="1">
      <alignment wrapText="1"/>
    </xf>
    <xf numFmtId="0" fontId="1" fillId="4" borderId="23" xfId="0" applyFont="1" applyFill="1" applyBorder="1" applyAlignment="1">
      <alignment horizontal="left" vertical="top" wrapText="1"/>
    </xf>
    <xf numFmtId="0" fontId="1" fillId="4" borderId="23" xfId="0" applyFont="1" applyFill="1" applyBorder="1" applyAlignment="1">
      <alignment horizontal="center" vertical="center"/>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center" vertical="center" wrapText="1"/>
    </xf>
    <xf numFmtId="0" fontId="1" fillId="6" borderId="23" xfId="0" applyFont="1" applyFill="1" applyBorder="1" applyAlignment="1" applyProtection="1">
      <alignment horizontal="right" vertical="center"/>
      <protection locked="0"/>
    </xf>
    <xf numFmtId="0" fontId="1" fillId="4" borderId="23" xfId="0" applyFont="1" applyFill="1" applyBorder="1" applyAlignment="1">
      <alignment horizontal="right" vertical="center"/>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8"/>
  <sheetViews>
    <sheetView tabSelected="1" workbookViewId="0">
      <selection activeCell="B8" sqref="B8"/>
    </sheetView>
  </sheetViews>
  <sheetFormatPr defaultColWidth="10.875" defaultRowHeight="15" x14ac:dyDescent="0.25"/>
  <cols>
    <col min="1" max="1" width="6.5" style="1" customWidth="1"/>
    <col min="2" max="2" width="34.25" style="1" customWidth="1"/>
    <col min="3" max="3" width="5.5" style="1" customWidth="1"/>
    <col min="4" max="4" width="7.5" style="1" customWidth="1"/>
    <col min="5" max="5" width="6.375" style="1" customWidth="1"/>
    <col min="6" max="7" width="10" style="1" customWidth="1"/>
    <col min="8" max="8" width="26.5" style="1" customWidth="1"/>
    <col min="9" max="9" width="34.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64"/>
      <c r="C12" s="25"/>
      <c r="D12" s="67"/>
      <c r="E12" s="67"/>
      <c r="F12" s="68"/>
    </row>
    <row r="13" spans="1:6" ht="15.95" customHeight="1" x14ac:dyDescent="0.25">
      <c r="A13" s="29" t="s">
        <v>8</v>
      </c>
      <c r="B13" s="65"/>
      <c r="C13" s="25"/>
      <c r="D13" s="67"/>
      <c r="E13" s="67"/>
      <c r="F13" s="68"/>
    </row>
    <row r="14" spans="1:6" ht="15.95" customHeight="1" x14ac:dyDescent="0.25">
      <c r="A14" s="29" t="s">
        <v>9</v>
      </c>
      <c r="B14" s="65"/>
      <c r="C14" s="25"/>
      <c r="D14" s="67"/>
      <c r="E14" s="67"/>
      <c r="F14" s="68"/>
    </row>
    <row r="15" spans="1:6" ht="15.95" customHeight="1" x14ac:dyDescent="0.25">
      <c r="A15" s="26" t="s">
        <v>10</v>
      </c>
      <c r="B15" s="64"/>
      <c r="C15" s="25"/>
      <c r="D15" s="67"/>
      <c r="E15" s="67"/>
      <c r="F15" s="68"/>
    </row>
    <row r="16" spans="1:6" ht="63" customHeight="1" x14ac:dyDescent="0.25">
      <c r="A16" s="29" t="s">
        <v>11</v>
      </c>
      <c r="B16" s="65"/>
      <c r="C16" s="25"/>
      <c r="D16" s="67"/>
      <c r="E16" s="67"/>
      <c r="F16" s="68"/>
    </row>
    <row r="17" spans="1:9" ht="15.95" customHeight="1" x14ac:dyDescent="0.25">
      <c r="A17" s="26" t="s">
        <v>12</v>
      </c>
      <c r="B17" s="64"/>
      <c r="C17" s="25"/>
      <c r="D17" s="67"/>
      <c r="E17" s="67"/>
      <c r="F17" s="68"/>
    </row>
    <row r="18" spans="1:9" ht="33.75" customHeight="1" x14ac:dyDescent="0.25">
      <c r="A18" s="26" t="s">
        <v>13</v>
      </c>
      <c r="B18" s="64"/>
      <c r="C18" s="25"/>
      <c r="D18" s="67"/>
      <c r="E18" s="67"/>
      <c r="F18" s="68"/>
    </row>
    <row r="19" spans="1:9" ht="48" customHeight="1" x14ac:dyDescent="0.25">
      <c r="A19" s="26" t="s">
        <v>14</v>
      </c>
      <c r="B19" s="64"/>
      <c r="C19" s="25"/>
      <c r="D19" s="67"/>
      <c r="E19" s="67"/>
      <c r="F19" s="68"/>
    </row>
    <row r="20" spans="1:9" ht="64.5" customHeight="1" x14ac:dyDescent="0.25">
      <c r="A20" s="26" t="s">
        <v>15</v>
      </c>
      <c r="B20" s="64"/>
      <c r="C20" s="25"/>
      <c r="D20" s="67"/>
      <c r="E20" s="67"/>
      <c r="F20" s="68"/>
    </row>
    <row r="21" spans="1:9" ht="127.5" customHeight="1" x14ac:dyDescent="0.25">
      <c r="A21" s="31" t="s">
        <v>16</v>
      </c>
      <c r="B21" s="66"/>
      <c r="C21" s="33"/>
      <c r="D21" s="69"/>
      <c r="E21" s="69"/>
      <c r="F21" s="69"/>
      <c r="G21" s="15" t="str">
        <f>IF((SUMPRODUCT(--(C21=""))&gt;0), "Privaloma užpildyti, kai taikomi pašalinimo pagrindai", "")</f>
        <v>Privaloma užpildyti, kai taikomi pašalinimo pagrindai</v>
      </c>
    </row>
    <row r="22" spans="1:9" ht="18" customHeight="1" x14ac:dyDescent="0.25">
      <c r="A22" s="5"/>
      <c r="B22" s="5"/>
      <c r="C22" s="6"/>
      <c r="D22" s="6"/>
      <c r="E22" s="6"/>
      <c r="F22" s="6"/>
    </row>
    <row r="23" spans="1:9" x14ac:dyDescent="0.25">
      <c r="A23" s="30" t="s">
        <v>17</v>
      </c>
      <c r="B23" s="28"/>
      <c r="C23" s="28"/>
      <c r="D23" s="28"/>
      <c r="E23" s="28"/>
      <c r="F23" s="28"/>
    </row>
    <row r="24" spans="1:9" x14ac:dyDescent="0.25">
      <c r="A24" s="28" t="s">
        <v>18</v>
      </c>
      <c r="B24" s="28"/>
      <c r="C24" s="28"/>
      <c r="D24" s="28"/>
      <c r="E24" s="28"/>
      <c r="F24" s="28"/>
    </row>
    <row r="25" spans="1:9" x14ac:dyDescent="0.25">
      <c r="A25" s="28" t="s">
        <v>19</v>
      </c>
      <c r="B25" s="28"/>
      <c r="C25" s="28"/>
      <c r="D25" s="28"/>
      <c r="E25" s="28"/>
      <c r="F25" s="28"/>
    </row>
    <row r="26" spans="1:9" x14ac:dyDescent="0.25">
      <c r="A26" s="28" t="s">
        <v>20</v>
      </c>
      <c r="B26" s="28"/>
      <c r="C26" s="28"/>
      <c r="D26" s="28"/>
      <c r="E26" s="28"/>
      <c r="F26" s="28"/>
    </row>
    <row r="27" spans="1:9" x14ac:dyDescent="0.25">
      <c r="A27" s="28" t="s">
        <v>21</v>
      </c>
      <c r="B27" s="28"/>
      <c r="C27" s="28"/>
      <c r="D27" s="28"/>
      <c r="E27" s="28"/>
      <c r="F27" s="28"/>
    </row>
    <row r="28" spans="1:9" ht="32.1" customHeight="1" x14ac:dyDescent="0.25">
      <c r="A28" s="32" t="s">
        <v>22</v>
      </c>
      <c r="B28" s="28"/>
      <c r="C28" s="28"/>
      <c r="D28" s="28"/>
      <c r="E28" s="28"/>
      <c r="F28" s="28"/>
    </row>
    <row r="29" spans="1:9" x14ac:dyDescent="0.25">
      <c r="A29" s="28" t="s">
        <v>23</v>
      </c>
      <c r="B29" s="28"/>
      <c r="C29" s="28"/>
      <c r="D29" s="28"/>
      <c r="E29" s="28"/>
      <c r="F29" s="28"/>
    </row>
    <row r="30" spans="1:9" x14ac:dyDescent="0.25">
      <c r="A30" s="15" t="s">
        <v>24</v>
      </c>
      <c r="I30" s="16"/>
    </row>
    <row r="31" spans="1:9" x14ac:dyDescent="0.25">
      <c r="A31" s="15" t="s">
        <v>25</v>
      </c>
    </row>
    <row r="32" spans="1:9" x14ac:dyDescent="0.25">
      <c r="A32" s="13" t="s">
        <v>26</v>
      </c>
    </row>
    <row r="33" spans="1:9" s="12" customFormat="1" ht="75" x14ac:dyDescent="0.25">
      <c r="A33" s="78" t="s">
        <v>27</v>
      </c>
      <c r="B33" s="78" t="s">
        <v>28</v>
      </c>
      <c r="C33" s="78" t="s">
        <v>29</v>
      </c>
      <c r="D33" s="78" t="s">
        <v>30</v>
      </c>
      <c r="E33" s="78" t="s">
        <v>165</v>
      </c>
      <c r="F33" s="78" t="s">
        <v>31</v>
      </c>
      <c r="G33" s="78" t="s">
        <v>32</v>
      </c>
      <c r="H33" s="78" t="s">
        <v>33</v>
      </c>
      <c r="I33" s="78" t="s">
        <v>34</v>
      </c>
    </row>
    <row r="34" spans="1:9" ht="30" x14ac:dyDescent="0.25">
      <c r="A34" s="71" t="s">
        <v>35</v>
      </c>
      <c r="B34" s="71" t="s">
        <v>36</v>
      </c>
      <c r="C34" s="72">
        <v>2</v>
      </c>
      <c r="D34" s="72"/>
      <c r="E34" s="72" t="s">
        <v>37</v>
      </c>
      <c r="F34" s="76"/>
      <c r="G34" s="77" t="str">
        <f>IF(ISBLANK(F34),"", PRODUCT(C34,F34))</f>
        <v/>
      </c>
      <c r="H34" s="73"/>
      <c r="I34" s="70"/>
    </row>
    <row r="35" spans="1:9" ht="45" x14ac:dyDescent="0.25">
      <c r="A35" s="71" t="s">
        <v>38</v>
      </c>
      <c r="B35" s="71" t="s">
        <v>39</v>
      </c>
      <c r="C35" s="18"/>
      <c r="D35" s="18"/>
      <c r="E35" s="18"/>
      <c r="F35" s="18"/>
      <c r="G35" s="18"/>
      <c r="H35" s="70"/>
      <c r="I35" s="73"/>
    </row>
    <row r="36" spans="1:9" ht="45" x14ac:dyDescent="0.25">
      <c r="A36" s="71" t="s">
        <v>40</v>
      </c>
      <c r="B36" s="71" t="s">
        <v>41</v>
      </c>
      <c r="C36" s="18"/>
      <c r="D36" s="18"/>
      <c r="E36" s="18"/>
      <c r="F36" s="18"/>
      <c r="G36" s="18"/>
      <c r="H36" s="70"/>
      <c r="I36" s="73"/>
    </row>
    <row r="37" spans="1:9" ht="45" x14ac:dyDescent="0.25">
      <c r="A37" s="71" t="s">
        <v>42</v>
      </c>
      <c r="B37" s="71" t="s">
        <v>43</v>
      </c>
      <c r="C37" s="18"/>
      <c r="D37" s="18"/>
      <c r="E37" s="18"/>
      <c r="F37" s="18"/>
      <c r="G37" s="18"/>
      <c r="H37" s="70"/>
      <c r="I37" s="73"/>
    </row>
    <row r="38" spans="1:9" ht="30" x14ac:dyDescent="0.25">
      <c r="A38" s="71" t="s">
        <v>44</v>
      </c>
      <c r="B38" s="71" t="s">
        <v>45</v>
      </c>
      <c r="C38" s="18"/>
      <c r="D38" s="18"/>
      <c r="E38" s="18"/>
      <c r="F38" s="18"/>
      <c r="G38" s="18"/>
      <c r="H38" s="70"/>
      <c r="I38" s="73"/>
    </row>
    <row r="39" spans="1:9" ht="30" x14ac:dyDescent="0.25">
      <c r="A39" s="71" t="s">
        <v>46</v>
      </c>
      <c r="B39" s="71" t="s">
        <v>47</v>
      </c>
      <c r="C39" s="18"/>
      <c r="D39" s="18"/>
      <c r="E39" s="18"/>
      <c r="F39" s="18"/>
      <c r="G39" s="18"/>
      <c r="H39" s="70"/>
      <c r="I39" s="73"/>
    </row>
    <row r="40" spans="1:9" ht="30" x14ac:dyDescent="0.25">
      <c r="A40" s="71" t="s">
        <v>48</v>
      </c>
      <c r="B40" s="71" t="s">
        <v>49</v>
      </c>
      <c r="C40" s="18"/>
      <c r="D40" s="18"/>
      <c r="E40" s="18"/>
      <c r="F40" s="18"/>
      <c r="G40" s="18"/>
      <c r="H40" s="70"/>
      <c r="I40" s="73"/>
    </row>
    <row r="41" spans="1:9" ht="30" x14ac:dyDescent="0.25">
      <c r="A41" s="71" t="s">
        <v>50</v>
      </c>
      <c r="B41" s="71" t="s">
        <v>51</v>
      </c>
      <c r="C41" s="18"/>
      <c r="D41" s="18"/>
      <c r="E41" s="18"/>
      <c r="F41" s="18"/>
      <c r="G41" s="18"/>
      <c r="H41" s="70"/>
      <c r="I41" s="73"/>
    </row>
    <row r="42" spans="1:9" ht="45" x14ac:dyDescent="0.25">
      <c r="A42" s="71" t="s">
        <v>52</v>
      </c>
      <c r="B42" s="71" t="s">
        <v>53</v>
      </c>
      <c r="C42" s="18"/>
      <c r="D42" s="18"/>
      <c r="E42" s="18"/>
      <c r="F42" s="18"/>
      <c r="G42" s="18"/>
      <c r="H42" s="70"/>
      <c r="I42" s="73"/>
    </row>
    <row r="43" spans="1:9" ht="30" x14ac:dyDescent="0.25">
      <c r="A43" s="71" t="s">
        <v>54</v>
      </c>
      <c r="B43" s="71" t="s">
        <v>55</v>
      </c>
      <c r="C43" s="18"/>
      <c r="D43" s="18"/>
      <c r="E43" s="18"/>
      <c r="F43" s="18"/>
      <c r="G43" s="18"/>
      <c r="H43" s="70"/>
      <c r="I43" s="73"/>
    </row>
    <row r="44" spans="1:9" ht="345" x14ac:dyDescent="0.25">
      <c r="A44" s="71" t="s">
        <v>56</v>
      </c>
      <c r="B44" s="71" t="s">
        <v>57</v>
      </c>
      <c r="C44" s="18"/>
      <c r="D44" s="18"/>
      <c r="E44" s="18"/>
      <c r="F44" s="18"/>
      <c r="G44" s="18"/>
      <c r="H44" s="70"/>
      <c r="I44" s="73"/>
    </row>
    <row r="45" spans="1:9" ht="60" x14ac:dyDescent="0.25">
      <c r="A45" s="71" t="s">
        <v>58</v>
      </c>
      <c r="B45" s="71" t="s">
        <v>59</v>
      </c>
      <c r="C45" s="18"/>
      <c r="D45" s="18"/>
      <c r="E45" s="18"/>
      <c r="F45" s="18"/>
      <c r="G45" s="18"/>
      <c r="H45" s="70"/>
      <c r="I45" s="73"/>
    </row>
    <row r="46" spans="1:9" x14ac:dyDescent="0.25">
      <c r="A46" s="71" t="s">
        <v>60</v>
      </c>
      <c r="B46" s="71" t="s">
        <v>61</v>
      </c>
      <c r="C46" s="18"/>
      <c r="D46" s="18"/>
      <c r="E46" s="18"/>
      <c r="F46" s="18"/>
      <c r="G46" s="18"/>
      <c r="H46" s="70"/>
      <c r="I46" s="73"/>
    </row>
    <row r="47" spans="1:9" ht="30" x14ac:dyDescent="0.25">
      <c r="A47" s="71" t="s">
        <v>62</v>
      </c>
      <c r="B47" s="71" t="s">
        <v>63</v>
      </c>
      <c r="C47" s="18"/>
      <c r="D47" s="18"/>
      <c r="E47" s="18"/>
      <c r="F47" s="18"/>
      <c r="G47" s="18"/>
      <c r="H47" s="70"/>
      <c r="I47" s="73"/>
    </row>
    <row r="48" spans="1:9" ht="45" x14ac:dyDescent="0.25">
      <c r="A48" s="71" t="s">
        <v>64</v>
      </c>
      <c r="B48" s="71" t="s">
        <v>65</v>
      </c>
      <c r="C48" s="18"/>
      <c r="D48" s="18"/>
      <c r="E48" s="18"/>
      <c r="F48" s="18"/>
      <c r="G48" s="18"/>
      <c r="H48" s="70"/>
      <c r="I48" s="73"/>
    </row>
    <row r="49" spans="1:9" ht="30" x14ac:dyDescent="0.25">
      <c r="A49" s="71" t="s">
        <v>66</v>
      </c>
      <c r="B49" s="71" t="s">
        <v>67</v>
      </c>
      <c r="C49" s="18"/>
      <c r="D49" s="18"/>
      <c r="E49" s="18"/>
      <c r="F49" s="18"/>
      <c r="G49" s="18"/>
      <c r="H49" s="70"/>
      <c r="I49" s="73"/>
    </row>
    <row r="50" spans="1:9" ht="75" x14ac:dyDescent="0.25">
      <c r="A50" s="71" t="s">
        <v>68</v>
      </c>
      <c r="B50" s="71" t="s">
        <v>69</v>
      </c>
      <c r="C50" s="18"/>
      <c r="D50" s="18"/>
      <c r="E50" s="18"/>
      <c r="F50" s="18"/>
      <c r="G50" s="18"/>
      <c r="H50" s="70"/>
      <c r="I50" s="73"/>
    </row>
    <row r="51" spans="1:9" ht="30" x14ac:dyDescent="0.25">
      <c r="A51" s="71" t="s">
        <v>70</v>
      </c>
      <c r="B51" s="71" t="s">
        <v>71</v>
      </c>
      <c r="C51" s="18"/>
      <c r="D51" s="18"/>
      <c r="E51" s="18"/>
      <c r="F51" s="18"/>
      <c r="G51" s="18"/>
      <c r="H51" s="70"/>
      <c r="I51" s="73"/>
    </row>
    <row r="52" spans="1:9" ht="210" x14ac:dyDescent="0.25">
      <c r="A52" s="71" t="s">
        <v>72</v>
      </c>
      <c r="B52" s="71" t="s">
        <v>73</v>
      </c>
      <c r="C52" s="18"/>
      <c r="D52" s="18"/>
      <c r="E52" s="18"/>
      <c r="F52" s="18"/>
      <c r="G52" s="18"/>
      <c r="H52" s="70"/>
      <c r="I52" s="73"/>
    </row>
    <row r="53" spans="1:9" ht="45" x14ac:dyDescent="0.25">
      <c r="A53" s="71" t="s">
        <v>74</v>
      </c>
      <c r="B53" s="71" t="s">
        <v>75</v>
      </c>
      <c r="C53" s="18"/>
      <c r="D53" s="18"/>
      <c r="E53" s="18"/>
      <c r="F53" s="18"/>
      <c r="G53" s="18"/>
      <c r="H53" s="70"/>
      <c r="I53" s="73"/>
    </row>
    <row r="54" spans="1:9" x14ac:dyDescent="0.25">
      <c r="A54" s="71" t="s">
        <v>76</v>
      </c>
      <c r="B54" s="71" t="s">
        <v>77</v>
      </c>
      <c r="C54" s="18"/>
      <c r="D54" s="18"/>
      <c r="E54" s="18"/>
      <c r="F54" s="18"/>
      <c r="G54" s="18"/>
      <c r="H54" s="70"/>
      <c r="I54" s="73"/>
    </row>
    <row r="55" spans="1:9" ht="45" x14ac:dyDescent="0.25">
      <c r="A55" s="71" t="s">
        <v>78</v>
      </c>
      <c r="B55" s="71" t="s">
        <v>79</v>
      </c>
      <c r="C55" s="18"/>
      <c r="D55" s="18"/>
      <c r="E55" s="18"/>
      <c r="F55" s="18"/>
      <c r="G55" s="18"/>
      <c r="H55" s="70"/>
      <c r="I55" s="73"/>
    </row>
    <row r="56" spans="1:9" ht="60" x14ac:dyDescent="0.25">
      <c r="A56" s="71" t="s">
        <v>80</v>
      </c>
      <c r="B56" s="71" t="s">
        <v>81</v>
      </c>
      <c r="C56" s="18"/>
      <c r="D56" s="18"/>
      <c r="E56" s="18"/>
      <c r="F56" s="18"/>
      <c r="G56" s="18"/>
      <c r="H56" s="70"/>
      <c r="I56" s="73"/>
    </row>
    <row r="57" spans="1:9" ht="60" x14ac:dyDescent="0.25">
      <c r="A57" s="71" t="s">
        <v>82</v>
      </c>
      <c r="B57" s="71" t="s">
        <v>83</v>
      </c>
      <c r="C57" s="18"/>
      <c r="D57" s="18"/>
      <c r="E57" s="18"/>
      <c r="F57" s="18"/>
      <c r="G57" s="18"/>
      <c r="H57" s="70"/>
      <c r="I57" s="73"/>
    </row>
    <row r="58" spans="1:9" ht="45" x14ac:dyDescent="0.25">
      <c r="A58" s="71" t="s">
        <v>84</v>
      </c>
      <c r="B58" s="71" t="s">
        <v>85</v>
      </c>
      <c r="C58" s="18"/>
      <c r="D58" s="18"/>
      <c r="E58" s="18"/>
      <c r="F58" s="18"/>
      <c r="G58" s="18"/>
      <c r="H58" s="70"/>
      <c r="I58" s="73"/>
    </row>
    <row r="59" spans="1:9" ht="30" x14ac:dyDescent="0.25">
      <c r="A59" s="71" t="s">
        <v>86</v>
      </c>
      <c r="B59" s="71" t="s">
        <v>87</v>
      </c>
      <c r="C59" s="18"/>
      <c r="D59" s="18"/>
      <c r="E59" s="18"/>
      <c r="F59" s="18"/>
      <c r="G59" s="18"/>
      <c r="H59" s="70"/>
      <c r="I59" s="73"/>
    </row>
    <row r="60" spans="1:9" ht="75" x14ac:dyDescent="0.25">
      <c r="A60" s="71" t="s">
        <v>88</v>
      </c>
      <c r="B60" s="71" t="s">
        <v>89</v>
      </c>
      <c r="C60" s="18"/>
      <c r="D60" s="18"/>
      <c r="E60" s="18"/>
      <c r="F60" s="18"/>
      <c r="G60" s="18"/>
      <c r="H60" s="70"/>
      <c r="I60" s="73"/>
    </row>
    <row r="61" spans="1:9" x14ac:dyDescent="0.25">
      <c r="A61" s="71" t="s">
        <v>90</v>
      </c>
      <c r="B61" s="71" t="s">
        <v>91</v>
      </c>
      <c r="C61" s="18"/>
      <c r="D61" s="18"/>
      <c r="E61" s="18"/>
      <c r="F61" s="18"/>
      <c r="G61" s="18"/>
      <c r="H61" s="70"/>
      <c r="I61" s="73"/>
    </row>
    <row r="62" spans="1:9" ht="30" x14ac:dyDescent="0.25">
      <c r="A62" s="71" t="s">
        <v>92</v>
      </c>
      <c r="B62" s="71" t="s">
        <v>93</v>
      </c>
      <c r="C62" s="18"/>
      <c r="D62" s="18"/>
      <c r="E62" s="18"/>
      <c r="F62" s="18"/>
      <c r="G62" s="18"/>
      <c r="H62" s="70"/>
      <c r="I62" s="73"/>
    </row>
    <row r="63" spans="1:9" x14ac:dyDescent="0.25">
      <c r="A63" s="71" t="s">
        <v>94</v>
      </c>
      <c r="B63" s="71" t="s">
        <v>95</v>
      </c>
      <c r="C63" s="18"/>
      <c r="D63" s="18"/>
      <c r="E63" s="18"/>
      <c r="F63" s="18"/>
      <c r="G63" s="18"/>
      <c r="H63" s="70"/>
      <c r="I63" s="73"/>
    </row>
    <row r="64" spans="1:9" ht="30" x14ac:dyDescent="0.25">
      <c r="A64" s="71" t="s">
        <v>96</v>
      </c>
      <c r="B64" s="71" t="s">
        <v>97</v>
      </c>
      <c r="C64" s="18"/>
      <c r="D64" s="18"/>
      <c r="E64" s="18"/>
      <c r="F64" s="18"/>
      <c r="G64" s="18"/>
      <c r="H64" s="70"/>
      <c r="I64" s="73"/>
    </row>
    <row r="65" spans="1:9" ht="30" x14ac:dyDescent="0.25">
      <c r="A65" s="71" t="s">
        <v>98</v>
      </c>
      <c r="B65" s="71" t="s">
        <v>99</v>
      </c>
      <c r="C65" s="18"/>
      <c r="D65" s="18"/>
      <c r="E65" s="18"/>
      <c r="F65" s="18"/>
      <c r="G65" s="18"/>
      <c r="H65" s="70"/>
      <c r="I65" s="73"/>
    </row>
    <row r="66" spans="1:9" ht="60" x14ac:dyDescent="0.25">
      <c r="A66" s="71" t="s">
        <v>100</v>
      </c>
      <c r="B66" s="71" t="s">
        <v>101</v>
      </c>
      <c r="C66" s="18"/>
      <c r="D66" s="18"/>
      <c r="E66" s="18"/>
      <c r="F66" s="18"/>
      <c r="G66" s="18"/>
      <c r="H66" s="70"/>
      <c r="I66" s="73"/>
    </row>
    <row r="67" spans="1:9" ht="45" x14ac:dyDescent="0.25">
      <c r="A67" s="71" t="s">
        <v>102</v>
      </c>
      <c r="B67" s="71" t="s">
        <v>103</v>
      </c>
      <c r="C67" s="18"/>
      <c r="D67" s="18"/>
      <c r="E67" s="18"/>
      <c r="F67" s="18"/>
      <c r="G67" s="18"/>
      <c r="H67" s="70"/>
      <c r="I67" s="73"/>
    </row>
    <row r="68" spans="1:9" ht="45" x14ac:dyDescent="0.25">
      <c r="A68" s="71" t="s">
        <v>104</v>
      </c>
      <c r="B68" s="71" t="s">
        <v>105</v>
      </c>
      <c r="C68" s="18"/>
      <c r="D68" s="18"/>
      <c r="E68" s="18"/>
      <c r="F68" s="18"/>
      <c r="G68" s="18"/>
      <c r="H68" s="70"/>
      <c r="I68" s="73"/>
    </row>
    <row r="69" spans="1:9" ht="75" x14ac:dyDescent="0.25">
      <c r="A69" s="71" t="s">
        <v>106</v>
      </c>
      <c r="B69" s="71" t="s">
        <v>107</v>
      </c>
      <c r="C69" s="18"/>
      <c r="D69" s="18"/>
      <c r="E69" s="18"/>
      <c r="F69" s="18"/>
      <c r="G69" s="18"/>
      <c r="H69" s="70"/>
      <c r="I69" s="73"/>
    </row>
    <row r="70" spans="1:9" ht="30" x14ac:dyDescent="0.25">
      <c r="A70" s="71" t="s">
        <v>108</v>
      </c>
      <c r="B70" s="71" t="s">
        <v>109</v>
      </c>
      <c r="C70" s="18"/>
      <c r="D70" s="18"/>
      <c r="E70" s="18"/>
      <c r="F70" s="18"/>
      <c r="G70" s="18"/>
      <c r="H70" s="70"/>
      <c r="I70" s="73"/>
    </row>
    <row r="71" spans="1:9" ht="45" x14ac:dyDescent="0.25">
      <c r="A71" s="71" t="s">
        <v>110</v>
      </c>
      <c r="B71" s="71" t="s">
        <v>111</v>
      </c>
      <c r="C71" s="18"/>
      <c r="D71" s="18"/>
      <c r="E71" s="18"/>
      <c r="F71" s="18"/>
      <c r="G71" s="18"/>
      <c r="H71" s="70"/>
      <c r="I71" s="73"/>
    </row>
    <row r="72" spans="1:9" ht="240" x14ac:dyDescent="0.25">
      <c r="A72" s="71" t="s">
        <v>112</v>
      </c>
      <c r="B72" s="71" t="s">
        <v>113</v>
      </c>
      <c r="C72" s="18"/>
      <c r="D72" s="18"/>
      <c r="E72" s="18"/>
      <c r="F72" s="18"/>
      <c r="G72" s="18"/>
      <c r="H72" s="70"/>
      <c r="I72" s="73"/>
    </row>
    <row r="73" spans="1:9" ht="30" x14ac:dyDescent="0.25">
      <c r="A73" s="71" t="s">
        <v>114</v>
      </c>
      <c r="B73" s="71" t="s">
        <v>115</v>
      </c>
      <c r="C73" s="18"/>
      <c r="D73" s="18"/>
      <c r="E73" s="18"/>
      <c r="F73" s="18"/>
      <c r="G73" s="18"/>
      <c r="H73" s="70"/>
      <c r="I73" s="73"/>
    </row>
    <row r="74" spans="1:9" ht="60" x14ac:dyDescent="0.25">
      <c r="A74" s="71" t="s">
        <v>116</v>
      </c>
      <c r="B74" s="71" t="s">
        <v>117</v>
      </c>
      <c r="C74" s="18"/>
      <c r="D74" s="18"/>
      <c r="E74" s="18"/>
      <c r="F74" s="18"/>
      <c r="G74" s="18"/>
      <c r="H74" s="70"/>
      <c r="I74" s="73"/>
    </row>
    <row r="75" spans="1:9" ht="45" x14ac:dyDescent="0.25">
      <c r="A75" s="71" t="s">
        <v>118</v>
      </c>
      <c r="B75" s="71" t="s">
        <v>119</v>
      </c>
      <c r="C75" s="18"/>
      <c r="D75" s="18"/>
      <c r="E75" s="18"/>
      <c r="F75" s="18"/>
      <c r="G75" s="18"/>
      <c r="H75" s="70"/>
      <c r="I75" s="73"/>
    </row>
    <row r="76" spans="1:9" ht="270" x14ac:dyDescent="0.25">
      <c r="A76" s="71" t="s">
        <v>120</v>
      </c>
      <c r="B76" s="71" t="s">
        <v>121</v>
      </c>
      <c r="C76" s="18"/>
      <c r="D76" s="18"/>
      <c r="E76" s="18"/>
      <c r="F76" s="18"/>
      <c r="G76" s="18"/>
      <c r="H76" s="70"/>
      <c r="I76" s="73"/>
    </row>
    <row r="77" spans="1:9" ht="30" x14ac:dyDescent="0.25">
      <c r="A77" s="71" t="s">
        <v>122</v>
      </c>
      <c r="B77" s="71" t="s">
        <v>123</v>
      </c>
      <c r="C77" s="18"/>
      <c r="D77" s="18"/>
      <c r="E77" s="18"/>
      <c r="F77" s="18"/>
      <c r="G77" s="18"/>
      <c r="H77" s="70"/>
      <c r="I77" s="73"/>
    </row>
    <row r="78" spans="1:9" ht="45" x14ac:dyDescent="0.25">
      <c r="A78" s="71" t="s">
        <v>124</v>
      </c>
      <c r="B78" s="71" t="s">
        <v>125</v>
      </c>
      <c r="C78" s="18"/>
      <c r="D78" s="18"/>
      <c r="E78" s="18"/>
      <c r="F78" s="18"/>
      <c r="G78" s="18"/>
      <c r="H78" s="70"/>
      <c r="I78" s="73"/>
    </row>
    <row r="79" spans="1:9" ht="60" x14ac:dyDescent="0.25">
      <c r="A79" s="71" t="s">
        <v>126</v>
      </c>
      <c r="B79" s="71" t="s">
        <v>127</v>
      </c>
      <c r="C79" s="18"/>
      <c r="D79" s="18"/>
      <c r="E79" s="18"/>
      <c r="F79" s="18"/>
      <c r="G79" s="18"/>
      <c r="H79" s="70"/>
      <c r="I79" s="73"/>
    </row>
    <row r="80" spans="1:9" ht="75" x14ac:dyDescent="0.25">
      <c r="A80" s="71" t="s">
        <v>128</v>
      </c>
      <c r="B80" s="71" t="s">
        <v>129</v>
      </c>
      <c r="C80" s="18"/>
      <c r="D80" s="18"/>
      <c r="E80" s="18"/>
      <c r="F80" s="18"/>
      <c r="G80" s="18"/>
      <c r="H80" s="70"/>
      <c r="I80" s="73"/>
    </row>
    <row r="81" spans="1:9" ht="30" x14ac:dyDescent="0.25">
      <c r="A81" s="71" t="s">
        <v>130</v>
      </c>
      <c r="B81" s="71" t="s">
        <v>166</v>
      </c>
      <c r="C81" s="18"/>
      <c r="D81" s="19"/>
      <c r="E81" s="75" t="s">
        <v>167</v>
      </c>
      <c r="F81" s="18"/>
      <c r="G81" s="18"/>
      <c r="H81" s="70"/>
      <c r="I81" s="73"/>
    </row>
    <row r="82" spans="1:9" ht="45" x14ac:dyDescent="0.25">
      <c r="A82" s="71" t="s">
        <v>131</v>
      </c>
      <c r="B82" s="71" t="s">
        <v>168</v>
      </c>
      <c r="C82" s="18"/>
      <c r="D82" s="19"/>
      <c r="E82" s="75" t="s">
        <v>167</v>
      </c>
      <c r="F82" s="18"/>
      <c r="G82" s="18"/>
      <c r="H82" s="70"/>
      <c r="I82" s="73"/>
    </row>
    <row r="83" spans="1:9" ht="45" x14ac:dyDescent="0.25">
      <c r="A83" s="71" t="s">
        <v>132</v>
      </c>
      <c r="B83" s="71" t="s">
        <v>169</v>
      </c>
      <c r="C83" s="18"/>
      <c r="D83" s="19"/>
      <c r="E83" s="75" t="s">
        <v>167</v>
      </c>
      <c r="F83" s="18"/>
      <c r="G83" s="18"/>
      <c r="H83" s="70"/>
      <c r="I83" s="73"/>
    </row>
    <row r="84" spans="1:9" ht="105" x14ac:dyDescent="0.25">
      <c r="A84" s="71" t="s">
        <v>133</v>
      </c>
      <c r="B84" s="71" t="s">
        <v>170</v>
      </c>
      <c r="C84" s="18"/>
      <c r="D84" s="19"/>
      <c r="E84" s="75" t="s">
        <v>167</v>
      </c>
      <c r="F84" s="18"/>
      <c r="G84" s="18"/>
      <c r="H84" s="70"/>
      <c r="I84" s="73"/>
    </row>
    <row r="85" spans="1:9" ht="30" x14ac:dyDescent="0.25">
      <c r="A85" s="71" t="s">
        <v>134</v>
      </c>
      <c r="B85" s="71" t="s">
        <v>171</v>
      </c>
      <c r="C85" s="18"/>
      <c r="D85" s="19"/>
      <c r="E85" s="75" t="s">
        <v>167</v>
      </c>
      <c r="F85" s="18"/>
      <c r="G85" s="18"/>
      <c r="H85" s="70"/>
      <c r="I85" s="73"/>
    </row>
    <row r="86" spans="1:9" x14ac:dyDescent="0.25">
      <c r="F86" s="74" t="s">
        <v>135</v>
      </c>
      <c r="G86" s="17" t="str">
        <f>IF((COUNT(C34:C85)&lt;&gt;COUNT(G34:G85)),"", ROUND(SUM(G34:G85),2))</f>
        <v/>
      </c>
      <c r="H86" s="15" t="str">
        <f>IF((COUNT(C34:C85)&lt;&gt;COUNT(G34:G85)),"Neužpildytos visų objektų kainos", "")</f>
        <v>Neužpildytos visų objektų kainos</v>
      </c>
    </row>
    <row r="87" spans="1:9" x14ac:dyDescent="0.25">
      <c r="D87" s="74" t="s">
        <v>136</v>
      </c>
      <c r="E87" s="19"/>
      <c r="F87" s="74" t="s">
        <v>137</v>
      </c>
      <c r="G87" s="17" t="str">
        <f>IF(OR(G86="",E87=""),"", ROUND(PRODUCT(E87,G86)/100,2))</f>
        <v/>
      </c>
      <c r="H87" s="15" t="str">
        <f>IF(E87="", "Nurodykite taikomą PVM dydį", "")</f>
        <v>Nurodykite taikomą PVM dydį</v>
      </c>
    </row>
    <row r="88" spans="1:9" x14ac:dyDescent="0.25">
      <c r="F88" s="74" t="s">
        <v>138</v>
      </c>
      <c r="G88" s="17">
        <f>IF(ISBLANK(G87), "", ROUND(SUM(G86:G87),2))</f>
        <v>0</v>
      </c>
      <c r="H88" s="15" t="s">
        <v>139</v>
      </c>
    </row>
  </sheetData>
  <sheetProtection algorithmName="SHA-512" hashValue="sj3Miu5H/16jIGny49K83CyFfsVdmhti72LC3rm6n1zE38G0z+S+1xMG8+Zn3CiRsVsWX0FQ7lJ+sAuhA3ferQ==" saltValue="qzg9Tng9yTLlks8StK+yc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9370078740157483" right="0.39370078740157483" top="0.94488188976377963" bottom="0.39370078740157483" header="0.31496062992125984" footer="0.11811023622047245"/>
  <pageSetup paperSize="9" scale="9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141</v>
      </c>
      <c r="B5" s="38"/>
      <c r="C5" s="36" t="s">
        <v>142</v>
      </c>
      <c r="D5" s="37"/>
      <c r="E5" s="38"/>
      <c r="F5" s="36" t="s">
        <v>143</v>
      </c>
      <c r="G5" s="37"/>
      <c r="H5" s="38"/>
      <c r="I5" s="36" t="s">
        <v>144</v>
      </c>
      <c r="J5" s="38"/>
      <c r="K5" s="9" t="s">
        <v>145</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146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28</v>
      </c>
      <c r="B19" s="38"/>
      <c r="C19" s="36" t="s">
        <v>142</v>
      </c>
      <c r="D19" s="37"/>
      <c r="E19" s="38"/>
      <c r="F19" s="36" t="s">
        <v>147</v>
      </c>
      <c r="G19" s="37"/>
      <c r="H19" s="38"/>
      <c r="I19" s="57" t="s">
        <v>144</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148</v>
      </c>
      <c r="B33" s="28"/>
      <c r="C33" s="28"/>
      <c r="D33" s="28"/>
      <c r="E33" s="28"/>
      <c r="F33" s="28"/>
      <c r="G33" s="28"/>
      <c r="H33" s="28"/>
      <c r="I33" s="28"/>
      <c r="J33" s="28"/>
    </row>
    <row r="34" spans="1:10" ht="15.95" customHeight="1" thickBot="1" x14ac:dyDescent="0.3"/>
    <row r="35" spans="1:10" ht="15.95" customHeight="1" x14ac:dyDescent="0.25">
      <c r="A35" s="8" t="s">
        <v>27</v>
      </c>
      <c r="B35" s="53" t="s">
        <v>149</v>
      </c>
      <c r="C35" s="37"/>
      <c r="D35" s="37"/>
      <c r="E35" s="37"/>
      <c r="F35" s="37"/>
      <c r="G35" s="38"/>
      <c r="H35" s="54" t="s">
        <v>150</v>
      </c>
      <c r="I35" s="37"/>
      <c r="J35" s="55"/>
    </row>
    <row r="36" spans="1:10" ht="48" customHeight="1" x14ac:dyDescent="0.25">
      <c r="A36" s="22" t="s">
        <v>151</v>
      </c>
      <c r="B36" s="45" t="s">
        <v>152</v>
      </c>
      <c r="C36" s="40"/>
      <c r="D36" s="40"/>
      <c r="E36" s="40"/>
      <c r="F36" s="40"/>
      <c r="G36" s="27"/>
      <c r="H36" s="48"/>
      <c r="I36" s="40"/>
      <c r="J36" s="42"/>
    </row>
    <row r="37" spans="1:10" ht="48" customHeight="1" x14ac:dyDescent="0.25">
      <c r="A37" s="22" t="s">
        <v>153</v>
      </c>
      <c r="B37" s="45" t="s">
        <v>154</v>
      </c>
      <c r="C37" s="40"/>
      <c r="D37" s="40"/>
      <c r="E37" s="40"/>
      <c r="F37" s="40"/>
      <c r="G37" s="27"/>
      <c r="H37" s="48"/>
      <c r="I37" s="40"/>
      <c r="J37" s="42"/>
    </row>
    <row r="38" spans="1:10" ht="48" customHeight="1" x14ac:dyDescent="0.25">
      <c r="A38" s="22" t="s">
        <v>155</v>
      </c>
      <c r="B38" s="45" t="s">
        <v>156</v>
      </c>
      <c r="C38" s="40"/>
      <c r="D38" s="40"/>
      <c r="E38" s="40"/>
      <c r="F38" s="40"/>
      <c r="G38" s="27"/>
      <c r="H38" s="48"/>
      <c r="I38" s="40"/>
      <c r="J38" s="42"/>
    </row>
    <row r="39" spans="1:10" ht="48" customHeight="1" x14ac:dyDescent="0.25">
      <c r="A39" s="22" t="s">
        <v>157</v>
      </c>
      <c r="B39" s="45" t="s">
        <v>158</v>
      </c>
      <c r="C39" s="40"/>
      <c r="D39" s="40"/>
      <c r="E39" s="40"/>
      <c r="F39" s="40"/>
      <c r="G39" s="27"/>
      <c r="H39" s="48"/>
      <c r="I39" s="40"/>
      <c r="J39" s="42"/>
    </row>
    <row r="40" spans="1:10" ht="48" customHeight="1" x14ac:dyDescent="0.25">
      <c r="A40" s="22" t="s">
        <v>159</v>
      </c>
      <c r="B40" s="45" t="s">
        <v>160</v>
      </c>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161</v>
      </c>
      <c r="B48" s="28"/>
      <c r="C48" s="28"/>
      <c r="D48" s="28"/>
      <c r="E48" s="28"/>
      <c r="F48" s="28"/>
      <c r="G48" s="28"/>
      <c r="H48" s="28"/>
      <c r="I48" s="28"/>
      <c r="J48" s="28"/>
    </row>
    <row r="51" spans="1:10" x14ac:dyDescent="0.25">
      <c r="A51" s="44" t="s">
        <v>162</v>
      </c>
      <c r="B51" s="28"/>
      <c r="C51" s="28"/>
      <c r="D51" s="28"/>
      <c r="E51" s="50"/>
      <c r="F51" s="28"/>
      <c r="G51" s="28"/>
      <c r="H51" s="28"/>
      <c r="I51" s="28"/>
      <c r="J51" s="28"/>
    </row>
    <row r="53" spans="1:10" x14ac:dyDescent="0.25">
      <c r="A53" s="44" t="s">
        <v>163</v>
      </c>
      <c r="B53" s="28"/>
      <c r="C53" s="28"/>
      <c r="D53" s="28"/>
      <c r="E53" s="50"/>
      <c r="F53" s="28"/>
      <c r="G53" s="28"/>
      <c r="H53" s="28"/>
      <c r="I53" s="28"/>
      <c r="J53" s="28"/>
    </row>
    <row r="100" spans="1:1" ht="15.75" x14ac:dyDescent="0.25">
      <c r="A100" t="s">
        <v>164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2025-09-24T06:22:11Z</cp:lastPrinted>
  <dcterms:created xsi:type="dcterms:W3CDTF">2023-04-04T12:16:45Z</dcterms:created>
  <dcterms:modified xsi:type="dcterms:W3CDTF">2025-09-24T06:23:18Z</dcterms:modified>
</cp:coreProperties>
</file>