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https://lakdlt-my.sharepoint.com/personal/loreta_jakstiene_vialietuva_lt/Documents/Darbalaukis/"/>
    </mc:Choice>
  </mc:AlternateContent>
  <xr:revisionPtr revIDLastSave="0" documentId="8_{84E46598-A863-40BB-8C25-EF240FEBB7D1}" xr6:coauthVersionLast="47" xr6:coauthVersionMax="47" xr10:uidLastSave="{00000000-0000-0000-0000-000000000000}"/>
  <bookViews>
    <workbookView xWindow="-108" yWindow="-108" windowWidth="23256" windowHeight="12456" tabRatio="728" xr2:uid="{6BC1EAF5-0D01-43F1-AE22-A39552859E42}"/>
  </bookViews>
  <sheets>
    <sheet name="Santrauka" sheetId="52" r:id="rId1"/>
    <sheet name="Susisiekimo_123" sheetId="53" r:id="rId2"/>
    <sheet name="Susisiekimo_122" sheetId="47" r:id="rId3"/>
    <sheet name="Susisiekimo_121" sheetId="46" r:id="rId4"/>
    <sheet name="Susisiekimo_119" sheetId="45" r:id="rId5"/>
    <sheet name="Susisiekimo_133" sheetId="44" r:id="rId6"/>
    <sheet name="Apšvietimo_132" sheetId="43" r:id="rId7"/>
    <sheet name="Susisiekimo_132" sheetId="42" r:id="rId8"/>
    <sheet name="Aapšvietimo_131" sheetId="41" r:id="rId9"/>
    <sheet name="Susisiekimo_131" sheetId="40" r:id="rId10"/>
    <sheet name="Apšvietimo_130" sheetId="39" r:id="rId11"/>
    <sheet name="Susisiekimo_130" sheetId="38" r:id="rId12"/>
    <sheet name="Apšvietimo_126" sheetId="37" r:id="rId13"/>
    <sheet name="Susisiekimo_126" sheetId="36" r:id="rId14"/>
    <sheet name="Aapšvietimo_102-104" sheetId="35" r:id="rId15"/>
    <sheet name="Susisiekimo 104" sheetId="34" r:id="rId16"/>
    <sheet name="Susisiekimo 103" sheetId="33" r:id="rId17"/>
    <sheet name="Susisiekimo 102" sheetId="32" r:id="rId18"/>
    <sheet name="Susisiekimo_124" sheetId="31" r:id="rId19"/>
    <sheet name="Susisiekimo_120" sheetId="30" r:id="rId20"/>
    <sheet name="Susisiekimo_118" sheetId="29" r:id="rId21"/>
    <sheet name="Susisiekimo_116" sheetId="28" r:id="rId22"/>
    <sheet name="Susisiekimo_113" sheetId="27" r:id="rId23"/>
    <sheet name="Apšvietimo_111" sheetId="19" r:id="rId24"/>
    <sheet name="Susisiekimo_111" sheetId="18" r:id="rId25"/>
    <sheet name="Apšvietimo_27" sheetId="17" r:id="rId26"/>
    <sheet name="Susisiekimo_27" sheetId="16" r:id="rId27"/>
    <sheet name="Apšvietimo_26" sheetId="15" r:id="rId28"/>
    <sheet name="Susisiekimo_26" sheetId="14" r:id="rId29"/>
    <sheet name="Apšvietimo_24-25" sheetId="13" r:id="rId30"/>
    <sheet name="Susisiekimo_24-25" sheetId="12" r:id="rId31"/>
    <sheet name="Apšvietimo_23" sheetId="11" r:id="rId32"/>
    <sheet name="Susisiekimo_23" sheetId="10" r:id="rId33"/>
    <sheet name="DKŽ_228_Apšvietimas" sheetId="8" r:id="rId34"/>
    <sheet name="DKŽ_228_" sheetId="7" r:id="rId35"/>
    <sheet name="DKŽ_2206" sheetId="1" r:id="rId36"/>
    <sheet name="DKŽ_2206_Apšvietimas" sheetId="6" r:id="rId37"/>
    <sheet name="Lapas45" sheetId="51" r:id="rId38"/>
  </sheets>
  <definedNames>
    <definedName name="__DdeLink__12319_354989701" localSheetId="35">DKŽ_2206!#REF!</definedName>
    <definedName name="__DdeLink__12319_354989701" localSheetId="34">DKŽ_228_!#REF!</definedName>
    <definedName name="__DdeLink__12321_354989701_Copy_3" localSheetId="35">DKŽ_2206!#REF!</definedName>
    <definedName name="__DdeLink__12321_354989701_Copy_3" localSheetId="34">DKŽ_228_!#REF!</definedName>
    <definedName name="__DdeLink__3079_1289581934" localSheetId="35">DKŽ_2206!#REF!</definedName>
    <definedName name="__DdeLink__3079_1289581934" localSheetId="34">DKŽ_228_!#REF!</definedName>
    <definedName name="__DdeLink__3079_1289581934_Copy_1" localSheetId="35">DKŽ_2206!#REF!</definedName>
    <definedName name="__DdeLink__3079_1289581934_Copy_1" localSheetId="34">DKŽ_228_!#REF!</definedName>
    <definedName name="__DdeLink__58460_1875833527" localSheetId="35">DKŽ_2206!#REF!</definedName>
    <definedName name="__DdeLink__58460_1875833527" localSheetId="34">DKŽ_228_!#REF!</definedName>
    <definedName name="_xlnm._FilterDatabase" localSheetId="35" hidden="1">DKŽ_2206!$A$2:$I$46</definedName>
    <definedName name="_xlnm._FilterDatabase" localSheetId="34" hidden="1">DKŽ_228_!$A$2:$I$18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52" l="1"/>
  <c r="G5" i="53"/>
  <c r="G39" i="53" s="1"/>
  <c r="G6" i="53"/>
  <c r="G7" i="53"/>
  <c r="G8" i="53"/>
  <c r="G9" i="53"/>
  <c r="G10" i="53"/>
  <c r="G11" i="53"/>
  <c r="G12" i="53"/>
  <c r="G13" i="53"/>
  <c r="G14" i="53"/>
  <c r="G15" i="53"/>
  <c r="I17" i="53" s="1"/>
  <c r="G16" i="53"/>
  <c r="G17" i="53"/>
  <c r="G18" i="53"/>
  <c r="G19" i="53"/>
  <c r="G20" i="53"/>
  <c r="I20" i="53"/>
  <c r="G21" i="53"/>
  <c r="I26" i="53" s="1"/>
  <c r="G22" i="53"/>
  <c r="G23" i="53"/>
  <c r="G24" i="53"/>
  <c r="G25" i="53"/>
  <c r="G26" i="53"/>
  <c r="G27" i="53"/>
  <c r="I31" i="53" s="1"/>
  <c r="G28" i="53"/>
  <c r="G29" i="53"/>
  <c r="G30" i="53"/>
  <c r="G31" i="53"/>
  <c r="G32" i="53"/>
  <c r="I32" i="53"/>
  <c r="G33" i="53"/>
  <c r="I38" i="53" s="1"/>
  <c r="G34" i="53"/>
  <c r="G35" i="53"/>
  <c r="G36" i="53"/>
  <c r="G37" i="53"/>
  <c r="G38" i="53"/>
  <c r="C25" i="52"/>
  <c r="C26" i="52"/>
  <c r="C27" i="52"/>
  <c r="C9" i="52"/>
  <c r="C10" i="52"/>
  <c r="C11" i="52"/>
  <c r="C12" i="52"/>
  <c r="C13" i="52"/>
  <c r="C14" i="52"/>
  <c r="C15" i="52"/>
  <c r="C16" i="52"/>
  <c r="C17" i="52"/>
  <c r="C18" i="52"/>
  <c r="C19" i="52"/>
  <c r="C20" i="52"/>
  <c r="C21" i="52"/>
  <c r="C23" i="52"/>
  <c r="C24" i="52"/>
  <c r="C28" i="52"/>
  <c r="C29" i="52"/>
  <c r="C30" i="52"/>
  <c r="C31" i="52"/>
  <c r="C32" i="52"/>
  <c r="C33" i="52"/>
  <c r="C34" i="52"/>
  <c r="C35" i="52"/>
  <c r="I14" i="53" l="1"/>
  <c r="G5" i="47"/>
  <c r="I14" i="47" s="1"/>
  <c r="G6" i="47"/>
  <c r="G7" i="47"/>
  <c r="G8" i="47"/>
  <c r="G9" i="47"/>
  <c r="G10" i="47"/>
  <c r="G11" i="47"/>
  <c r="G12" i="47"/>
  <c r="G13" i="47"/>
  <c r="G14" i="47"/>
  <c r="G15" i="47"/>
  <c r="G16" i="47"/>
  <c r="I16" i="47"/>
  <c r="G17" i="47"/>
  <c r="I19" i="47" s="1"/>
  <c r="G18" i="47"/>
  <c r="G19" i="47"/>
  <c r="G20" i="47"/>
  <c r="I26" i="47" s="1"/>
  <c r="G21" i="47"/>
  <c r="G22" i="47"/>
  <c r="G23" i="47"/>
  <c r="G24" i="47"/>
  <c r="G25" i="47"/>
  <c r="G26" i="47"/>
  <c r="G27" i="47"/>
  <c r="G28" i="47"/>
  <c r="G29" i="47"/>
  <c r="G30" i="47"/>
  <c r="G31" i="47"/>
  <c r="I31" i="47"/>
  <c r="G32" i="47"/>
  <c r="I32" i="47" s="1"/>
  <c r="G33" i="47"/>
  <c r="G34" i="47"/>
  <c r="G35" i="47"/>
  <c r="I35" i="47"/>
  <c r="G36" i="47" l="1"/>
  <c r="G5" i="46"/>
  <c r="I14" i="46" s="1"/>
  <c r="G6" i="46"/>
  <c r="G7" i="46"/>
  <c r="G8" i="46"/>
  <c r="G9" i="46"/>
  <c r="G10" i="46"/>
  <c r="G11" i="46"/>
  <c r="G12" i="46"/>
  <c r="G13" i="46"/>
  <c r="G14" i="46"/>
  <c r="G15" i="46"/>
  <c r="G16" i="46"/>
  <c r="I16" i="46"/>
  <c r="G17" i="46"/>
  <c r="I19" i="46" s="1"/>
  <c r="G18" i="46"/>
  <c r="G19" i="46"/>
  <c r="G20" i="46"/>
  <c r="I26" i="46" s="1"/>
  <c r="G21" i="46"/>
  <c r="G22" i="46"/>
  <c r="G23" i="46"/>
  <c r="G24" i="46"/>
  <c r="G25" i="46"/>
  <c r="G26" i="46"/>
  <c r="G27" i="46"/>
  <c r="G28" i="46"/>
  <c r="G29" i="46"/>
  <c r="G30" i="46"/>
  <c r="G31" i="46"/>
  <c r="I31" i="46"/>
  <c r="G32" i="46"/>
  <c r="I32" i="46" s="1"/>
  <c r="G33" i="46"/>
  <c r="G34" i="46"/>
  <c r="I34" i="46"/>
  <c r="G35" i="46" l="1"/>
  <c r="G5" i="45"/>
  <c r="G6" i="45"/>
  <c r="G38" i="45" s="1"/>
  <c r="G7" i="45"/>
  <c r="G8" i="45"/>
  <c r="G9" i="45"/>
  <c r="G10" i="45"/>
  <c r="I16" i="45" s="1"/>
  <c r="G11" i="45"/>
  <c r="G12" i="45"/>
  <c r="G13" i="45"/>
  <c r="G14" i="45"/>
  <c r="G15" i="45"/>
  <c r="G16" i="45"/>
  <c r="G17" i="45"/>
  <c r="I19" i="45" s="1"/>
  <c r="G18" i="45"/>
  <c r="G19" i="45"/>
  <c r="G20" i="45"/>
  <c r="G21" i="45"/>
  <c r="G22" i="45"/>
  <c r="I22" i="45"/>
  <c r="G23" i="45"/>
  <c r="I28" i="45" s="1"/>
  <c r="G24" i="45"/>
  <c r="G25" i="45"/>
  <c r="G26" i="45"/>
  <c r="G27" i="45"/>
  <c r="G28" i="45"/>
  <c r="G29" i="45"/>
  <c r="I32" i="45" s="1"/>
  <c r="G30" i="45"/>
  <c r="G31" i="45"/>
  <c r="G32" i="45"/>
  <c r="G33" i="45"/>
  <c r="I33" i="45"/>
  <c r="G34" i="45"/>
  <c r="G35" i="45"/>
  <c r="G36" i="45"/>
  <c r="G37" i="45"/>
  <c r="I37" i="45"/>
  <c r="G5" i="44"/>
  <c r="G6" i="44"/>
  <c r="G7" i="44"/>
  <c r="G8" i="44"/>
  <c r="G9" i="44"/>
  <c r="I12" i="44" s="1"/>
  <c r="G10" i="44"/>
  <c r="G34" i="44" s="1"/>
  <c r="G11" i="44"/>
  <c r="G12" i="44"/>
  <c r="G13" i="44"/>
  <c r="G14" i="44"/>
  <c r="G15" i="44"/>
  <c r="I15" i="44"/>
  <c r="G16" i="44"/>
  <c r="I18" i="44" s="1"/>
  <c r="G17" i="44"/>
  <c r="G18" i="44"/>
  <c r="G19" i="44"/>
  <c r="G20" i="44"/>
  <c r="G21" i="44"/>
  <c r="G22" i="44"/>
  <c r="G23" i="44"/>
  <c r="G24" i="44"/>
  <c r="I24" i="44"/>
  <c r="G25" i="44"/>
  <c r="I29" i="44" s="1"/>
  <c r="G26" i="44"/>
  <c r="G27" i="44"/>
  <c r="G28" i="44"/>
  <c r="G29" i="44"/>
  <c r="G30" i="44"/>
  <c r="I30" i="44"/>
  <c r="G31" i="44"/>
  <c r="I33" i="44" s="1"/>
  <c r="G32" i="44"/>
  <c r="G33" i="44"/>
  <c r="G6" i="43" l="1"/>
  <c r="G7" i="43"/>
  <c r="G8" i="43"/>
  <c r="G9" i="43"/>
  <c r="G10" i="43"/>
  <c r="G46" i="43" s="1"/>
  <c r="G11" i="43"/>
  <c r="I33" i="43" s="1"/>
  <c r="G12" i="43"/>
  <c r="G13" i="43"/>
  <c r="G14" i="43"/>
  <c r="G15" i="43"/>
  <c r="G16" i="43"/>
  <c r="G17" i="43"/>
  <c r="G18" i="43"/>
  <c r="G19" i="43"/>
  <c r="G20" i="43"/>
  <c r="G21" i="43"/>
  <c r="G22" i="43"/>
  <c r="G23" i="43"/>
  <c r="G24" i="43"/>
  <c r="G25" i="43"/>
  <c r="G26" i="43"/>
  <c r="G27" i="43"/>
  <c r="G28" i="43"/>
  <c r="G29" i="43"/>
  <c r="G30" i="43"/>
  <c r="G31" i="43"/>
  <c r="G32" i="43"/>
  <c r="G33" i="43"/>
  <c r="G34" i="43"/>
  <c r="I45" i="43" s="1"/>
  <c r="G35" i="43"/>
  <c r="G36" i="43"/>
  <c r="G37" i="43"/>
  <c r="G38" i="43"/>
  <c r="G39" i="43"/>
  <c r="G40" i="43"/>
  <c r="G41" i="43"/>
  <c r="G42" i="43"/>
  <c r="G43" i="43"/>
  <c r="G44" i="43"/>
  <c r="G45" i="43"/>
  <c r="G5" i="42"/>
  <c r="G55" i="42" s="1"/>
  <c r="G6" i="42"/>
  <c r="G7" i="42"/>
  <c r="G8" i="42"/>
  <c r="G9" i="42"/>
  <c r="G10" i="42"/>
  <c r="G11" i="42"/>
  <c r="G12" i="42"/>
  <c r="G13" i="42"/>
  <c r="G14" i="42"/>
  <c r="G15" i="42"/>
  <c r="G16" i="42"/>
  <c r="G17" i="42"/>
  <c r="G18" i="42"/>
  <c r="G19" i="42"/>
  <c r="G20" i="42"/>
  <c r="I26" i="42" s="1"/>
  <c r="G21" i="42"/>
  <c r="G22" i="42"/>
  <c r="G23" i="42"/>
  <c r="G24" i="42"/>
  <c r="G25" i="42"/>
  <c r="G26" i="42"/>
  <c r="G27" i="42"/>
  <c r="I29" i="42" s="1"/>
  <c r="G28" i="42"/>
  <c r="G29" i="42"/>
  <c r="G30" i="42"/>
  <c r="G31" i="42"/>
  <c r="G32" i="42"/>
  <c r="G33" i="42"/>
  <c r="I32" i="42" s="1"/>
  <c r="G34" i="42"/>
  <c r="G35" i="42"/>
  <c r="G36" i="42"/>
  <c r="G37" i="42"/>
  <c r="G38" i="42"/>
  <c r="G39" i="42"/>
  <c r="G40" i="42"/>
  <c r="G41" i="42"/>
  <c r="I41" i="42"/>
  <c r="G42" i="42"/>
  <c r="G43" i="42"/>
  <c r="G44" i="42"/>
  <c r="G45" i="42"/>
  <c r="G46" i="42"/>
  <c r="G47" i="42"/>
  <c r="G48" i="42"/>
  <c r="I48" i="42"/>
  <c r="G49" i="42"/>
  <c r="G50" i="42"/>
  <c r="I50" i="42"/>
  <c r="G51" i="42"/>
  <c r="G52" i="42"/>
  <c r="I52" i="42"/>
  <c r="G53" i="42"/>
  <c r="I54" i="42" s="1"/>
  <c r="G54" i="42"/>
  <c r="I18" i="42" l="1"/>
  <c r="G6" i="41"/>
  <c r="G48" i="41" s="1"/>
  <c r="G7" i="41"/>
  <c r="G8" i="41"/>
  <c r="G9" i="41"/>
  <c r="G10" i="41"/>
  <c r="G11" i="41"/>
  <c r="G12" i="41"/>
  <c r="G13" i="41"/>
  <c r="G14" i="41"/>
  <c r="G15" i="41"/>
  <c r="G16" i="41"/>
  <c r="G17" i="41"/>
  <c r="G18" i="41"/>
  <c r="G19" i="41"/>
  <c r="G20" i="41"/>
  <c r="G21" i="41"/>
  <c r="G22" i="41"/>
  <c r="G23" i="41"/>
  <c r="G24" i="41"/>
  <c r="G25" i="41"/>
  <c r="G26" i="41"/>
  <c r="G27" i="41"/>
  <c r="G28" i="41"/>
  <c r="G29" i="41"/>
  <c r="G30" i="41"/>
  <c r="G31" i="41"/>
  <c r="G32" i="41"/>
  <c r="G33" i="41"/>
  <c r="G34" i="41"/>
  <c r="G35" i="41"/>
  <c r="I47" i="41" s="1"/>
  <c r="G36" i="41"/>
  <c r="G37" i="41"/>
  <c r="G38" i="41"/>
  <c r="G39" i="41"/>
  <c r="G40" i="41"/>
  <c r="G41" i="41"/>
  <c r="G42" i="41"/>
  <c r="G43" i="41"/>
  <c r="G44" i="41"/>
  <c r="G45" i="41"/>
  <c r="G46" i="41"/>
  <c r="G47" i="41"/>
  <c r="G5" i="40"/>
  <c r="G6" i="40"/>
  <c r="G7" i="40"/>
  <c r="I16" i="40" s="1"/>
  <c r="G8" i="40"/>
  <c r="G51" i="40" s="1"/>
  <c r="G9" i="40"/>
  <c r="G10" i="40"/>
  <c r="G11" i="40"/>
  <c r="G12" i="40"/>
  <c r="G13" i="40"/>
  <c r="G14" i="40"/>
  <c r="G15" i="40"/>
  <c r="G16" i="40"/>
  <c r="G17" i="40"/>
  <c r="G18" i="40"/>
  <c r="I24" i="40" s="1"/>
  <c r="G19" i="40"/>
  <c r="G20" i="40"/>
  <c r="G21" i="40"/>
  <c r="G22" i="40"/>
  <c r="G23" i="40"/>
  <c r="G24" i="40"/>
  <c r="G25" i="40"/>
  <c r="I27" i="40" s="1"/>
  <c r="G26" i="40"/>
  <c r="G27" i="40"/>
  <c r="G28" i="40"/>
  <c r="G29" i="40"/>
  <c r="I30" i="40" s="1"/>
  <c r="G30" i="40"/>
  <c r="G31" i="40"/>
  <c r="G32" i="40"/>
  <c r="I38" i="40" s="1"/>
  <c r="G33" i="40"/>
  <c r="G34" i="40"/>
  <c r="G35" i="40"/>
  <c r="G36" i="40"/>
  <c r="G37" i="40"/>
  <c r="G38" i="40"/>
  <c r="G39" i="40"/>
  <c r="I45" i="40" s="1"/>
  <c r="G40" i="40"/>
  <c r="G41" i="40"/>
  <c r="G42" i="40"/>
  <c r="G43" i="40"/>
  <c r="G44" i="40"/>
  <c r="G45" i="40"/>
  <c r="G46" i="40"/>
  <c r="I48" i="40" s="1"/>
  <c r="G47" i="40"/>
  <c r="G48" i="40"/>
  <c r="G49" i="40"/>
  <c r="I50" i="40" s="1"/>
  <c r="G50" i="40"/>
  <c r="I34" i="41" l="1"/>
  <c r="G6" i="39"/>
  <c r="G48" i="39" s="1"/>
  <c r="G7" i="39"/>
  <c r="G8" i="39"/>
  <c r="G9" i="39"/>
  <c r="G10" i="39"/>
  <c r="G11" i="39"/>
  <c r="G12" i="39"/>
  <c r="G13" i="39"/>
  <c r="G14" i="39"/>
  <c r="G15" i="39"/>
  <c r="G16" i="39"/>
  <c r="G17" i="39"/>
  <c r="G18" i="39"/>
  <c r="G19" i="39"/>
  <c r="G20" i="39"/>
  <c r="G21" i="39"/>
  <c r="G22" i="39"/>
  <c r="G23" i="39"/>
  <c r="G24" i="39"/>
  <c r="G25" i="39"/>
  <c r="G26" i="39"/>
  <c r="G27" i="39"/>
  <c r="G28" i="39"/>
  <c r="G29" i="39"/>
  <c r="G30" i="39"/>
  <c r="G31" i="39"/>
  <c r="G32" i="39"/>
  <c r="G33" i="39"/>
  <c r="G34" i="39"/>
  <c r="G35" i="39"/>
  <c r="I47" i="39" s="1"/>
  <c r="G36" i="39"/>
  <c r="G37" i="39"/>
  <c r="G38" i="39"/>
  <c r="G39" i="39"/>
  <c r="G40" i="39"/>
  <c r="G41" i="39"/>
  <c r="G42" i="39"/>
  <c r="G43" i="39"/>
  <c r="G44" i="39"/>
  <c r="G45" i="39"/>
  <c r="G46" i="39"/>
  <c r="G47" i="39"/>
  <c r="G5" i="38"/>
  <c r="G6" i="38"/>
  <c r="G7" i="38"/>
  <c r="G8" i="38"/>
  <c r="G9" i="38"/>
  <c r="G10" i="38"/>
  <c r="I17" i="38" s="1"/>
  <c r="G11" i="38"/>
  <c r="G12" i="38"/>
  <c r="G13" i="38"/>
  <c r="G14" i="38"/>
  <c r="G15" i="38"/>
  <c r="G16" i="38"/>
  <c r="G17" i="38"/>
  <c r="G18" i="38"/>
  <c r="G19" i="38"/>
  <c r="I25" i="38" s="1"/>
  <c r="G20" i="38"/>
  <c r="G21" i="38"/>
  <c r="G22" i="38"/>
  <c r="G23" i="38"/>
  <c r="G24" i="38"/>
  <c r="G25" i="38"/>
  <c r="G26" i="38"/>
  <c r="I28" i="38" s="1"/>
  <c r="G27" i="38"/>
  <c r="G28" i="38"/>
  <c r="G29" i="38"/>
  <c r="I34" i="38" s="1"/>
  <c r="G30" i="38"/>
  <c r="G31" i="38"/>
  <c r="G32" i="38"/>
  <c r="G33" i="38"/>
  <c r="G34" i="38"/>
  <c r="G35" i="38"/>
  <c r="G36" i="38"/>
  <c r="G37" i="38"/>
  <c r="I43" i="38" s="1"/>
  <c r="G38" i="38"/>
  <c r="G39" i="38"/>
  <c r="G40" i="38"/>
  <c r="G41" i="38"/>
  <c r="G42" i="38"/>
  <c r="G43" i="38"/>
  <c r="G44" i="38"/>
  <c r="I50" i="38" s="1"/>
  <c r="G45" i="38"/>
  <c r="G46" i="38"/>
  <c r="G47" i="38"/>
  <c r="G48" i="38"/>
  <c r="G49" i="38"/>
  <c r="G50" i="38"/>
  <c r="G51" i="38"/>
  <c r="I51" i="38"/>
  <c r="G52" i="38"/>
  <c r="I53" i="38" s="1"/>
  <c r="G53" i="38"/>
  <c r="G54" i="38"/>
  <c r="G55" i="38"/>
  <c r="I55" i="38"/>
  <c r="I34" i="39" l="1"/>
  <c r="G56" i="38"/>
  <c r="G6" i="37"/>
  <c r="G7" i="37"/>
  <c r="G8" i="37"/>
  <c r="G9" i="37"/>
  <c r="I9" i="37"/>
  <c r="G10" i="37"/>
  <c r="I13" i="37" s="1"/>
  <c r="G11" i="37"/>
  <c r="G12" i="37"/>
  <c r="G13" i="37"/>
  <c r="G5" i="36"/>
  <c r="G6" i="36"/>
  <c r="G7" i="36"/>
  <c r="G8" i="36"/>
  <c r="G9" i="36"/>
  <c r="I15" i="36" s="1"/>
  <c r="G10" i="36"/>
  <c r="G11" i="36"/>
  <c r="G12" i="36"/>
  <c r="G13" i="36"/>
  <c r="G14" i="36"/>
  <c r="G15" i="36"/>
  <c r="G16" i="36"/>
  <c r="I22" i="36" s="1"/>
  <c r="G17" i="36"/>
  <c r="G18" i="36"/>
  <c r="G19" i="36"/>
  <c r="G20" i="36"/>
  <c r="G21" i="36"/>
  <c r="G22" i="36"/>
  <c r="G23" i="36"/>
  <c r="G24" i="36"/>
  <c r="G25" i="36"/>
  <c r="I25" i="36"/>
  <c r="G26" i="36"/>
  <c r="G27" i="36"/>
  <c r="G28" i="36"/>
  <c r="G29" i="36"/>
  <c r="I33" i="36" s="1"/>
  <c r="G30" i="36"/>
  <c r="G31" i="36"/>
  <c r="G32" i="36"/>
  <c r="G33" i="36"/>
  <c r="G34" i="36"/>
  <c r="G35" i="36"/>
  <c r="I35" i="36"/>
  <c r="G36" i="36"/>
  <c r="G37" i="36"/>
  <c r="I37" i="36"/>
  <c r="G38" i="36"/>
  <c r="G14" i="37" l="1"/>
  <c r="G5" i="35"/>
  <c r="I45" i="35" s="1"/>
  <c r="G6" i="35"/>
  <c r="G7" i="35"/>
  <c r="G8" i="35"/>
  <c r="G9" i="35"/>
  <c r="G10" i="35"/>
  <c r="G11" i="35"/>
  <c r="G64" i="35" s="1"/>
  <c r="G12" i="35"/>
  <c r="G13" i="35"/>
  <c r="G14" i="35"/>
  <c r="G15" i="35"/>
  <c r="G16" i="35"/>
  <c r="G17" i="35"/>
  <c r="G18" i="35"/>
  <c r="G19" i="35"/>
  <c r="G20" i="35"/>
  <c r="G21" i="35"/>
  <c r="G22" i="35"/>
  <c r="G23" i="35"/>
  <c r="G24" i="35"/>
  <c r="G25" i="35"/>
  <c r="G26" i="35"/>
  <c r="G27" i="35"/>
  <c r="G28" i="35"/>
  <c r="G29" i="35"/>
  <c r="G30" i="35"/>
  <c r="G31" i="35"/>
  <c r="G32" i="35"/>
  <c r="G33" i="35"/>
  <c r="G34" i="35"/>
  <c r="G35" i="35"/>
  <c r="G36" i="35"/>
  <c r="G37" i="35"/>
  <c r="G38" i="35"/>
  <c r="G39" i="35"/>
  <c r="G40" i="35"/>
  <c r="G41" i="35"/>
  <c r="G42" i="35"/>
  <c r="G43" i="35"/>
  <c r="G44" i="35"/>
  <c r="G45" i="35"/>
  <c r="G46" i="35"/>
  <c r="G47" i="35"/>
  <c r="G48" i="35"/>
  <c r="G49" i="35"/>
  <c r="I63" i="35" s="1"/>
  <c r="G50" i="35"/>
  <c r="G51" i="35"/>
  <c r="G52" i="35"/>
  <c r="G53" i="35"/>
  <c r="G54" i="35"/>
  <c r="G55" i="35"/>
  <c r="G56" i="35"/>
  <c r="G57" i="35"/>
  <c r="G58" i="35"/>
  <c r="G59" i="35"/>
  <c r="G60" i="35"/>
  <c r="G61" i="35"/>
  <c r="G62" i="35"/>
  <c r="G63" i="35"/>
  <c r="G5" i="34"/>
  <c r="G6" i="34"/>
  <c r="G7" i="34"/>
  <c r="G40" i="34" s="1"/>
  <c r="G8" i="34"/>
  <c r="G9" i="34"/>
  <c r="G10" i="34"/>
  <c r="I16" i="34" s="1"/>
  <c r="G11" i="34"/>
  <c r="G12" i="34"/>
  <c r="G13" i="34"/>
  <c r="G14" i="34"/>
  <c r="G15" i="34"/>
  <c r="G16" i="34"/>
  <c r="G17" i="34"/>
  <c r="I23" i="34" s="1"/>
  <c r="G18" i="34"/>
  <c r="G19" i="34"/>
  <c r="G20" i="34"/>
  <c r="G21" i="34"/>
  <c r="G22" i="34"/>
  <c r="G23" i="34"/>
  <c r="G24" i="34"/>
  <c r="I26" i="34" s="1"/>
  <c r="G25" i="34"/>
  <c r="G26" i="34"/>
  <c r="G27" i="34"/>
  <c r="G28" i="34"/>
  <c r="I34" i="34" s="1"/>
  <c r="G29" i="34"/>
  <c r="G30" i="34"/>
  <c r="G31" i="34"/>
  <c r="G32" i="34"/>
  <c r="G33" i="34"/>
  <c r="G34" i="34"/>
  <c r="G35" i="34"/>
  <c r="G36" i="34"/>
  <c r="G37" i="34"/>
  <c r="G38" i="34"/>
  <c r="I38" i="34"/>
  <c r="G39" i="34"/>
  <c r="I39" i="34" s="1"/>
  <c r="G5" i="33"/>
  <c r="G42" i="33" s="1"/>
  <c r="G6" i="33"/>
  <c r="G7" i="33"/>
  <c r="G8" i="33"/>
  <c r="G9" i="33"/>
  <c r="G10" i="33"/>
  <c r="G11" i="33"/>
  <c r="G12" i="33"/>
  <c r="G13" i="33"/>
  <c r="G14" i="33"/>
  <c r="G15" i="33"/>
  <c r="G16" i="33"/>
  <c r="G17" i="33"/>
  <c r="G18" i="33"/>
  <c r="I24" i="33" s="1"/>
  <c r="G19" i="33"/>
  <c r="G20" i="33"/>
  <c r="G21" i="33"/>
  <c r="G22" i="33"/>
  <c r="G23" i="33"/>
  <c r="G24" i="33"/>
  <c r="G25" i="33"/>
  <c r="I27" i="33" s="1"/>
  <c r="G26" i="33"/>
  <c r="G27" i="33"/>
  <c r="G28" i="33"/>
  <c r="G29" i="33"/>
  <c r="G30" i="33"/>
  <c r="I36" i="33" s="1"/>
  <c r="G31" i="33"/>
  <c r="G32" i="33"/>
  <c r="G33" i="33"/>
  <c r="G34" i="33"/>
  <c r="G35" i="33"/>
  <c r="G36" i="33"/>
  <c r="G37" i="33"/>
  <c r="G38" i="33"/>
  <c r="G39" i="33"/>
  <c r="I39" i="33"/>
  <c r="G40" i="33"/>
  <c r="I41" i="33" s="1"/>
  <c r="G41" i="33"/>
  <c r="G5" i="32"/>
  <c r="G6" i="32"/>
  <c r="G7" i="32"/>
  <c r="G8" i="32"/>
  <c r="G9" i="32"/>
  <c r="G10" i="32"/>
  <c r="G11" i="32"/>
  <c r="G12" i="32"/>
  <c r="I18" i="32" s="1"/>
  <c r="G13" i="32"/>
  <c r="G14" i="32"/>
  <c r="G15" i="32"/>
  <c r="G16" i="32"/>
  <c r="G17" i="32"/>
  <c r="G18" i="32"/>
  <c r="G19" i="32"/>
  <c r="I25" i="32" s="1"/>
  <c r="G20" i="32"/>
  <c r="G21" i="32"/>
  <c r="G22" i="32"/>
  <c r="G23" i="32"/>
  <c r="G24" i="32"/>
  <c r="G25" i="32"/>
  <c r="G26" i="32"/>
  <c r="I28" i="32" s="1"/>
  <c r="G27" i="32"/>
  <c r="G28" i="32"/>
  <c r="G29" i="32"/>
  <c r="G30" i="32"/>
  <c r="G31" i="32"/>
  <c r="I37" i="32" s="1"/>
  <c r="G32" i="32"/>
  <c r="G33" i="32"/>
  <c r="G34" i="32"/>
  <c r="G35" i="32"/>
  <c r="G36" i="32"/>
  <c r="G37" i="32"/>
  <c r="G38" i="32"/>
  <c r="I42" i="32" s="1"/>
  <c r="G39" i="32"/>
  <c r="G40" i="32"/>
  <c r="G41" i="32"/>
  <c r="G42" i="32"/>
  <c r="G43" i="32"/>
  <c r="G44" i="32"/>
  <c r="G45" i="32"/>
  <c r="I45" i="32"/>
  <c r="G46" i="32"/>
  <c r="I17" i="33" l="1"/>
  <c r="G5" i="31" l="1"/>
  <c r="G6" i="31"/>
  <c r="G38" i="31" s="1"/>
  <c r="G7" i="31"/>
  <c r="G8" i="31"/>
  <c r="I14" i="31" s="1"/>
  <c r="G9" i="31"/>
  <c r="G10" i="31"/>
  <c r="G11" i="31"/>
  <c r="G12" i="31"/>
  <c r="G13" i="31"/>
  <c r="G14" i="31"/>
  <c r="G15" i="31"/>
  <c r="G16" i="31"/>
  <c r="G17" i="31"/>
  <c r="I17" i="31"/>
  <c r="G18" i="31"/>
  <c r="I20" i="31" s="1"/>
  <c r="G19" i="31"/>
  <c r="G20" i="31"/>
  <c r="G21" i="31"/>
  <c r="I26" i="31" s="1"/>
  <c r="G22" i="31"/>
  <c r="G23" i="31"/>
  <c r="G24" i="31"/>
  <c r="G25" i="31"/>
  <c r="G26" i="31"/>
  <c r="G27" i="31"/>
  <c r="G28" i="31"/>
  <c r="G29" i="31"/>
  <c r="G30" i="31"/>
  <c r="I30" i="31"/>
  <c r="G31" i="31"/>
  <c r="I33" i="31" s="1"/>
  <c r="G32" i="31"/>
  <c r="G33" i="31"/>
  <c r="G34" i="31"/>
  <c r="G35" i="31"/>
  <c r="G36" i="31"/>
  <c r="G37" i="31"/>
  <c r="I37" i="31"/>
  <c r="G42" i="31"/>
  <c r="I42" i="31"/>
  <c r="G43" i="31"/>
  <c r="G47" i="31"/>
  <c r="G48" i="31"/>
  <c r="I62" i="31" s="1"/>
  <c r="G49" i="31"/>
  <c r="G50" i="31"/>
  <c r="G51" i="31"/>
  <c r="G52" i="31"/>
  <c r="G53" i="31"/>
  <c r="G54" i="31"/>
  <c r="G55" i="31"/>
  <c r="G56" i="31"/>
  <c r="G57" i="31"/>
  <c r="G58" i="31"/>
  <c r="G59" i="31"/>
  <c r="G60" i="31"/>
  <c r="G61" i="31"/>
  <c r="G62" i="31"/>
  <c r="G63" i="31"/>
  <c r="I65" i="31" s="1"/>
  <c r="G64" i="31"/>
  <c r="G65" i="31"/>
  <c r="G66" i="31"/>
  <c r="G67" i="31"/>
  <c r="G68" i="31"/>
  <c r="I68" i="31"/>
  <c r="G69" i="31"/>
  <c r="I74" i="31" s="1"/>
  <c r="G70" i="31"/>
  <c r="G71" i="31"/>
  <c r="G72" i="31"/>
  <c r="G73" i="31"/>
  <c r="G74" i="31"/>
  <c r="G75" i="31"/>
  <c r="I78" i="31" s="1"/>
  <c r="G76" i="31"/>
  <c r="G77" i="31"/>
  <c r="G78" i="31"/>
  <c r="G79" i="31"/>
  <c r="G80" i="31"/>
  <c r="G81" i="31"/>
  <c r="G82" i="31"/>
  <c r="G83" i="31"/>
  <c r="G84" i="31"/>
  <c r="I84" i="31"/>
  <c r="G85" i="31"/>
  <c r="G86" i="31"/>
  <c r="G87" i="31"/>
  <c r="G88" i="31"/>
  <c r="I88" i="31"/>
  <c r="G5" i="30" l="1"/>
  <c r="I16" i="30" s="1"/>
  <c r="G6" i="30"/>
  <c r="G7" i="30"/>
  <c r="G8" i="30"/>
  <c r="G9" i="30"/>
  <c r="G38" i="30" s="1"/>
  <c r="G10" i="30"/>
  <c r="G11" i="30"/>
  <c r="G12" i="30"/>
  <c r="G13" i="30"/>
  <c r="G14" i="30"/>
  <c r="G15" i="30"/>
  <c r="G16" i="30"/>
  <c r="G17" i="30"/>
  <c r="G18" i="30"/>
  <c r="G19" i="30"/>
  <c r="I19" i="30"/>
  <c r="G20" i="30"/>
  <c r="G21" i="30"/>
  <c r="G22" i="30"/>
  <c r="I22" i="30"/>
  <c r="G23" i="30"/>
  <c r="I28" i="30" s="1"/>
  <c r="G24" i="30"/>
  <c r="G25" i="30"/>
  <c r="G26" i="30"/>
  <c r="G27" i="30"/>
  <c r="G28" i="30"/>
  <c r="G29" i="30"/>
  <c r="I33" i="30" s="1"/>
  <c r="G30" i="30"/>
  <c r="G31" i="30"/>
  <c r="G32" i="30"/>
  <c r="G33" i="30"/>
  <c r="G34" i="30"/>
  <c r="G35" i="30"/>
  <c r="I35" i="30"/>
  <c r="G36" i="30"/>
  <c r="G37" i="30"/>
  <c r="I37" i="30"/>
  <c r="G5" i="29" l="1"/>
  <c r="G39" i="29" s="1"/>
  <c r="G6" i="29"/>
  <c r="G7" i="29"/>
  <c r="G8" i="29"/>
  <c r="I15" i="29" s="1"/>
  <c r="G9" i="29"/>
  <c r="G10" i="29"/>
  <c r="G11" i="29"/>
  <c r="G12" i="29"/>
  <c r="G13" i="29"/>
  <c r="G14" i="29"/>
  <c r="G15" i="29"/>
  <c r="G16" i="29"/>
  <c r="G17" i="29"/>
  <c r="G18" i="29"/>
  <c r="I18" i="29"/>
  <c r="G19" i="29"/>
  <c r="G20" i="29"/>
  <c r="G21" i="29"/>
  <c r="I21" i="29"/>
  <c r="G22" i="29"/>
  <c r="G23" i="29"/>
  <c r="G24" i="29"/>
  <c r="G25" i="29"/>
  <c r="G26" i="29"/>
  <c r="G27" i="29"/>
  <c r="G28" i="29"/>
  <c r="I28" i="29"/>
  <c r="G29" i="29"/>
  <c r="G30" i="29"/>
  <c r="G31" i="29"/>
  <c r="G32" i="29"/>
  <c r="G33" i="29"/>
  <c r="I33" i="29"/>
  <c r="G34" i="29"/>
  <c r="I34" i="29"/>
  <c r="G35" i="29"/>
  <c r="G36" i="29"/>
  <c r="G37" i="29"/>
  <c r="G38" i="29"/>
  <c r="I38" i="29"/>
  <c r="G5" i="28"/>
  <c r="G6" i="28"/>
  <c r="G32" i="28" s="1"/>
  <c r="G7" i="28"/>
  <c r="G8" i="28"/>
  <c r="G9" i="28"/>
  <c r="G10" i="28"/>
  <c r="G11" i="28"/>
  <c r="I13" i="28" s="1"/>
  <c r="G12" i="28"/>
  <c r="G13" i="28"/>
  <c r="G14" i="28"/>
  <c r="G15" i="28"/>
  <c r="I15" i="28" s="1"/>
  <c r="G16" i="28"/>
  <c r="I18" i="28" s="1"/>
  <c r="G17" i="28"/>
  <c r="G18" i="28"/>
  <c r="G19" i="28"/>
  <c r="G20" i="28"/>
  <c r="G21" i="28"/>
  <c r="G22" i="28"/>
  <c r="G23" i="28"/>
  <c r="I23" i="28"/>
  <c r="G24" i="28"/>
  <c r="I28" i="28" s="1"/>
  <c r="G25" i="28"/>
  <c r="G26" i="28"/>
  <c r="G27" i="28"/>
  <c r="G28" i="28"/>
  <c r="G29" i="28"/>
  <c r="I29" i="28"/>
  <c r="G30" i="28"/>
  <c r="I31" i="28" s="1"/>
  <c r="G31" i="28"/>
  <c r="G5" i="27" l="1"/>
  <c r="I15" i="27" s="1"/>
  <c r="G6" i="27"/>
  <c r="G7" i="27"/>
  <c r="G8" i="27"/>
  <c r="G9" i="27"/>
  <c r="G10" i="27"/>
  <c r="G11" i="27"/>
  <c r="G12" i="27"/>
  <c r="G13" i="27"/>
  <c r="G14" i="27"/>
  <c r="G15" i="27"/>
  <c r="G16" i="27"/>
  <c r="G17" i="27"/>
  <c r="G18" i="27"/>
  <c r="G19" i="27"/>
  <c r="G20" i="27"/>
  <c r="G21" i="27"/>
  <c r="I21" i="27" s="1"/>
  <c r="G22" i="27"/>
  <c r="G23" i="27"/>
  <c r="G24" i="27"/>
  <c r="I24" i="27"/>
  <c r="G25" i="27"/>
  <c r="G26" i="27"/>
  <c r="I32" i="27" s="1"/>
  <c r="G27" i="27"/>
  <c r="G28" i="27"/>
  <c r="G29" i="27"/>
  <c r="G30" i="27"/>
  <c r="G31" i="27"/>
  <c r="G32" i="27"/>
  <c r="G33" i="27"/>
  <c r="I37" i="27" s="1"/>
  <c r="G34" i="27"/>
  <c r="G35" i="27"/>
  <c r="G36" i="27"/>
  <c r="G37" i="27"/>
  <c r="G38" i="27"/>
  <c r="G39" i="27"/>
  <c r="G40" i="27"/>
  <c r="I40" i="27"/>
  <c r="G41" i="27"/>
  <c r="I43" i="27" s="1"/>
  <c r="G42" i="27"/>
  <c r="G43" i="27"/>
  <c r="G44" i="27" l="1"/>
  <c r="G6" i="19" l="1"/>
  <c r="G7" i="19"/>
  <c r="G8" i="19"/>
  <c r="G9" i="19"/>
  <c r="G46" i="19" s="1"/>
  <c r="G10" i="19"/>
  <c r="G11" i="19"/>
  <c r="G12" i="19"/>
  <c r="I33" i="19" s="1"/>
  <c r="G13" i="19"/>
  <c r="G14" i="19"/>
  <c r="G15" i="19"/>
  <c r="G16" i="19"/>
  <c r="G17" i="19"/>
  <c r="G18" i="19"/>
  <c r="G19" i="19"/>
  <c r="G20" i="19"/>
  <c r="G21" i="19"/>
  <c r="G22" i="19"/>
  <c r="G23" i="19"/>
  <c r="G24" i="19"/>
  <c r="G25" i="19"/>
  <c r="G26" i="19"/>
  <c r="G27" i="19"/>
  <c r="G28" i="19"/>
  <c r="G29" i="19"/>
  <c r="G30" i="19"/>
  <c r="G31" i="19"/>
  <c r="G32" i="19"/>
  <c r="G33" i="19"/>
  <c r="G34" i="19"/>
  <c r="I45" i="19" s="1"/>
  <c r="G35" i="19"/>
  <c r="G36" i="19"/>
  <c r="G37" i="19"/>
  <c r="G38" i="19"/>
  <c r="G39" i="19"/>
  <c r="G40" i="19"/>
  <c r="G41" i="19"/>
  <c r="G42" i="19"/>
  <c r="G43" i="19"/>
  <c r="G44" i="19"/>
  <c r="G45" i="19"/>
  <c r="G5" i="18"/>
  <c r="G49" i="18" s="1"/>
  <c r="G6" i="18"/>
  <c r="G7" i="18"/>
  <c r="G8" i="18"/>
  <c r="G9" i="18"/>
  <c r="G10" i="18"/>
  <c r="G11" i="18"/>
  <c r="G12" i="18"/>
  <c r="G13" i="18"/>
  <c r="G14" i="18"/>
  <c r="G15" i="18"/>
  <c r="G16" i="18"/>
  <c r="G17" i="18"/>
  <c r="G18" i="18"/>
  <c r="I24" i="18" s="1"/>
  <c r="G19" i="18"/>
  <c r="G20" i="18"/>
  <c r="G21" i="18"/>
  <c r="G22" i="18"/>
  <c r="G23" i="18"/>
  <c r="G24" i="18"/>
  <c r="G25" i="18"/>
  <c r="I27" i="18" s="1"/>
  <c r="G26" i="18"/>
  <c r="G27" i="18"/>
  <c r="G28" i="18"/>
  <c r="G29" i="18"/>
  <c r="G30" i="18"/>
  <c r="I36" i="18" s="1"/>
  <c r="G31" i="18"/>
  <c r="G32" i="18"/>
  <c r="G33" i="18"/>
  <c r="G34" i="18"/>
  <c r="G35" i="18"/>
  <c r="G36" i="18"/>
  <c r="G37" i="18"/>
  <c r="I41" i="18" s="1"/>
  <c r="G38" i="18"/>
  <c r="G39" i="18"/>
  <c r="G40" i="18"/>
  <c r="G41" i="18"/>
  <c r="G42" i="18"/>
  <c r="G43" i="18"/>
  <c r="G44" i="18"/>
  <c r="G45" i="18"/>
  <c r="G46" i="18"/>
  <c r="I46" i="18"/>
  <c r="G47" i="18"/>
  <c r="I48" i="18" s="1"/>
  <c r="G48" i="18"/>
  <c r="G55" i="18"/>
  <c r="I67" i="18" s="1"/>
  <c r="G56" i="18"/>
  <c r="G57" i="18"/>
  <c r="G58" i="18"/>
  <c r="G59" i="18"/>
  <c r="G92" i="18" s="1"/>
  <c r="G60" i="18"/>
  <c r="G61" i="18"/>
  <c r="G62" i="18"/>
  <c r="G63" i="18"/>
  <c r="G64" i="18"/>
  <c r="G65" i="18"/>
  <c r="G66" i="18"/>
  <c r="G67" i="18"/>
  <c r="G68" i="18"/>
  <c r="I74" i="18" s="1"/>
  <c r="G69" i="18"/>
  <c r="G70" i="18"/>
  <c r="G71" i="18"/>
  <c r="G72" i="18"/>
  <c r="G73" i="18"/>
  <c r="G74" i="18"/>
  <c r="G75" i="18"/>
  <c r="G76" i="18"/>
  <c r="G77" i="18"/>
  <c r="I77" i="18"/>
  <c r="G78" i="18"/>
  <c r="G79" i="18"/>
  <c r="G80" i="18"/>
  <c r="I86" i="18" s="1"/>
  <c r="G81" i="18"/>
  <c r="G82" i="18"/>
  <c r="G83" i="18"/>
  <c r="G84" i="18"/>
  <c r="G85" i="18"/>
  <c r="G86" i="18"/>
  <c r="G87" i="18"/>
  <c r="I88" i="18" s="1"/>
  <c r="G88" i="18"/>
  <c r="G89" i="18"/>
  <c r="G90" i="18"/>
  <c r="G91" i="18"/>
  <c r="I91" i="18"/>
  <c r="G98" i="18"/>
  <c r="G136" i="18" s="1"/>
  <c r="G99" i="18"/>
  <c r="G100" i="18"/>
  <c r="G101" i="18"/>
  <c r="G102" i="18"/>
  <c r="G103" i="18"/>
  <c r="G104" i="18"/>
  <c r="G105" i="18"/>
  <c r="G106" i="18"/>
  <c r="G107" i="18"/>
  <c r="G108" i="18"/>
  <c r="G109" i="18"/>
  <c r="G110" i="18"/>
  <c r="G111" i="18"/>
  <c r="G112" i="18"/>
  <c r="I118" i="18" s="1"/>
  <c r="G113" i="18"/>
  <c r="G114" i="18"/>
  <c r="G115" i="18"/>
  <c r="G116" i="18"/>
  <c r="G117" i="18"/>
  <c r="G118" i="18"/>
  <c r="G119" i="18"/>
  <c r="I121" i="18" s="1"/>
  <c r="G120" i="18"/>
  <c r="G121" i="18"/>
  <c r="G122" i="18"/>
  <c r="G123" i="18"/>
  <c r="G124" i="18"/>
  <c r="I130" i="18" s="1"/>
  <c r="G125" i="18"/>
  <c r="G126" i="18"/>
  <c r="G127" i="18"/>
  <c r="G128" i="18"/>
  <c r="G129" i="18"/>
  <c r="G130" i="18"/>
  <c r="G131" i="18"/>
  <c r="G132" i="18"/>
  <c r="I132" i="18"/>
  <c r="G133" i="18"/>
  <c r="I135" i="18" s="1"/>
  <c r="G134" i="18"/>
  <c r="G135" i="18"/>
  <c r="I110" i="18" l="1"/>
  <c r="I16" i="18"/>
  <c r="G5" i="17" l="1"/>
  <c r="G6" i="17"/>
  <c r="G7" i="17"/>
  <c r="G8" i="17"/>
  <c r="G9" i="17"/>
  <c r="G10" i="17"/>
  <c r="G11" i="17"/>
  <c r="I33" i="17" s="1"/>
  <c r="G12" i="17"/>
  <c r="G13" i="17"/>
  <c r="G14" i="17"/>
  <c r="G15" i="17"/>
  <c r="G16" i="17"/>
  <c r="G17" i="17"/>
  <c r="G18" i="17"/>
  <c r="G19" i="17"/>
  <c r="G20" i="17"/>
  <c r="G21" i="17"/>
  <c r="G22" i="17"/>
  <c r="G23" i="17"/>
  <c r="G24" i="17"/>
  <c r="G25" i="17"/>
  <c r="G26" i="17"/>
  <c r="G27" i="17"/>
  <c r="G28" i="17"/>
  <c r="G29" i="17"/>
  <c r="G30" i="17"/>
  <c r="G31" i="17"/>
  <c r="G32" i="17"/>
  <c r="G33" i="17"/>
  <c r="G34" i="17"/>
  <c r="G35" i="17"/>
  <c r="I49" i="17" s="1"/>
  <c r="G36" i="17"/>
  <c r="G37" i="17"/>
  <c r="G38" i="17"/>
  <c r="G39" i="17"/>
  <c r="G40" i="17"/>
  <c r="G41" i="17"/>
  <c r="G42" i="17"/>
  <c r="G43" i="17"/>
  <c r="G50" i="17" s="1"/>
  <c r="G44" i="17"/>
  <c r="G45" i="17"/>
  <c r="G46" i="17"/>
  <c r="G47" i="17"/>
  <c r="G48" i="17"/>
  <c r="G49" i="17"/>
  <c r="G5" i="16"/>
  <c r="G6" i="16"/>
  <c r="G7" i="16"/>
  <c r="G8" i="16"/>
  <c r="G9" i="16"/>
  <c r="G10" i="16"/>
  <c r="I17" i="16" s="1"/>
  <c r="G11" i="16"/>
  <c r="G12" i="16"/>
  <c r="G65" i="16" s="1"/>
  <c r="G13" i="16"/>
  <c r="G14" i="16"/>
  <c r="G15" i="16"/>
  <c r="G16" i="16"/>
  <c r="G17" i="16"/>
  <c r="G18" i="16"/>
  <c r="G19" i="16"/>
  <c r="I25" i="16" s="1"/>
  <c r="G20" i="16"/>
  <c r="G21" i="16"/>
  <c r="G22" i="16"/>
  <c r="G23" i="16"/>
  <c r="G24" i="16"/>
  <c r="G25" i="16"/>
  <c r="G26" i="16"/>
  <c r="I28" i="16" s="1"/>
  <c r="G27" i="16"/>
  <c r="G28" i="16"/>
  <c r="G29" i="16"/>
  <c r="I34" i="16" s="1"/>
  <c r="G30" i="16"/>
  <c r="G31" i="16"/>
  <c r="G32" i="16"/>
  <c r="G33" i="16"/>
  <c r="G34" i="16"/>
  <c r="G35" i="16"/>
  <c r="G36" i="16"/>
  <c r="I42" i="16" s="1"/>
  <c r="G37" i="16"/>
  <c r="G38" i="16"/>
  <c r="G39" i="16"/>
  <c r="G40" i="16"/>
  <c r="G41" i="16"/>
  <c r="G42" i="16"/>
  <c r="G43" i="16"/>
  <c r="G44" i="16"/>
  <c r="I51" i="16" s="1"/>
  <c r="G45" i="16"/>
  <c r="G46" i="16"/>
  <c r="G47" i="16"/>
  <c r="G48" i="16"/>
  <c r="G49" i="16"/>
  <c r="G50" i="16"/>
  <c r="G51" i="16"/>
  <c r="G52" i="16"/>
  <c r="I56" i="16" s="1"/>
  <c r="G53" i="16"/>
  <c r="G54" i="16"/>
  <c r="G55" i="16"/>
  <c r="G56" i="16"/>
  <c r="G57" i="16"/>
  <c r="I57" i="16"/>
  <c r="G58" i="16"/>
  <c r="I62" i="16" s="1"/>
  <c r="G59" i="16"/>
  <c r="G60" i="16"/>
  <c r="G61" i="16"/>
  <c r="G62" i="16"/>
  <c r="G63" i="16"/>
  <c r="G64" i="16"/>
  <c r="I64" i="16"/>
  <c r="G5" i="15"/>
  <c r="G6" i="15"/>
  <c r="G7" i="15"/>
  <c r="I29" i="15" s="1"/>
  <c r="G8" i="15"/>
  <c r="G9" i="15"/>
  <c r="G10" i="15"/>
  <c r="G11" i="15"/>
  <c r="G12" i="15"/>
  <c r="G41" i="15" s="1"/>
  <c r="G13" i="15"/>
  <c r="G14" i="15"/>
  <c r="G15" i="15"/>
  <c r="G16" i="15"/>
  <c r="G17" i="15"/>
  <c r="G18" i="15"/>
  <c r="G19" i="15"/>
  <c r="G20" i="15"/>
  <c r="G21" i="15"/>
  <c r="G22" i="15"/>
  <c r="G23" i="15"/>
  <c r="G24" i="15"/>
  <c r="G25" i="15"/>
  <c r="G26" i="15"/>
  <c r="G27" i="15"/>
  <c r="G28" i="15"/>
  <c r="G29" i="15"/>
  <c r="G30" i="15"/>
  <c r="G31" i="15"/>
  <c r="G32" i="15"/>
  <c r="G33" i="15"/>
  <c r="G34" i="15"/>
  <c r="I40" i="15" s="1"/>
  <c r="G35" i="15"/>
  <c r="G36" i="15"/>
  <c r="G37" i="15"/>
  <c r="G38" i="15"/>
  <c r="G39" i="15"/>
  <c r="G40" i="15"/>
  <c r="G5" i="14"/>
  <c r="G6" i="14"/>
  <c r="G61" i="14" s="1"/>
  <c r="G7" i="14"/>
  <c r="G8" i="14"/>
  <c r="G9" i="14"/>
  <c r="G10" i="14"/>
  <c r="G11" i="14"/>
  <c r="G12" i="14"/>
  <c r="I18" i="14" s="1"/>
  <c r="G13" i="14"/>
  <c r="G14" i="14"/>
  <c r="G15" i="14"/>
  <c r="G16" i="14"/>
  <c r="G17" i="14"/>
  <c r="G18" i="14"/>
  <c r="G19" i="14"/>
  <c r="I25" i="14" s="1"/>
  <c r="G20" i="14"/>
  <c r="G21" i="14"/>
  <c r="G22" i="14"/>
  <c r="G23" i="14"/>
  <c r="G24" i="14"/>
  <c r="G25" i="14"/>
  <c r="G26" i="14"/>
  <c r="I28" i="14" s="1"/>
  <c r="G27" i="14"/>
  <c r="G28" i="14"/>
  <c r="G29" i="14"/>
  <c r="G30" i="14"/>
  <c r="G31" i="14"/>
  <c r="I37" i="14" s="1"/>
  <c r="G32" i="14"/>
  <c r="G33" i="14"/>
  <c r="G34" i="14"/>
  <c r="G35" i="14"/>
  <c r="G36" i="14"/>
  <c r="G37" i="14"/>
  <c r="G38" i="14"/>
  <c r="G39" i="14"/>
  <c r="I45" i="14" s="1"/>
  <c r="G40" i="14"/>
  <c r="G41" i="14"/>
  <c r="G42" i="14"/>
  <c r="G43" i="14"/>
  <c r="G44" i="14"/>
  <c r="G45" i="14"/>
  <c r="G46" i="14"/>
  <c r="I51" i="14" s="1"/>
  <c r="G47" i="14"/>
  <c r="G48" i="14"/>
  <c r="G49" i="14"/>
  <c r="G50" i="14"/>
  <c r="G51" i="14"/>
  <c r="G52" i="14"/>
  <c r="I58" i="14" s="1"/>
  <c r="G53" i="14"/>
  <c r="G54" i="14"/>
  <c r="G55" i="14"/>
  <c r="G56" i="14"/>
  <c r="G57" i="14"/>
  <c r="G58" i="14"/>
  <c r="G59" i="14"/>
  <c r="G60" i="14"/>
  <c r="I60" i="14"/>
  <c r="G5" i="13"/>
  <c r="G6" i="13"/>
  <c r="G7" i="13"/>
  <c r="G8" i="13"/>
  <c r="G9" i="13"/>
  <c r="G10" i="13"/>
  <c r="G11" i="13"/>
  <c r="G48" i="13" s="1"/>
  <c r="G12" i="13"/>
  <c r="I34" i="13" s="1"/>
  <c r="G13" i="13"/>
  <c r="G14" i="13"/>
  <c r="G15" i="13"/>
  <c r="G16" i="13"/>
  <c r="G17" i="13"/>
  <c r="G18" i="13"/>
  <c r="G19" i="13"/>
  <c r="G20" i="13"/>
  <c r="G21" i="13"/>
  <c r="G22" i="13"/>
  <c r="G23" i="13"/>
  <c r="G24" i="13"/>
  <c r="G25" i="13"/>
  <c r="G26" i="13"/>
  <c r="G27" i="13"/>
  <c r="G28" i="13"/>
  <c r="G29" i="13"/>
  <c r="G30" i="13"/>
  <c r="G31" i="13"/>
  <c r="G32" i="13"/>
  <c r="G33" i="13"/>
  <c r="G34" i="13"/>
  <c r="G35" i="13"/>
  <c r="I47" i="13" s="1"/>
  <c r="G36" i="13"/>
  <c r="G37" i="13"/>
  <c r="G38" i="13"/>
  <c r="G39" i="13"/>
  <c r="G40" i="13"/>
  <c r="G41" i="13"/>
  <c r="G42" i="13"/>
  <c r="G43" i="13"/>
  <c r="G44" i="13"/>
  <c r="G45" i="13"/>
  <c r="G46" i="13"/>
  <c r="G47" i="13"/>
  <c r="G5" i="12"/>
  <c r="G56" i="12" s="1"/>
  <c r="G6" i="12"/>
  <c r="G7" i="12"/>
  <c r="G8" i="12"/>
  <c r="G9" i="12"/>
  <c r="G10" i="12"/>
  <c r="G11" i="12"/>
  <c r="G12" i="12"/>
  <c r="G13" i="12"/>
  <c r="G14" i="12"/>
  <c r="G15" i="12"/>
  <c r="G16" i="12"/>
  <c r="G17" i="12"/>
  <c r="G18" i="12"/>
  <c r="G19" i="12"/>
  <c r="G20" i="12"/>
  <c r="I26" i="12" s="1"/>
  <c r="G21" i="12"/>
  <c r="G22" i="12"/>
  <c r="G23" i="12"/>
  <c r="G24" i="12"/>
  <c r="G25" i="12"/>
  <c r="G26" i="12"/>
  <c r="G27" i="12"/>
  <c r="I29" i="12" s="1"/>
  <c r="G28" i="12"/>
  <c r="G29" i="12"/>
  <c r="G30" i="12"/>
  <c r="G31" i="12"/>
  <c r="G32" i="12"/>
  <c r="I32" i="12"/>
  <c r="G33" i="12"/>
  <c r="G34" i="12"/>
  <c r="G35" i="12"/>
  <c r="G36" i="12"/>
  <c r="G37" i="12"/>
  <c r="G38" i="12"/>
  <c r="G39" i="12"/>
  <c r="G40" i="12"/>
  <c r="G41" i="12"/>
  <c r="I41" i="12"/>
  <c r="G42" i="12"/>
  <c r="G43" i="12"/>
  <c r="G44" i="12"/>
  <c r="G45" i="12"/>
  <c r="G46" i="12"/>
  <c r="G47" i="12"/>
  <c r="I47" i="12"/>
  <c r="G48" i="12"/>
  <c r="I53" i="12" s="1"/>
  <c r="G49" i="12"/>
  <c r="G50" i="12"/>
  <c r="G51" i="12"/>
  <c r="G52" i="12"/>
  <c r="G53" i="12"/>
  <c r="G54" i="12"/>
  <c r="I55" i="12" s="1"/>
  <c r="G55" i="12"/>
  <c r="G5" i="11"/>
  <c r="G6" i="11"/>
  <c r="G7" i="11"/>
  <c r="G8" i="11"/>
  <c r="G9" i="11"/>
  <c r="G10" i="11"/>
  <c r="G11" i="11"/>
  <c r="G48" i="11" s="1"/>
  <c r="G12" i="11"/>
  <c r="I34" i="11" s="1"/>
  <c r="G13" i="11"/>
  <c r="G14" i="11"/>
  <c r="G15" i="11"/>
  <c r="G16" i="11"/>
  <c r="G17" i="11"/>
  <c r="G18" i="11"/>
  <c r="G19" i="11"/>
  <c r="G20" i="11"/>
  <c r="G21" i="11"/>
  <c r="G22" i="11"/>
  <c r="G23" i="11"/>
  <c r="G24" i="11"/>
  <c r="G25" i="11"/>
  <c r="G26" i="11"/>
  <c r="G27" i="11"/>
  <c r="G28" i="11"/>
  <c r="G29" i="11"/>
  <c r="G30" i="11"/>
  <c r="G31" i="11"/>
  <c r="G32" i="11"/>
  <c r="G33" i="11"/>
  <c r="G34" i="11"/>
  <c r="G35" i="11"/>
  <c r="I47" i="11" s="1"/>
  <c r="G36" i="11"/>
  <c r="G37" i="11"/>
  <c r="G38" i="11"/>
  <c r="G39" i="11"/>
  <c r="G40" i="11"/>
  <c r="G41" i="11"/>
  <c r="G42" i="11"/>
  <c r="G43" i="11"/>
  <c r="G44" i="11"/>
  <c r="G45" i="11"/>
  <c r="G46" i="11"/>
  <c r="G47" i="11"/>
  <c r="G5" i="10"/>
  <c r="G6" i="10"/>
  <c r="I12" i="10" s="1"/>
  <c r="G7" i="10"/>
  <c r="G8" i="10"/>
  <c r="G9" i="10"/>
  <c r="G10" i="10"/>
  <c r="G63" i="10" s="1"/>
  <c r="G11" i="10"/>
  <c r="G12" i="10"/>
  <c r="G13" i="10"/>
  <c r="G14" i="10"/>
  <c r="G15" i="10"/>
  <c r="G16" i="10"/>
  <c r="I22" i="10" s="1"/>
  <c r="G17" i="10"/>
  <c r="G18" i="10"/>
  <c r="G19" i="10"/>
  <c r="G20" i="10"/>
  <c r="G21" i="10"/>
  <c r="G22" i="10"/>
  <c r="G23" i="10"/>
  <c r="I26" i="10" s="1"/>
  <c r="G24" i="10"/>
  <c r="G25" i="10"/>
  <c r="G26" i="10"/>
  <c r="G27" i="10"/>
  <c r="G28" i="10"/>
  <c r="G29" i="10"/>
  <c r="I29" i="10"/>
  <c r="G30" i="10"/>
  <c r="G31" i="10"/>
  <c r="G32" i="10"/>
  <c r="G33" i="10"/>
  <c r="G34" i="10"/>
  <c r="G35" i="10"/>
  <c r="G36" i="10"/>
  <c r="G37" i="10"/>
  <c r="G38" i="10"/>
  <c r="G39" i="10"/>
  <c r="I39" i="10"/>
  <c r="G40" i="10"/>
  <c r="G41" i="10"/>
  <c r="G42" i="10"/>
  <c r="G43" i="10"/>
  <c r="G44" i="10"/>
  <c r="G45" i="10"/>
  <c r="I45" i="10"/>
  <c r="G46" i="10"/>
  <c r="I53" i="10" s="1"/>
  <c r="G47" i="10"/>
  <c r="G48" i="10"/>
  <c r="G49" i="10"/>
  <c r="G50" i="10"/>
  <c r="G51" i="10"/>
  <c r="G52" i="10"/>
  <c r="G53" i="10"/>
  <c r="G54" i="10"/>
  <c r="I54" i="10"/>
  <c r="G55" i="10"/>
  <c r="I60" i="10" s="1"/>
  <c r="G56" i="10"/>
  <c r="G57" i="10"/>
  <c r="G58" i="10"/>
  <c r="G59" i="10"/>
  <c r="G60" i="10"/>
  <c r="G61" i="10"/>
  <c r="G62" i="10"/>
  <c r="I62" i="10"/>
  <c r="I17" i="12" l="1"/>
  <c r="G4" i="8" l="1"/>
  <c r="G54" i="8" s="1"/>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44" i="8"/>
  <c r="G50" i="8"/>
  <c r="G51" i="8"/>
  <c r="G52" i="8"/>
  <c r="G53" i="8"/>
  <c r="I53" i="8"/>
  <c r="G4" i="7"/>
  <c r="I5" i="7" s="1"/>
  <c r="G5" i="7"/>
  <c r="G6" i="7"/>
  <c r="I6" i="7"/>
  <c r="G7" i="7"/>
  <c r="G8" i="7"/>
  <c r="I11" i="7" s="1"/>
  <c r="G9" i="7"/>
  <c r="I9" i="7"/>
  <c r="G10" i="7"/>
  <c r="I10" i="7"/>
  <c r="G12" i="7"/>
  <c r="G13" i="7"/>
  <c r="G14" i="7"/>
  <c r="G15" i="7"/>
  <c r="I15" i="7"/>
  <c r="G16" i="7"/>
  <c r="I17" i="7" s="1"/>
  <c r="G17" i="7"/>
  <c r="I30" i="8" l="1"/>
  <c r="G18" i="7"/>
  <c r="G39" i="6" l="1"/>
  <c r="G38" i="6"/>
  <c r="G37" i="6"/>
  <c r="G36" i="6"/>
  <c r="G29" i="6"/>
  <c r="G28" i="6"/>
  <c r="G27" i="6"/>
  <c r="G38" i="1"/>
  <c r="G37" i="1"/>
  <c r="G36" i="1"/>
  <c r="G35" i="1"/>
  <c r="G34" i="1"/>
  <c r="G33" i="1"/>
  <c r="G23" i="1"/>
  <c r="G22" i="1"/>
  <c r="G21" i="1"/>
  <c r="G20" i="1"/>
  <c r="G19" i="1"/>
  <c r="G18" i="1"/>
  <c r="G16" i="1"/>
  <c r="G15" i="1"/>
  <c r="G14" i="1"/>
  <c r="G13" i="1"/>
  <c r="I13" i="1" s="1"/>
  <c r="G12" i="1"/>
  <c r="I12" i="1" s="1"/>
  <c r="G11" i="1"/>
  <c r="G10" i="1"/>
  <c r="G9" i="1"/>
  <c r="G8" i="1"/>
  <c r="G6" i="1"/>
  <c r="G5" i="1"/>
  <c r="G45" i="1"/>
  <c r="G44" i="1"/>
  <c r="G43" i="1"/>
  <c r="G42" i="1"/>
  <c r="I35" i="1" l="1"/>
  <c r="I23" i="1"/>
  <c r="I16" i="1"/>
  <c r="I11" i="1"/>
  <c r="G32" i="6" l="1"/>
  <c r="G31" i="6"/>
  <c r="G30" i="6"/>
  <c r="G32" i="1"/>
  <c r="G26" i="1"/>
  <c r="G34" i="6"/>
  <c r="G60" i="6"/>
  <c r="G59" i="6"/>
  <c r="G58" i="6"/>
  <c r="G57" i="6"/>
  <c r="G51" i="6"/>
  <c r="G45" i="6"/>
  <c r="G44" i="6"/>
  <c r="G43" i="6"/>
  <c r="G42" i="6"/>
  <c r="G41" i="6"/>
  <c r="G40" i="6"/>
  <c r="G35" i="6"/>
  <c r="G33" i="6"/>
  <c r="G26" i="6"/>
  <c r="G25" i="6"/>
  <c r="G24" i="6"/>
  <c r="G23" i="6"/>
  <c r="G22" i="6"/>
  <c r="G21" i="6"/>
  <c r="G20" i="6"/>
  <c r="G19" i="6"/>
  <c r="G18" i="6"/>
  <c r="G17" i="6"/>
  <c r="G16" i="6"/>
  <c r="G15" i="6"/>
  <c r="G14" i="6"/>
  <c r="G13" i="6"/>
  <c r="G12" i="6"/>
  <c r="G11" i="6"/>
  <c r="G10" i="6"/>
  <c r="G9" i="6"/>
  <c r="G8" i="6"/>
  <c r="G7" i="6"/>
  <c r="G6" i="6"/>
  <c r="G5" i="6"/>
  <c r="G4" i="6"/>
  <c r="I33" i="6" l="1"/>
  <c r="I60" i="6"/>
  <c r="I43" i="1"/>
  <c r="G61" i="6"/>
  <c r="G39" i="1" l="1"/>
  <c r="I39" i="1" s="1"/>
  <c r="G40" i="1"/>
  <c r="I40" i="1" s="1"/>
  <c r="G27" i="1" l="1"/>
  <c r="I45" i="1" l="1"/>
  <c r="G31" i="1"/>
  <c r="G30" i="1"/>
  <c r="G25" i="1" l="1"/>
  <c r="G24" i="1"/>
  <c r="G29" i="1"/>
  <c r="I27" i="1" l="1"/>
  <c r="G7" i="1"/>
  <c r="G4" i="1" l="1"/>
  <c r="G28" i="1" l="1"/>
  <c r="I32" i="1" l="1"/>
  <c r="I41" i="1"/>
  <c r="I7" i="1"/>
  <c r="G46" i="1"/>
  <c r="C37" i="52"/>
  <c r="C22" i="52"/>
  <c r="G89" i="31"/>
</calcChain>
</file>

<file path=xl/sharedStrings.xml><?xml version="1.0" encoding="utf-8"?>
<sst xmlns="http://schemas.openxmlformats.org/spreadsheetml/2006/main" count="6561" uniqueCount="868">
  <si>
    <t>DARBŲ KIEKIŲ ŽINIARAŠČIŲ SANTRAUKA</t>
  </si>
  <si>
    <t>Darbų kiekių žin. nr.</t>
  </si>
  <si>
    <t>Žiniaraščio pavadinimas</t>
  </si>
  <si>
    <t>Vertė, EUR be PVM</t>
  </si>
  <si>
    <t xml:space="preserve">kelio Nr. 2206 Priekulė-Dreverna-Svencelė paprastasis remontas, 7,199 km, </t>
  </si>
  <si>
    <t xml:space="preserve">kelio Nr. 228 Dauparai–Gargždai–Vėžaičiai paprastasis remontas, 4,443 km </t>
  </si>
  <si>
    <t>Nr. 23 Valstybinės reikšmės magistralinis kelias Nr. A11 Šiauliai - Palanga ties 133,935km</t>
  </si>
  <si>
    <t>Nr. 24-25 Valstybinės reikšmės magistralinis kelias Nr. A11 Šiauliai - Palanga ties 134,480km ir 134,603km</t>
  </si>
  <si>
    <t>Nr. 26 Valstybinės reikšmės magistralinis kelias Nr. A11 Šiauliai - Palanga ties 136,726km</t>
  </si>
  <si>
    <t>Nr. 27 Valstybinės reikšmės magistralinis kelias Nr. A11 Šiauliai - Palanga ties 137,119km</t>
  </si>
  <si>
    <t>Nr.111 Valstybinės reikšmės krašto kelio Nr. 165 Šilalė-Šilutė ties 55,256 km</t>
  </si>
  <si>
    <t xml:space="preserve">Nr.112 Valstybinės reikšmės krašto kelio Nr. 165 Šilalė-Šilutė ties 55,302 km </t>
  </si>
  <si>
    <t>Nr.129 Valstybinės reikšmės rajoninio kelio Nr. 4261 Pietinis privažiuojamasis kelias prie Šilutės nuo kelio Kaunas–Jurbarkas–Klaipėda ties 1,615 km</t>
  </si>
  <si>
    <t>Nr. 113 Valstybinės reikšmės krašto kelio Nr. 165 Šilalė–Šilutė ties 56,138 km</t>
  </si>
  <si>
    <t>Nr. 116 Valstybinės reikšmės krašto kelias Nr. 165 Šilalė–Šilutė ties 56,722 km</t>
  </si>
  <si>
    <t>Nr. 118 Valstybinės reikšmės krašto kelias Nr. 165 Šilalė–Šilutė ties 57,136 km</t>
  </si>
  <si>
    <t>Nr. 120 Valstybinės reikšmės krašto kelias Nr. 165 Šilalė–Šilutė ties 57,32 km</t>
  </si>
  <si>
    <t>Nr. 134 Valstybinės reikšmės rajoninis kelias 4262 Traksėdžiai–Šilutė ties 3,77 km</t>
  </si>
  <si>
    <t>Nr. 125 Valstybinės reikšmės krašto kelias Nr. 206 Šilutė–Rusnė ties 0,031 km</t>
  </si>
  <si>
    <t>Nr. 124 Valstybinės reikšmės krašto kelias Nr. 165 Šilalė–Šilutė ties 57,809 km</t>
  </si>
  <si>
    <t>Nr. 102 Valstybinės reikšmės rajoninio kelio Nr. 2201 Priekulė–Sakūčiai–Ventė ties 18,861 km</t>
  </si>
  <si>
    <t>Nr. 103 Valstybinės reikšmės rajoninio kelio Nr. 2201 Priekulė–Sakūčiai–Ventė ties 18,997 km</t>
  </si>
  <si>
    <t>Nr. 104 Valstybinės reikšmės rajoninio kelio Nr. 2201 Priekulė–Sakūčiai–Ventė ties 19,158 km</t>
  </si>
  <si>
    <t>Nr. 126 Valstybinės reikšmės rajoninis kelias Nr. 4223 Šilutė-Užliekniai ties 0,163km</t>
  </si>
  <si>
    <t>Nr. 130 Valstybinės reikšmės rajoninis kelias Nr. 4262 Traksėdžiai-Šilutė ties 2,624 km</t>
  </si>
  <si>
    <t>Nr. 131 Valstybinės reikšmės rajoninis kelias 4262 Traksėdžiai-Šilutė ties 2,924 km</t>
  </si>
  <si>
    <t>Nr. 132 Valstybinės reikšmės rajoninis kelias Nr. 4262 Traksėdžiai-Šilutė ties 3,063 km</t>
  </si>
  <si>
    <t>Nr. 133 Valstybinės reikšmės rajoninis kelias Nr. 4262 Traksėdžiai–Šilutė ties 3,614 km</t>
  </si>
  <si>
    <t>Nr. 119 Valstybinės reikšmės krašto kelias Nr. 165 Šilalė–Šilutė ties 57,203 km</t>
  </si>
  <si>
    <t>Nr. 121 Valstybinės reikšmės krašto kelias Nr. 165 Šilalė–Šilutė ties 57,481 km</t>
  </si>
  <si>
    <t>Nr. 122 Valstybinės reikšmės krašto kelias Nr. 165 Šilalė–Šilutė ties 57,644 km</t>
  </si>
  <si>
    <t>Nr. 123 Valstybinės reikšmės krašto kelias Nr. 165 Šilalė–Šilutė ties 57,754 km</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</si>
  <si>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</si>
  <si>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</si>
  <si>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</si>
  <si>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Valstybinės reikšmės krašto kelio Nr. 165 Šilalė–Šilutė ties 57,745 km paprastojo remonto, sutvarkant pėsčiųjų perėją, aprašas</t>
  </si>
  <si>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</si>
  <si>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</si>
  <si>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</si>
  <si>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</si>
  <si>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</si>
  <si>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</si>
  <si>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</si>
  <si>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</si>
  <si>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1.1.</t>
  </si>
  <si>
    <t>Trasos nužymėjimas</t>
  </si>
  <si>
    <t>kompl.</t>
  </si>
  <si>
    <t>1.2.</t>
  </si>
  <si>
    <t>Esamos šiukšliadėžės demontavimas (išsaugant medžiagas)</t>
  </si>
  <si>
    <t>vnt.</t>
  </si>
  <si>
    <t>1.3.</t>
  </si>
  <si>
    <t>Esamų gatvės bordiūrų, sudėtų ant betoninio pagrindo, išardymas</t>
  </si>
  <si>
    <t>m</t>
  </si>
  <si>
    <t>1.4.</t>
  </si>
  <si>
    <t>Esamų betoninių trinkelių dangos išardymas</t>
  </si>
  <si>
    <t>m2</t>
  </si>
  <si>
    <t>1.5.</t>
  </si>
  <si>
    <r>
      <t xml:space="preserve">Esamų komunikacijų šulinių liukų demontavimas, </t>
    </r>
    <r>
      <rPr>
        <sz val="11"/>
        <color theme="1"/>
        <rFont val="Times New Roman"/>
        <family val="1"/>
        <charset val="186"/>
      </rPr>
      <t>mechanizuotas pakrovimas ir išvežimas Rangovo pasirinktu atstumu</t>
    </r>
  </si>
  <si>
    <t>1.6.</t>
  </si>
  <si>
    <t>Išilginės asfalto siūlės pjovimas diskine freza</t>
  </si>
  <si>
    <t>1.7.</t>
  </si>
  <si>
    <t xml:space="preserve">Esamos asfalto dangos demontavimas </t>
  </si>
  <si>
    <t>m3</t>
  </si>
  <si>
    <t>1.8.</t>
  </si>
  <si>
    <t>Naudoto asfalto pakrovimas ir išvežimas į sandėliavimo aikštelę antriniam panaudojimui 50 km atstumu</t>
  </si>
  <si>
    <t>t</t>
  </si>
  <si>
    <t>1.9.</t>
  </si>
  <si>
    <t>Esamo horizontaliojo dangos ženklinimo pašalinimas</t>
  </si>
  <si>
    <t>1.10.</t>
  </si>
  <si>
    <t>Statybinių šiukšlių mechanizuotas pakrovimas ir išvežimas Rangovo pasirinktu atstumu</t>
  </si>
  <si>
    <t>Iš viso skyriuje 1, Eur be PVM</t>
  </si>
  <si>
    <t>2. Žemės darbai</t>
  </si>
  <si>
    <t>2.1.</t>
  </si>
  <si>
    <t>Esamo pagrindo iš nesurištųjų mineralinių medžiagų išardymas, pakrovimas į autosavivarčius ir išvežimas Rangovo pasirinktu atstumu</t>
  </si>
  <si>
    <t>2.2.</t>
  </si>
  <si>
    <t>Sankasos/esamo pagrindo planiravimas</t>
  </si>
  <si>
    <t>2.3.</t>
  </si>
  <si>
    <t>Grunto/esamo pagrindo sutankinimas</t>
  </si>
  <si>
    <t>Iš viso skyriuje 2, Eur be PVM</t>
  </si>
  <si>
    <t>3.1. Važiuojamosios dalies atstatymo darbai (ties įrengiamais bordiūrais)</t>
  </si>
  <si>
    <t>3.1.1.</t>
  </si>
  <si>
    <t>Asfalto dangos pagruntavimas bitumine emulsija</t>
  </si>
  <si>
    <t>3.1.2.</t>
  </si>
  <si>
    <t>4 cm storio asfalto viršutinio sluoksnio iš mišinio AC 11 VS įrengimas</t>
  </si>
  <si>
    <t>3.1.3.</t>
  </si>
  <si>
    <t>Asfaltbetonio dangos technologinių siūlių apdorojimas bitumo emulsija</t>
  </si>
  <si>
    <t>Iš viso skyriuje 3.1, Eur be PVM</t>
  </si>
  <si>
    <t>3.2.	Betoninių trinkelių dangos (šaligatvio) atstatymo darbai</t>
  </si>
  <si>
    <t>3.2.1.</t>
  </si>
  <si>
    <t>3 cm pasluoksnio iš nesurištojo mineralinių medžiagų mišinio įrengimas fr. 0/5</t>
  </si>
  <si>
    <t>3.2.2.</t>
  </si>
  <si>
    <t>8 cm storio betoninių trinkelių 200x100mm dangos įrengimas</t>
  </si>
  <si>
    <t>3.2.3.</t>
  </si>
  <si>
    <t>8 cm storio betoninių trinkelių 200x100mm dangos įrengimas (neregių įspėjamieji paviršiai)</t>
  </si>
  <si>
    <t>3.2.4.</t>
  </si>
  <si>
    <t>8 cm storio betoninių trinkelių 200x100mm dangos įrengimas (neregių vedimo paviršiai)</t>
  </si>
  <si>
    <t>3.2.5.</t>
  </si>
  <si>
    <t>Betoninių bordiūrų 100.30.15 ant betono pagrindo įrengimas (betonas pagrindas 1m – 0,17 m3)</t>
  </si>
  <si>
    <t>3.2.6.</t>
  </si>
  <si>
    <t>Sandūros tarp bordiūrų ir kelio dangos užtaisymas amortizacine (sandarinimo) juosta</t>
  </si>
  <si>
    <t>Iš viso skyriuje 3.2, Eur be PVM</t>
  </si>
  <si>
    <t>3.3.	Iškilių kelio siaurinimų įrengimo darbai</t>
  </si>
  <si>
    <t>3.3.1.</t>
  </si>
  <si>
    <t>3.3.2.</t>
  </si>
  <si>
    <t>10 cm storio granitinių trinkelių 100x100mm dangos įrengimas</t>
  </si>
  <si>
    <t>3.3.3.</t>
  </si>
  <si>
    <t>3.3.4.</t>
  </si>
  <si>
    <t>3.3.5.</t>
  </si>
  <si>
    <t>Sandūros tarp bordiūrų ir kelio dangos užtaisymas bitumine emulsija</t>
  </si>
  <si>
    <t>Iš viso skyriuje 3.3, Eur be PVM</t>
  </si>
  <si>
    <t>4. Eismo organizavimo įrengimo darbai</t>
  </si>
  <si>
    <t>4.1.</t>
  </si>
  <si>
    <t>Horizontaliojo dangos ženklinimo iš polimerinių medžiagų įrengimas</t>
  </si>
  <si>
    <t>Iš viso skyriuje 4, Eur be PVM</t>
  </si>
  <si>
    <t>5. Kiti darbai</t>
  </si>
  <si>
    <t>5.1.</t>
  </si>
  <si>
    <t>Esamų komunikacijų šulinių liukų keitimas ir pritaikymas iki projektinio lygio</t>
  </si>
  <si>
    <t>5.2.</t>
  </si>
  <si>
    <t>Esamų komunikacijų šulinių aukščio reguliavimas
g/b žiedais</t>
  </si>
  <si>
    <t>5.3.</t>
  </si>
  <si>
    <t>Esamos šiukšliadėžės atstatymas (panaudojant išsaugotas medžiagas)</t>
  </si>
  <si>
    <t>5.4.</t>
  </si>
  <si>
    <t>Išpildomosios dokumentacijos parengimas</t>
  </si>
  <si>
    <t>5.5.</t>
  </si>
  <si>
    <t>Statinio kadastrinės bylos tikslinimas/atnaujinimas</t>
  </si>
  <si>
    <t>5.6.</t>
  </si>
  <si>
    <t>Žvalgomųjų archeologinių tyrimų atlikimas</t>
  </si>
  <si>
    <t>Iš viso skyriuje 5, Eur be PVM</t>
  </si>
  <si>
    <t>IŠ VISO ŽINIARAŠTYJE 123, EUR BE PVM</t>
  </si>
  <si>
    <t>Valstybinės reikšmės krašto kelio Nr. 165 Šilalė–Šilutė ties 57,644 km paprastojo remonto, sutvarkant pėsčiųjų perėją, aprašas</t>
  </si>
  <si>
    <t>1.1</t>
  </si>
  <si>
    <t>1.2</t>
  </si>
  <si>
    <t>1.3</t>
  </si>
  <si>
    <t>1.4</t>
  </si>
  <si>
    <t>Esamų betoninių ažūrinių trinkelių dangos išardymas (išsaugant medžiagas)</t>
  </si>
  <si>
    <t>1.5</t>
  </si>
  <si>
    <t>1.6</t>
  </si>
  <si>
    <t>1.7</t>
  </si>
  <si>
    <t>Esamos asfalto dangos frezavimas (daugiau kaip 5cm)</t>
  </si>
  <si>
    <t>1.8</t>
  </si>
  <si>
    <t>1.9</t>
  </si>
  <si>
    <t>1.10</t>
  </si>
  <si>
    <t>2.1</t>
  </si>
  <si>
    <t>2.2</t>
  </si>
  <si>
    <t>3.2.Betoninių trinkelių dangos (šaligatvis) įrengimo darbai</t>
  </si>
  <si>
    <t>3.2.1</t>
  </si>
  <si>
    <t>3.2.2</t>
  </si>
  <si>
    <t>3.2.3</t>
  </si>
  <si>
    <t>3.2.4</t>
  </si>
  <si>
    <t>3.2.5</t>
  </si>
  <si>
    <t>Esamų betoninių ažūrinių trinkelių dangos atstatymas (panaudojant išsaugotas medžiagas)</t>
  </si>
  <si>
    <t>3.2.6</t>
  </si>
  <si>
    <t>3.2.7</t>
  </si>
  <si>
    <t>3.3.Iškilios saugumo salelės įrengimo darbai</t>
  </si>
  <si>
    <t>3.3.1</t>
  </si>
  <si>
    <t>3.3.2</t>
  </si>
  <si>
    <t>10 cm storio pilkų granitinių trinkelių 100x100mm dangos įrengimas</t>
  </si>
  <si>
    <t>3.3.3</t>
  </si>
  <si>
    <t>3.3.4</t>
  </si>
  <si>
    <t>3.3.5</t>
  </si>
  <si>
    <t>Sandūros tarp bordiūrų ir kelio dangos užtaisymas bitumo emulsija</t>
  </si>
  <si>
    <t>5.1</t>
  </si>
  <si>
    <t>5.2</t>
  </si>
  <si>
    <t>5.3</t>
  </si>
  <si>
    <t>IŠ VISO ŽINIARAŠTYJE 122, EUR BE PVM</t>
  </si>
  <si>
    <t>Valstybinės reikšmės krašto kelio Nr. 165 Šilalė–Šilutė ties 57,481 km paprastojo remonto, sutvarkant pėsčiųjų perėją, aprašas</t>
  </si>
  <si>
    <t>IŠ VISO ŽINIARAŠTYJE 121, EUR BE PVM</t>
  </si>
  <si>
    <t>Valstybinės reikšmės krašto kelio Nr. 165 Šilalė–Šilutė ties 57,203 km paprastojo remonto, sutvarkant pėsčiųjų perėją, aprašas</t>
  </si>
  <si>
    <t>Esamų ažūrinių plytelių dangos išardymas (išsaugant medžiagas)</t>
  </si>
  <si>
    <t>Esamų betoninių trinkelių dangos išardymas (išsaugant medžiagas)</t>
  </si>
  <si>
    <t>Esamų komunikacijų šulinių liukų demontavimas, mechanizuotas pakrovimas ir išvežimas Rangovo pasirinktu atstumu</t>
  </si>
  <si>
    <t>1.11.</t>
  </si>
  <si>
    <t>1.12.</t>
  </si>
  <si>
    <t>Esamo pagrindo planiravimas</t>
  </si>
  <si>
    <t>Esamo pagrindo sutankinimas</t>
  </si>
  <si>
    <t>3.2.Betoninių trinkelių/plytelių dangos (šaligatvis) atstatymo darbai</t>
  </si>
  <si>
    <t>Betoninių plytelių dangos įrengimas (panaudojant išsaugotas medžiagas)</t>
  </si>
  <si>
    <t>Betoninių trinkelių dangos įrengimas (panaudojant išsaugotas medžiagas)</t>
  </si>
  <si>
    <t>3.3.Važiuojamosios dalies siaurinimų įrengimo darbai</t>
  </si>
  <si>
    <t>Esamų komunikacijų šulinių aukščio reguliavimas g/b žiedais</t>
  </si>
  <si>
    <t>IŠ VISO ŽINIARAŠTYJE 119, EUR BE PVM</t>
  </si>
  <si>
    <t>Valstybinės reikšmės rajoninio kelio Nr. 4262 Traksėdžiai–Šilutė ties 3,614 km paprastojo remonto, sutvarkant pėsčiųjų perėją, aprašas</t>
  </si>
  <si>
    <t>Sandūros tarp bordiūrų ir kelio dangos užtaisymas bitumine mase</t>
  </si>
  <si>
    <t>IŠ VISO ŽINIARAŠTYJE 133, EUR BE PVM</t>
  </si>
  <si>
    <t>Valstybinės reikšmės rajoninio kelio Nr. 4262 Traksėdžiai-Šilutė ties 3,063 km paprastojo remonto, sutvarkant pėsčiųjų perėją, aprašas</t>
  </si>
  <si>
    <t>APŠVIETIMO TINKLŲ MONTAVIMO DARBŲ IR MEDŽIAGŲ ŽINIARAŠTIS</t>
  </si>
  <si>
    <t>1. Apšvietimo tinklų montavimas</t>
  </si>
  <si>
    <t>1.</t>
  </si>
  <si>
    <t>Apšvietimo valdymo spintos su pamatu montavimas</t>
  </si>
  <si>
    <t>kompl</t>
  </si>
  <si>
    <t>2.</t>
  </si>
  <si>
    <t>Duobių AVS pamatui kasimas ir užpylimas</t>
  </si>
  <si>
    <t>vnt</t>
  </si>
  <si>
    <t>3.</t>
  </si>
  <si>
    <t>Įžeminimo kontūro R≤10Ω varžos įrengimas AVS</t>
  </si>
  <si>
    <t>4.</t>
  </si>
  <si>
    <t>Tranšėjos kasimas ir užpylimas rankiniu būdu</t>
  </si>
  <si>
    <t>5.</t>
  </si>
  <si>
    <t>Tranšėjos kasimas ir užpylimas mechanizuotu būdu</t>
  </si>
  <si>
    <t>6.</t>
  </si>
  <si>
    <t>PE vamzdžio Ø50 mm paklojimas tranšėjoje</t>
  </si>
  <si>
    <t>7.</t>
  </si>
  <si>
    <t>Signalinės juostos paklojimas tranšėjoje</t>
  </si>
  <si>
    <t>8.</t>
  </si>
  <si>
    <t>Duobių betranšėjiniam inžinerinių tinklų tiesimui kasimas ir užpylimas</t>
  </si>
  <si>
    <t>9.</t>
  </si>
  <si>
    <t>Betranšėjinių inžinerinių tinklų įrengimas įtraukiant PE Ø75 mm vamzdį</t>
  </si>
  <si>
    <t>10.</t>
  </si>
  <si>
    <t>Kabelio 4x16 Al gyslomis tiesiant PE vamzdyje</t>
  </si>
  <si>
    <t>11.</t>
  </si>
  <si>
    <t>Kabelio 4x16 Al gyslomis montavimas apšvietimo atramoje</t>
  </si>
  <si>
    <t>12.</t>
  </si>
  <si>
    <t>Kabelio 4x16 Al gyslomis montavimas spintoje</t>
  </si>
  <si>
    <t>13.</t>
  </si>
  <si>
    <t>Kabelio Cu-3x1,5 mm2 gyslomis montavimas atramose</t>
  </si>
  <si>
    <t>14.</t>
  </si>
  <si>
    <t>Duobių apšvietimo atramų pamatams kasimas ir užpylimas</t>
  </si>
  <si>
    <t>15.</t>
  </si>
  <si>
    <t>Gelžbetoninių pamatų atramų montavimas-pastatymas</t>
  </si>
  <si>
    <t>16.</t>
  </si>
  <si>
    <t>Apšvietimo 6 m aukščio atramų pastatymas</t>
  </si>
  <si>
    <t>17.</t>
  </si>
  <si>
    <t>Išorės šviestuvo montavimas</t>
  </si>
  <si>
    <t>18.</t>
  </si>
  <si>
    <t>Atšakinių gnybtų montavimas atramoje (SV15 tipo)</t>
  </si>
  <si>
    <t>19.</t>
  </si>
  <si>
    <t>Automatinio išjungikli0 1F C6A montavimas atramoje</t>
  </si>
  <si>
    <t>Vnt.</t>
  </si>
  <si>
    <t>20.</t>
  </si>
  <si>
    <t>Kabelio iki 16mm2 skerspjūvio galinės movos montavimas</t>
  </si>
  <si>
    <t>21.</t>
  </si>
  <si>
    <t>Kabelio izoliacijos varžos matavimas</t>
  </si>
  <si>
    <t>22.</t>
  </si>
  <si>
    <t>Įžeminimo kontūro R≤30Ω varžos įrengimas apšvietimo atramai</t>
  </si>
  <si>
    <t>23.</t>
  </si>
  <si>
    <t>Įžeminimo kontūro varžos matavimas</t>
  </si>
  <si>
    <t>24.</t>
  </si>
  <si>
    <t>Įžeminimo įrenginių kontaktinių jungčių, PEN, PE ir N laidų pereinamosios varžos matavimai</t>
  </si>
  <si>
    <t>25.</t>
  </si>
  <si>
    <t>Fazinio ir nulinio laidų grandinės varžos matavimai</t>
  </si>
  <si>
    <t>26.</t>
  </si>
  <si>
    <t>Geodeziniai nužymėjimai ir išpildomosios nuotraukos parengimas</t>
  </si>
  <si>
    <t>27.</t>
  </si>
  <si>
    <t>Plotų išlyginimas rankiniu būdu</t>
  </si>
  <si>
    <r>
      <t>m</t>
    </r>
    <r>
      <rPr>
        <vertAlign val="superscript"/>
        <sz val="10"/>
        <color theme="1"/>
        <rFont val="Times New Roman"/>
        <family val="1"/>
        <charset val="186"/>
      </rPr>
      <t>2</t>
    </r>
  </si>
  <si>
    <t>28.</t>
  </si>
  <si>
    <t>Grunto tankinimas vibroplokštėmis</t>
  </si>
  <si>
    <r>
      <t>m</t>
    </r>
    <r>
      <rPr>
        <vertAlign val="superscript"/>
        <sz val="10"/>
        <color theme="1"/>
        <rFont val="Times New Roman"/>
        <family val="1"/>
        <charset val="186"/>
      </rPr>
      <t>3</t>
    </r>
  </si>
  <si>
    <t>2. Apšvietimo tinklų montavimo medžiagos</t>
  </si>
  <si>
    <t>Apšvietimo valdymo spinta (AVS) komplekte su:
- cinkuotas metalinis pamatas – 1vnt.
- kirtiklis, 3F, 25A - 1 vnt.
- automatinis jungiklis 1F, "C", 10A - 1 vnt.
- automatinis jungiklis 1F, "C", 6A - 1 vnt.
- viršįtampių ribotuvas 2P, "1" tipo, - 1 vnt.
- kontaktorius 2P, 32 A, n.a, Ur=230 V - 1 vnt.
-atsišakojimo-paskirstymo gnybtai, 4P – 2 vnt.
- astronominis laikmatis - 1vnt.
- foto rėlė (komplekte su apšvietos jutikliu) – 1 vnt.
- trijų padėčių perjungiklis su 0 padėtimi - 1 vnt.
- modulinė signalinė lemputė, žalia -1 vnt.</t>
  </si>
  <si>
    <t>Atšakinių gnybtų komplektas (SV15 tipo)</t>
  </si>
  <si>
    <t>Automatinis išjungiklis 1F C6A</t>
  </si>
  <si>
    <t>Iki 1 kV kabelis 4x16 mm2 skerspjūvio aliuminio gyslomis</t>
  </si>
  <si>
    <t xml:space="preserve">Iki  1 kV kabelis 3x1,5 mm2 skerspjūvio vario gyslomis </t>
  </si>
  <si>
    <r>
      <t>Termosusitraukiančios pirštinės mova kabeliui 10-35mm</t>
    </r>
    <r>
      <rPr>
        <vertAlign val="superscript"/>
        <sz val="10"/>
        <color theme="1"/>
        <rFont val="Times New Roman"/>
        <family val="1"/>
        <charset val="186"/>
      </rPr>
      <t>2</t>
    </r>
  </si>
  <si>
    <t>Kabelių apsaugos PE vamzdžiai Ø75 mm klojami uždaru būdu</t>
  </si>
  <si>
    <t>Kabelių apsaugos PE vamzdžiai Ø50 mm</t>
  </si>
  <si>
    <t>Signalinės juosta “Dėmesio ! Kabelis ! “</t>
  </si>
  <si>
    <t>Apšvietimo atrama, h=6 m, su pamatu, apsaugine pamato guma</t>
  </si>
  <si>
    <t xml:space="preserve">Pėsčiųjų perėjos  LED šviestuvas, 5700K, 7120lm, iki 49W, optikos tipas: „DPR1“. </t>
  </si>
  <si>
    <t>Įžeminimo kontūro įrengimo medžiagos</t>
  </si>
  <si>
    <t>IŠ VISO ŽINIARAŠTYJE, EUR BE PVM</t>
  </si>
  <si>
    <t>Esamo suolelio demontavimas</t>
  </si>
  <si>
    <t>Kelio ženklų vienstiebių metalinių atramų ant monolitinių betoninių pamatų demontavimas</t>
  </si>
  <si>
    <t>Kelio ženklų skydų demontavimas nuo vienstiebių atramų rankiniu būdu</t>
  </si>
  <si>
    <t>1.13.</t>
  </si>
  <si>
    <t>1.14.</t>
  </si>
  <si>
    <t>Dirvožemio kasimas, pakrovimas į autosavivarčius ir išvežimas Rangovo pasirinktu atstumu sandėliavimui</t>
  </si>
  <si>
    <t>Grunto kasimas mechanizuotu būdu, pakrovimas į autosavivarčius ir išvežimas Rangovo pasirinktu atstumu sandėliavimui (pylimams)</t>
  </si>
  <si>
    <t>2.4.</t>
  </si>
  <si>
    <t>2.5.</t>
  </si>
  <si>
    <t>2.6.</t>
  </si>
  <si>
    <t>Plotų ir šlaitų planiravimas</t>
  </si>
  <si>
    <t>2.7.</t>
  </si>
  <si>
    <t>Dirvožemio kasimas, pakrovimas į autosavivarčius ir atvežimas į statybos darbų aikštelę iš sandėliavimo vietos (vejos atstatymui)</t>
  </si>
  <si>
    <t>2.8.</t>
  </si>
  <si>
    <t>Vejos sutvarkymas, užpilant ≥6 cm storio augaliniu gruntu, apsėjant žolės sėklomis</t>
  </si>
  <si>
    <t>3.1.	Paviršinio vandens surinkimo šulinėlių įrengimo darbai</t>
  </si>
  <si>
    <t>Plastikinio šulinio PVC Ø 425 mm, (pilna komplektacija, įskaitant žemės darbus, pagrindą po šuliniu)</t>
  </si>
  <si>
    <t>PVC vamzdyno Ø160-200 mm įrengimas ir pajungimas (pilna komplektacija, įskaitant žemės darbus, pagrindą po vamzdynu)</t>
  </si>
  <si>
    <t>Šulinėlio liuko (D400 apkrovai) su grotelėmis įrengimas ir pritaikymas iki projektinio lygio</t>
  </si>
  <si>
    <t>4.1.	Važiuojamosios dalies atstatymo darbai (ties įrengiamais bordiūrais)</t>
  </si>
  <si>
    <t>4.1.1.</t>
  </si>
  <si>
    <t>4.1.2.</t>
  </si>
  <si>
    <t>5 cm storio asfalto pagrindo-dangos sluoksnio iš mišinio AC 16 PD įrengimas</t>
  </si>
  <si>
    <t>4.1.3.</t>
  </si>
  <si>
    <t>Iš viso skyriuje 4.1, Eur be PVM</t>
  </si>
  <si>
    <t>4.2.	Asfalto dangos (takas, peronas) įrengimo darbai</t>
  </si>
  <si>
    <t>4.2.1.</t>
  </si>
  <si>
    <t>17 cm storio šalčiui nejautraus sluoksnio įrengimas iš nesurištojo mineralinių medžiagų mišinio</t>
  </si>
  <si>
    <t>4.2.2.</t>
  </si>
  <si>
    <t>20 cm storio skaldos pagrindo sluoksnio įrengimas iš nesurištojo mineralinių medžiagų mišinio (fr. 0/45)</t>
  </si>
  <si>
    <t>4.2.3.</t>
  </si>
  <si>
    <t>4.2.4.</t>
  </si>
  <si>
    <t>4.2.5.</t>
  </si>
  <si>
    <t>8 cm storio asfalto pagrindo-dangos sluoksnio iš mišinio AC 16 PD įrengimas</t>
  </si>
  <si>
    <t>4.2.6.</t>
  </si>
  <si>
    <t>Naujos asfaltbetonio dangos išardymas, pakrovimas ir išvežimas Rangovo pasirinktu atstumu neregių paviršiaus įrengimui</t>
  </si>
  <si>
    <t>4.2.7.</t>
  </si>
  <si>
    <t>4.2.8.</t>
  </si>
  <si>
    <t>Betoninių bordiūrų 100.20.8 ant betono pagrindo įrengimas</t>
  </si>
  <si>
    <t>4.2.9.</t>
  </si>
  <si>
    <t>Iš viso skyriuje 4.2, Eur be PVM</t>
  </si>
  <si>
    <t>4.3.	Betoninių trinkelių dangos (šaligatvis) atstatymo darbai</t>
  </si>
  <si>
    <t>4.3.1.</t>
  </si>
  <si>
    <t>15 cm storio skaldos pagrindo sluoksnio įrengimas iš nesurištojo mineralinių medžiagų mišinio (fr. 0/45)</t>
  </si>
  <si>
    <t>4.3.2.</t>
  </si>
  <si>
    <t>4.3.3.</t>
  </si>
  <si>
    <t>4.3.4.</t>
  </si>
  <si>
    <t>4.3.5.</t>
  </si>
  <si>
    <t>4.3.6.</t>
  </si>
  <si>
    <t>4.3.7.</t>
  </si>
  <si>
    <t>Iš viso skyriuje 4.3, Eur be PVM</t>
  </si>
  <si>
    <t>5. Eismo organizavimo įrengimo darbai</t>
  </si>
  <si>
    <t>Kelio ženklų skydų montavimas prie apšvietimo atramų rankiniu būdu</t>
  </si>
  <si>
    <t>6.	Keleivių laukimo paviljono atstatymo darbai</t>
  </si>
  <si>
    <t>6.1.</t>
  </si>
  <si>
    <t>Suolelio pastatymas</t>
  </si>
  <si>
    <t>6.2.</t>
  </si>
  <si>
    <t xml:space="preserve">Šiukšliadėžės atstatymas panaudojant išsaugotas medžiagas </t>
  </si>
  <si>
    <t>Iš viso skyriuje 6, Eur be PVM</t>
  </si>
  <si>
    <t>7.	Kiti darbai</t>
  </si>
  <si>
    <t>7.1.</t>
  </si>
  <si>
    <t>7.2.</t>
  </si>
  <si>
    <t>Iš viso skyriuje 7, Eur be PVM</t>
  </si>
  <si>
    <t>IŠ VISO ŽINIARAŠTYJE 132, EUR BE PVM</t>
  </si>
  <si>
    <t>Valstybinės reikšmės rajoninio kelio Nr. 4262 Traksėdžiai-Šilutė ties 2,624 km paprastojo remonto, sutvarkant pėsčiųjų perėją, aprašas</t>
  </si>
  <si>
    <t>APŠVIETIMO TINKLŲ SĄNAUDŲ KIEKIŲ ŽINIARAŠTIS</t>
  </si>
  <si>
    <t>Automatinio išjungiklio 1F C6A montavimas atramoje</t>
  </si>
  <si>
    <t>Gaubto kabeliui tvirtinimas prie atramos</t>
  </si>
  <si>
    <t>29.</t>
  </si>
  <si>
    <t>Termosusitraukiančios pirštinės mova kabeliui 10-35mm2</t>
  </si>
  <si>
    <t>Gaubtas kabeliui su apkabomis tvirtinimui</t>
  </si>
  <si>
    <t>kompl..</t>
  </si>
  <si>
    <t>Valstybinės reikšmės rajoninio kelio Nr. 4262 Traksėdžiai-Šilutė ties 2,924 km paprastojo remonto, perkeliant pėsčiųjų perėją į 2,883km, aprašas</t>
  </si>
  <si>
    <t>Esamų vejos bordiūrų, sudėtų ant betoninio pagrindo, išardymas</t>
  </si>
  <si>
    <t>Esamų betoninių plytelių dangos išardymas</t>
  </si>
  <si>
    <t>Esamos asfalto dangos demontavimas</t>
  </si>
  <si>
    <t xml:space="preserve">Kelio ženklų vienstiebių metalinių atramų ant monolitinių betoninių pamatų demontavimas </t>
  </si>
  <si>
    <t xml:space="preserve">Kelio ženklų skydų demontavimas nuo vienstiebių atramų rankiniu būdu </t>
  </si>
  <si>
    <t>Grunto kasimas mechanizuotu būdu, pakrovimas į autosavivarčius ir išvežimas Rangovo pasirinktu atstumu sandėliavimui</t>
  </si>
  <si>
    <t>Trūkstamo grunto kasimas mechanizuotu būdu, pakrovimas į autosavivarčius ir atvežimas į statybos darbų aikštelę Rangovo pasirinktu atstumu (pylimams)</t>
  </si>
  <si>
    <t>3.1.Vandens nuvedimo įrengimo darbai</t>
  </si>
  <si>
    <t>Plastikinės gofruotos vandens pralaidos 0,4 m skersmens įrengimas (1 vnt.)</t>
  </si>
  <si>
    <t>Smėlio pagrindo ir pirminis užpylimas smėliu, sutankinant</t>
  </si>
  <si>
    <t>Įstrižųjų antgalių ties 0,4 m skersmens pralaidomis įrengimas</t>
  </si>
  <si>
    <t>4.2.	Betoninių trinkelių dangos (takas, šaligatvis) įrengimo darbai</t>
  </si>
  <si>
    <t>19 cm storio šalčiui nejautraus sluoksnio įrengimas iš nesurištojo mineralinių medžiagų mišinio</t>
  </si>
  <si>
    <t>4.3.	Asfalto dangos (takas, šaligatvis) įrengimo darbai</t>
  </si>
  <si>
    <t>Horizontaliojo dangos ženklinimo Nr. 1.35 iš polimerinių medžiagų įrengimas</t>
  </si>
  <si>
    <t>6. Kiti darbai</t>
  </si>
  <si>
    <t>IŠ VISO ŽINIARAŠTYJE 131, EUR BE PVM</t>
  </si>
  <si>
    <t>Duobių kasimas ir užpylimas (AVS ir apšvietimo atramų pamatams, betranšėjiniam inžinerinių tinklų tiesimui)</t>
  </si>
  <si>
    <t>Tranšėjos 1-2 kabeliams kasimas ir užpylimas mechanizuotu būdu iki 1m gylio.</t>
  </si>
  <si>
    <t>Tranšėjos 1-2 kabeliams kasimas ir užpylimas rankiniu būdu iki 1m gylio.</t>
  </si>
  <si>
    <t>PE vamzdžio Ø50 mm klojimas tranšėjoje</t>
  </si>
  <si>
    <t>Signalinės juostos klojimas tranšėjoje</t>
  </si>
  <si>
    <t>Apsauginio vamzdžio klojimas uždaru betranšėju būdu</t>
  </si>
  <si>
    <r>
      <t>Kabelio Al 4x16mm</t>
    </r>
    <r>
      <rPr>
        <vertAlign val="superscript"/>
        <sz val="10"/>
        <color theme="1"/>
        <rFont val="Times New Roman"/>
        <family val="1"/>
        <charset val="186"/>
      </rPr>
      <t>2</t>
    </r>
    <r>
      <rPr>
        <sz val="10"/>
        <color theme="1"/>
        <rFont val="Times New Roman"/>
        <family val="1"/>
        <charset val="186"/>
      </rPr>
      <t xml:space="preserve"> tiesimas apsauginiame vamzdyje</t>
    </r>
  </si>
  <si>
    <r>
      <t>Kabelio Al 4x16mm</t>
    </r>
    <r>
      <rPr>
        <vertAlign val="superscript"/>
        <sz val="10"/>
        <color theme="1"/>
        <rFont val="Times New Roman"/>
        <family val="1"/>
        <charset val="186"/>
      </rPr>
      <t xml:space="preserve">2 </t>
    </r>
    <r>
      <rPr>
        <sz val="10"/>
        <color theme="1"/>
        <rFont val="Times New Roman"/>
        <family val="1"/>
        <charset val="186"/>
      </rPr>
      <t>montavimas (apšvietimo atramose, el. spintose)</t>
    </r>
  </si>
  <si>
    <t>Vamzdžio galų sandarinimas</t>
  </si>
  <si>
    <r>
      <t>Kabelio Cu 3x1,5mm</t>
    </r>
    <r>
      <rPr>
        <vertAlign val="superscript"/>
        <sz val="10"/>
        <color theme="1"/>
        <rFont val="Times New Roman"/>
        <family val="1"/>
        <charset val="186"/>
      </rPr>
      <t>2</t>
    </r>
    <r>
      <rPr>
        <sz val="10"/>
        <color theme="1"/>
        <rFont val="Times New Roman"/>
        <family val="1"/>
        <charset val="186"/>
      </rPr>
      <t xml:space="preserve"> montavimas atramoje</t>
    </r>
  </si>
  <si>
    <t>Pamato apšvietimo atramai montavimas</t>
  </si>
  <si>
    <t>Metalinės apšvietimo atramos montavimas</t>
  </si>
  <si>
    <t>Šviestuvo montavimas atramoje</t>
  </si>
  <si>
    <t xml:space="preserve">Atšakinių gnybtų montavimas apšvietimo atramoje </t>
  </si>
  <si>
    <t>1F C6A automatinio jungiklio montavimas atramoje</t>
  </si>
  <si>
    <r>
      <t>Kabelio iki 16mm</t>
    </r>
    <r>
      <rPr>
        <vertAlign val="superscript"/>
        <sz val="10"/>
        <color theme="1"/>
        <rFont val="Times New Roman"/>
        <family val="1"/>
        <charset val="186"/>
      </rPr>
      <t>2</t>
    </r>
    <r>
      <rPr>
        <sz val="10"/>
        <color theme="1"/>
        <rFont val="Times New Roman"/>
        <family val="1"/>
        <charset val="186"/>
      </rPr>
      <t xml:space="preserve"> skerspjūvio galinės movos montavimas</t>
    </r>
  </si>
  <si>
    <t>Trasos nužymėjimas (taškai)</t>
  </si>
  <si>
    <t>Išpildomosios nuotraukos sudarymas</t>
  </si>
  <si>
    <t>Dirvos paruošimas gazonams rank. būdu, nepilant augalinio dirvožemio</t>
  </si>
  <si>
    <t xml:space="preserve">Paprastų, parterinių ir mauritaniškų gazonų užsėjimas rankiniu būdu </t>
  </si>
  <si>
    <t>Atšakinių gnybtų komplektas SV15 (arba analogas)</t>
  </si>
  <si>
    <t>Automatinis jungiklis, 1F, C 6A</t>
  </si>
  <si>
    <r>
      <t>1 kV kabelis 4x16 mm</t>
    </r>
    <r>
      <rPr>
        <vertAlign val="superscript"/>
        <sz val="10"/>
        <color theme="1"/>
        <rFont val="Times New Roman"/>
        <family val="1"/>
        <charset val="186"/>
      </rPr>
      <t>2</t>
    </r>
    <r>
      <rPr>
        <sz val="10"/>
        <color theme="1"/>
        <rFont val="Times New Roman"/>
        <family val="1"/>
        <charset val="186"/>
      </rPr>
      <t xml:space="preserve"> skerspjūvio aliuminio gyslomis</t>
    </r>
  </si>
  <si>
    <r>
      <t>1 kV kabelis 3x1,5 mm</t>
    </r>
    <r>
      <rPr>
        <vertAlign val="superscript"/>
        <sz val="10"/>
        <color theme="1"/>
        <rFont val="Times New Roman"/>
        <family val="1"/>
        <charset val="186"/>
      </rPr>
      <t>2</t>
    </r>
    <r>
      <rPr>
        <sz val="10"/>
        <color theme="1"/>
        <rFont val="Times New Roman"/>
        <family val="1"/>
        <charset val="186"/>
      </rPr>
      <t xml:space="preserve"> skerspjūvio vario gyslomis </t>
    </r>
  </si>
  <si>
    <t>Apšvietimo atrama, h=6 m. Komplekte su pamatu, apsaugine pamato guma.</t>
  </si>
  <si>
    <t xml:space="preserve">Perėjos apšvietimo šviestuvas. LED tipo, 5700K, ≥8000lm, iki 55W, optikos tipas: „DPR1“. Bendri šviestuvams keliami reikalavimai pateikti apšvietimo techninėse specifikacijose.
 </t>
  </si>
  <si>
    <t>Dirbtinis įžemintuvas. Įžeminimo varža R≤30Ω.</t>
  </si>
  <si>
    <t>Dirbtinis įžemintuvas. Įžeminimo varža R≤10Ω.</t>
  </si>
  <si>
    <t>Grunto kasimas mechanizuotu būdu, pakrovimas į autosavivarčius ir išvežimas Rangovo pasirinktu atstumu į išlykį</t>
  </si>
  <si>
    <t>Sankasos ir esamo pagrindo planiravimas</t>
  </si>
  <si>
    <t>Grunto ir esamo pagrindo sutankinimas</t>
  </si>
  <si>
    <t>3.2.Žiedinės sankryžos (techninio šaligatvio) atstatymo darbai</t>
  </si>
  <si>
    <t>Granitinių bordiūrų 100.30.15 ant betono pagrindo įrengimas (betonas pagrindas 1m – 0,17 m3)</t>
  </si>
  <si>
    <t>3.3. Asfalto dangos (takas) įrengimo darbai</t>
  </si>
  <si>
    <t>3.3.6.</t>
  </si>
  <si>
    <t>3.3.7.</t>
  </si>
  <si>
    <t>3.3.8.</t>
  </si>
  <si>
    <t>3.3.9.</t>
  </si>
  <si>
    <t>3.4.	Betoninių trinkelių dangos (šaligatvis) atstatymo darbai</t>
  </si>
  <si>
    <t>3.4.1.</t>
  </si>
  <si>
    <t>3.4.2.</t>
  </si>
  <si>
    <t>3.4.3.</t>
  </si>
  <si>
    <t>3.4.4.</t>
  </si>
  <si>
    <t>3.4.5.</t>
  </si>
  <si>
    <t>3.4.6.</t>
  </si>
  <si>
    <t>3.4.7.</t>
  </si>
  <si>
    <t>Iš viso skyriuje 3.4, Eur be PVM</t>
  </si>
  <si>
    <t>3.5.	Kelkraščių įrengimo darbai</t>
  </si>
  <si>
    <t>3.5.1.</t>
  </si>
  <si>
    <t>8 cm storio kelkraščio dangos įrengimas iš nesurištojo mineralinių medžiagų mišinio pridedant 30 % skaldos (fr. 0/32)</t>
  </si>
  <si>
    <t>Iš viso skyriuje 3.5, Eur be PVM</t>
  </si>
  <si>
    <t>4.2.</t>
  </si>
  <si>
    <t>IŠ VISO ŽINIARAŠTYJE 130, EUR BE PVM</t>
  </si>
  <si>
    <t>Valstybinės reikšmės rajoninio kelio Nr. 4223 Šilutė-Užliekniai ties 0,163km paprastojo remonto, sutvarkant pėsčiųjų perėją, aprašas</t>
  </si>
  <si>
    <t>Automatinio išjungikli0 1F C10A montavimas atramoje</t>
  </si>
  <si>
    <t>Gembės 0,5 m ilgio montavimas prie esamos metalinės cinkuotos atramos</t>
  </si>
  <si>
    <t>Automatinis išjungiklis 1F C10A</t>
  </si>
  <si>
    <t>Iki  1 kV kabelis 3x1,5 mm2 skerspjūvio vario gyslomis</t>
  </si>
  <si>
    <t>Gembė 0,5 m ilgio montuojama prie esamos metalinės cinkuotos atramos</t>
  </si>
  <si>
    <t xml:space="preserve">Pėsčiųjų perėjos  LED šviestuvas, 5700K, 7120lm, iki 55W, optikos tipas: „DPR1“. </t>
  </si>
  <si>
    <t>3.4.Betoninių trinkelių dangos (takas) atstatymo darbai</t>
  </si>
  <si>
    <t>3.2.7.</t>
  </si>
  <si>
    <t>3.2.8.</t>
  </si>
  <si>
    <t>Metalinių apsauginių stulpelių su šviesą atspindinčiais elementais įrengimas</t>
  </si>
  <si>
    <t>IŠ VISO ŽINIARAŠTYJE 126, EUR BE PVM</t>
  </si>
  <si>
    <t>Valstybinės reikšmės rajoninio kelio Nr. 2201 Priekulė–Sakūčiai–Ventė ties 18,861 km, 18,997 km, 19,158 km paprastojo remonto, sutvarkant pėsčiųjų perėjas, aprašas</t>
  </si>
  <si>
    <t>Nr. 102-104 Valstybinės reikšmės rajoninio kelio Nr. 2201 Priekulė–Sakūčiai–Ventė ties 18,861 km, 18,997 km, 19,158 km</t>
  </si>
  <si>
    <t>1. APŠVIETIMO TINKLŲ MONTAVIMAS</t>
  </si>
  <si>
    <t>Kabelio 4x16 Al gyslomis tiesiant PE vamzdyje Ø50-75 mm</t>
  </si>
  <si>
    <t>Kabelio 4x16 Al gyslomis montavimas el. spintose</t>
  </si>
  <si>
    <t>Kabelio 4x16 Al gyslomis montavimas atramoje po gaubtu</t>
  </si>
  <si>
    <t>Atramų stovų išvežiojimas trasoje automašina</t>
  </si>
  <si>
    <t>Signalinio šviestuvo montavimas</t>
  </si>
  <si>
    <t>Automatinio išjungiklio 1F 2A montavimas atramoje</t>
  </si>
  <si>
    <t>Automatinio išjungiklio 1F 2A montavimas kelio ženkle</t>
  </si>
  <si>
    <r>
      <t>Kabelio iki 16mm</t>
    </r>
    <r>
      <rPr>
        <vertAlign val="superscript"/>
        <sz val="11"/>
        <color theme="1"/>
        <rFont val="Times New Roman"/>
        <family val="1"/>
        <charset val="186"/>
      </rPr>
      <t>2</t>
    </r>
    <r>
      <rPr>
        <sz val="11"/>
        <color theme="1"/>
        <rFont val="Times New Roman"/>
        <family val="1"/>
        <charset val="186"/>
      </rPr>
      <t xml:space="preserve"> skerspjūvio galinės movos montavimas</t>
    </r>
  </si>
  <si>
    <t>30.</t>
  </si>
  <si>
    <t>31.</t>
  </si>
  <si>
    <r>
      <t>m</t>
    </r>
    <r>
      <rPr>
        <vertAlign val="superscript"/>
        <sz val="11"/>
        <color theme="1"/>
        <rFont val="Times New Roman"/>
        <family val="1"/>
        <charset val="186"/>
      </rPr>
      <t>2</t>
    </r>
  </si>
  <si>
    <t>32.</t>
  </si>
  <si>
    <r>
      <t>m</t>
    </r>
    <r>
      <rPr>
        <vertAlign val="superscript"/>
        <sz val="11"/>
        <color theme="1"/>
        <rFont val="Times New Roman"/>
        <family val="1"/>
        <charset val="186"/>
      </rPr>
      <t>3</t>
    </r>
  </si>
  <si>
    <t>33.</t>
  </si>
  <si>
    <t>34.</t>
  </si>
  <si>
    <t>Paprastų, parterinių ir mauritaniškų gazonų užsėjimas rankiniu būdu</t>
  </si>
  <si>
    <t>35.</t>
  </si>
  <si>
    <t>Išlyginamojo sluoksnio smėlio - cemento mišinio sluoksnio - 5 cm įrengimas</t>
  </si>
  <si>
    <t>36.</t>
  </si>
  <si>
    <t>Žvyro skaldos 0/45 pagrindo 15cm įrengimas</t>
  </si>
  <si>
    <t>37.</t>
  </si>
  <si>
    <t>Apsauginio šalčiui atsparus sluoksnio 30cm įrengimas</t>
  </si>
  <si>
    <t>38.</t>
  </si>
  <si>
    <t>Geodeziniai nužymėjimai (14 taškų) ir išpildomosios nuotraukos parengimas</t>
  </si>
  <si>
    <t>39.</t>
  </si>
  <si>
    <t>Savivaldybės kasimo leidimas</t>
  </si>
  <si>
    <t>40.</t>
  </si>
  <si>
    <t>Eismo ribojimo leidimas</t>
  </si>
  <si>
    <t>41.</t>
  </si>
  <si>
    <t>AB „Telia“ atstovo iškvietimas</t>
  </si>
  <si>
    <t>2. APŠVIETIMO TINKLŲ MONTAVIMO MEDŽIAGOS</t>
  </si>
  <si>
    <t>Automatinis išjungiklis 1F C2A</t>
  </si>
  <si>
    <r>
      <t>Termosusitraukiančios pirštinės mova kabeliui 10-35mm</t>
    </r>
    <r>
      <rPr>
        <vertAlign val="superscript"/>
        <sz val="11"/>
        <color theme="1"/>
        <rFont val="Times New Roman"/>
        <family val="1"/>
        <charset val="186"/>
      </rPr>
      <t>2</t>
    </r>
  </si>
  <si>
    <t>Pėsčiųjų perėjos  LED šviestuvas (Dešininis)</t>
  </si>
  <si>
    <t>Pėsčiųjų perėjų signalinis LED šviestuvas</t>
  </si>
  <si>
    <t xml:space="preserve">Išlyginamojo smėlio - cemento mišinio sluoksnis - 5 cm </t>
  </si>
  <si>
    <t>Žvyro skaldos 0/45 pagrindas 15cm</t>
  </si>
  <si>
    <t>Apsauginis šalčiui atsparus sluoksnis 30cm</t>
  </si>
  <si>
    <t>IŠ VISO ŽINIARAŠTYJE 102-104, EUR BE PVM</t>
  </si>
  <si>
    <t>Esamos asfalto dangos frezavimas (iki 5cm)</t>
  </si>
  <si>
    <t>1.11</t>
  </si>
  <si>
    <t>1.12</t>
  </si>
  <si>
    <t>2.3</t>
  </si>
  <si>
    <t>2.4</t>
  </si>
  <si>
    <t xml:space="preserve">Esamo pagrindo sutankinimas </t>
  </si>
  <si>
    <t>2.5</t>
  </si>
  <si>
    <t>2.6</t>
  </si>
  <si>
    <t>Trūkstamo dirvožemio kasimas, pakrovimas į autosavivarčius ir atvežimas į statybos darbų aikštelę Rangovo pasirinktu atstumu (vejos atstatymui)</t>
  </si>
  <si>
    <t>2.7</t>
  </si>
  <si>
    <t>3.1.1</t>
  </si>
  <si>
    <t>3.1.2</t>
  </si>
  <si>
    <t>3.1.3</t>
  </si>
  <si>
    <t>3.2 Betoninių trinkelių dangos (šaligatvis) atstatymo</t>
  </si>
  <si>
    <t>3.2.8</t>
  </si>
  <si>
    <t>4.1</t>
  </si>
  <si>
    <t>Kelio ženklų vienstiebių metalinių atramų (d = 76 mm) ant monolitinių betoninių pamatų pastatymas</t>
  </si>
  <si>
    <t>4.2</t>
  </si>
  <si>
    <t>Kelio ženklų skydų montavimas prie vienstiebių atramų rankiniu būdu</t>
  </si>
  <si>
    <t>4.3</t>
  </si>
  <si>
    <t>4.4</t>
  </si>
  <si>
    <t>IŠ VISO ŽINIARAŠTYJE 104, EUR BE PVM</t>
  </si>
  <si>
    <t>Esamų betoninių trinkelių/plytelių dangos išardymas (išsaugant medžiagas)</t>
  </si>
  <si>
    <t>Esamos asfalto dangos frezavimas (iki 5cm/daugiau kaip 5cm)</t>
  </si>
  <si>
    <t>1.13</t>
  </si>
  <si>
    <t>3.2 Betoninių trinkelių dangos (tšaligatvis) atstatymo</t>
  </si>
  <si>
    <t>3.2.9</t>
  </si>
  <si>
    <t>Horizontaliojo dangos ženklinimo Nr. 1.34 iš polimerinių medžiagų įrengimas</t>
  </si>
  <si>
    <t>IŠ VISO ŽINIARAŠTYJE 103, EUR BE PVM</t>
  </si>
  <si>
    <t>Esamo geltono horizontaliojo dangos ženklinimo pašalinimas (užrašas - apsaugok mane)</t>
  </si>
  <si>
    <t>1.14</t>
  </si>
  <si>
    <t>3.2. Betoninių trinkelių dangos (šaligatvis) atstatymo darbai</t>
  </si>
  <si>
    <t>4.5</t>
  </si>
  <si>
    <t>Esamų komunikacijų šulinių liukų keitimas ir pritaikymas iki projektinio lygio (senuosius liukus demontuojant ir išvežant rangovo pasirinktu atstumu)</t>
  </si>
  <si>
    <t>IŠ VISO ŽINIARAŠTYJE 102, EUR BE PVM</t>
  </si>
  <si>
    <t>Valstybinės reikšmės krašto kelio Nr. 165 Šilalė–Šilutė ties 57,809 km, kelio Nr. 206 Šilutė–Rusnė ties 0,031 km ir rajoninio kelio Nr.4262 Traksėdžiai–Šilutė ties 3,77 km paprastojo remonto, sutvarkant pėsčiųjų perėjas, aprašas</t>
  </si>
  <si>
    <t xml:space="preserve">3.2. Betoninių trinkelių dangos (šaligatvis) įrengimo darbai </t>
  </si>
  <si>
    <t>3.3.	Važiuojamosios dalies siaurinimų įrengimo darbai</t>
  </si>
  <si>
    <t>4.	Eismo organizavimo įrengimo darbai</t>
  </si>
  <si>
    <t>Kelio ženklų skydų montavimas prie kryptinio apšvietimo atramų rankiniu būdu</t>
  </si>
  <si>
    <t>4.3.</t>
  </si>
  <si>
    <t>Horizontaliojo dangos ženklinimo iš polimerinių medžiagų įrengimas (geltona)</t>
  </si>
  <si>
    <t>IŠ VISO ŽINIARAŠTYJE 124, EUR BE PVM</t>
  </si>
  <si>
    <t>1.	Eismo organizavimo įrengimo darbai</t>
  </si>
  <si>
    <t>IŠ VISO ŽINIARAŠTYJE 125, EUR BE PVM</t>
  </si>
  <si>
    <t>Esamų plastikinių stulpelių išardymas pakrovimas ir išvežimas Rangovo pasirinktu atstumu</t>
  </si>
  <si>
    <t>Kelio ženklų skydų demontavimas nuo vienstiebių atramų rankiniu būdu (išsaugant medžiagas)</t>
  </si>
  <si>
    <t>1.15.</t>
  </si>
  <si>
    <t>1.16.</t>
  </si>
  <si>
    <t>3.2.	Betoninių trinkelių/plytelių dangos (šaligatvis) atstatymo darbai</t>
  </si>
  <si>
    <t>Kelio ženklų skydų montavimas prie apšvietimo atramų rankiniu būdu (panaudojant išsaugotas medžiagas)</t>
  </si>
  <si>
    <t>4.4.</t>
  </si>
  <si>
    <t>4.5.</t>
  </si>
  <si>
    <t>Kelio ženklų skydų Nr. 409 kartu su vertikaliuoju ženklinimu Nr. 2.3 (apklijuojant metalinę atramą) montavimas prie vienstiebių atramų rankiniu būdu</t>
  </si>
  <si>
    <t>4.6.</t>
  </si>
  <si>
    <t>IŠ VISO ŽINIARAŠTYJE 134, EUR BE PVM</t>
  </si>
  <si>
    <t>Valstybinės reikšmės krašto kelio Nr. 165 Šilalė–Šilutė ties 57,32 km paprastojo remonto, sutvarkant pėsčiųjų perėją, aprašas</t>
  </si>
  <si>
    <t>Kelio ženklų skydų demontavimas nuo apšvietimo atramos rankiniu būdu (išsaugant medžiagas)</t>
  </si>
  <si>
    <t>3.2.	Betoninių trinkelių ir plytelių dangos (takas) atstatymo darbai</t>
  </si>
  <si>
    <t>3.3.	Iškilių važiuojamosios dalies siaurinimų įrengimo darbai</t>
  </si>
  <si>
    <t>Kelio ženklų skydų montavimas prie esamos apšvietimo atramos (panaudojant išsaugotas medžiagas)</t>
  </si>
  <si>
    <t>IŠ VISO ŽINIARAŠTYJE 120, EUR BE PVM</t>
  </si>
  <si>
    <t>Valstybinės reikšmės krašto kelio Nr. 165 Šilalė–Šilutė ties 57,136 km paprastojo remonto, sutvarkant pėsčiųjų perėją, aprašas</t>
  </si>
  <si>
    <t>Esamų betoninių ažūrinės plytelės dangos išardymas (išsaugant medžiagas)</t>
  </si>
  <si>
    <t>Betoninių ažūrinių plytelių dangos įrengimas (panaudojant išsaugotas medžiagas)</t>
  </si>
  <si>
    <t>IŠ VISO ŽINIARAŠTYJE 118, EUR BE PVM</t>
  </si>
  <si>
    <t>Valstybinės reikšmės krašto kelio Nr. 165 Šilalė–Šilutė ties 56,722 km paprastojo remonto, sutvarkant pėsčiųjų perėją, aprašas</t>
  </si>
  <si>
    <t>IŠ VISO ŽINIARAŠTYJE 116, EUR BE PVM</t>
  </si>
  <si>
    <t>Valstybinės reikšmės krašto kelio Nr. 165 Šilalė–Šilutė ties 56,359 km paprastojo remonto, sutvarkant pėsčiųjų perėją, aprašas</t>
  </si>
  <si>
    <t>1.1.	Važiuojamosios dalies atstatymo darbai (ties įrengiamais bordiūrais)</t>
  </si>
  <si>
    <r>
      <t xml:space="preserve">Kelio ženklų vienstiebių metalinių atramų dažymas </t>
    </r>
    <r>
      <rPr>
        <sz val="12"/>
        <color theme="1"/>
        <rFont val="Times New Roman"/>
        <family val="1"/>
        <charset val="186"/>
      </rPr>
      <t>antracito spalva ral 7016</t>
    </r>
  </si>
  <si>
    <t>Kelio ženklų skydų montavimas prie vienstiebių atramų rankiniu būdu (panaudojant išsaugotas medžiagas)</t>
  </si>
  <si>
    <t>IŠ VISO ŽINIARAŠTYJE 114, EUR BE PVM</t>
  </si>
  <si>
    <t>Valstybinės reikšmės krašto kelio Nr. 165 Šilalė-Šilutė ties 55,256 km, ties 55,302 km ir rajoninio kelio Nr. 4261 Pietinis privažiuojamasis kelias prie Šilutės nuo kelio Kaunas–Jurbarkas–Klaipėda ties 1,615 km paprastasis remontas, sutvarkant pėsčiųjų perėjas</t>
  </si>
  <si>
    <t>Nr.111, 112, 129 Valstybinės reikšmės krašto kelio Nr. 165 Šilalė-Šilutė ties 55,256 km, ties 55,302 km ir rajoninio kelio Nr. 4261 Pietinis privažiuojamasis kelias prie Šilutės nuo kelio Kaunas–Jurbarkas–Klaipėda ties 1,615km</t>
  </si>
  <si>
    <t>1.15</t>
  </si>
  <si>
    <t>1.16</t>
  </si>
  <si>
    <t>1.17</t>
  </si>
  <si>
    <t>1.18</t>
  </si>
  <si>
    <t>1.19</t>
  </si>
  <si>
    <t>1.20</t>
  </si>
  <si>
    <t>1.21</t>
  </si>
  <si>
    <t>1.22</t>
  </si>
  <si>
    <t>1.23</t>
  </si>
  <si>
    <t>1.24</t>
  </si>
  <si>
    <t>1.25</t>
  </si>
  <si>
    <t>1.26</t>
  </si>
  <si>
    <t>1.27</t>
  </si>
  <si>
    <t>1.28</t>
  </si>
  <si>
    <t>2. Apšvietimo tinklų medžiagos</t>
  </si>
  <si>
    <t>2.8</t>
  </si>
  <si>
    <t>2.9</t>
  </si>
  <si>
    <t>2.10</t>
  </si>
  <si>
    <t>2.11</t>
  </si>
  <si>
    <t xml:space="preserve">Pėsčiųjų perėjos  LED šviestuvas, 5700K, 7120lm, iki 65W, optikos tipas: „DPR1“. </t>
  </si>
  <si>
    <t>2.12</t>
  </si>
  <si>
    <t>IŠ VISO ŽINIARAŠTYJE 111,112,129, EUR BE PVM</t>
  </si>
  <si>
    <t>Esamų betoninių trinkelių/plytelių dangos išardymas</t>
  </si>
  <si>
    <t>2.Žemės darbai</t>
  </si>
  <si>
    <t>3.1.Važiuojamosios dalies atstatymo darbai (ties įrengiamais bordiūrais)</t>
  </si>
  <si>
    <t>3.2.Betoninių trinkelių/plytelių dangos (šaligatvis) įrengimo darbai</t>
  </si>
  <si>
    <t>3.2.Iškilaus trapecinio greičio mažinimo kalnelio įrengimo darbai</t>
  </si>
  <si>
    <t>8 cm storio betoninių plytelių 375x375mm dangos įrengimas</t>
  </si>
  <si>
    <t>4.Eismo organizavimo įrengimo darbai</t>
  </si>
  <si>
    <t>Kelio ženklų skydų Nr. 407 kartu su vertikaliuoju ženklinimu Nr. 2.3 (apklijuojant metalinę atramą) montavimas prie vienstiebių atramų rankiniu būdu</t>
  </si>
  <si>
    <t>5.Kiti darbai</t>
  </si>
  <si>
    <t>IŠ VISO ŽINIARAŠTYJE 111, EUR BE PVM</t>
  </si>
  <si>
    <t>3.2.Betoninių trinkelių/plytelių (šaligatvis) įrengimo darbai</t>
  </si>
  <si>
    <t>8 cm storio betoninių plytelių 375x375 mm dangos įrengimas</t>
  </si>
  <si>
    <t>IŠ VISO ŽINIARAŠTYJE 112, EUR BE PVM</t>
  </si>
  <si>
    <t>IŠ VISO ŽINIARAŠTYJE 129, EUR BE PVM</t>
  </si>
  <si>
    <t>Valstybinės reikšmės magistralinio kelio Nr. A11 Šiauliai - Palanga ties 133,935km, 134,480km, 134,603km, 136,726km ir 137,119km paprastojo ramonto, sutvarkant pėsčiųjų perėjas, aprašas</t>
  </si>
  <si>
    <t>0,4kV kabelio aptikimas ir tapatybės nustatymas</t>
  </si>
  <si>
    <r>
      <t>Kabelio Al 4x16mm</t>
    </r>
    <r>
      <rPr>
        <vertAlign val="superscript"/>
        <sz val="11"/>
        <color theme="1"/>
        <rFont val="Times New Roman"/>
        <family val="1"/>
        <charset val="186"/>
      </rPr>
      <t>2</t>
    </r>
    <r>
      <rPr>
        <sz val="11"/>
        <color theme="1"/>
        <rFont val="Times New Roman"/>
        <family val="1"/>
        <charset val="186"/>
      </rPr>
      <t xml:space="preserve"> tiesimas apsauginiame vamzdyje</t>
    </r>
  </si>
  <si>
    <r>
      <t>Kabelio Al 4x16mm</t>
    </r>
    <r>
      <rPr>
        <vertAlign val="superscript"/>
        <sz val="11"/>
        <color theme="1"/>
        <rFont val="Times New Roman"/>
        <family val="1"/>
        <charset val="186"/>
      </rPr>
      <t xml:space="preserve">2 </t>
    </r>
    <r>
      <rPr>
        <sz val="11"/>
        <color theme="1"/>
        <rFont val="Times New Roman"/>
        <family val="1"/>
        <charset val="186"/>
      </rPr>
      <t>montavimas (apšvietimo atramose, el. spintose)</t>
    </r>
  </si>
  <si>
    <r>
      <t>Kabelio Cu 3x1,5mm</t>
    </r>
    <r>
      <rPr>
        <vertAlign val="superscript"/>
        <sz val="11"/>
        <color theme="1"/>
        <rFont val="Times New Roman"/>
        <family val="1"/>
        <charset val="186"/>
      </rPr>
      <t>2</t>
    </r>
    <r>
      <rPr>
        <sz val="11"/>
        <color theme="1"/>
        <rFont val="Times New Roman"/>
        <family val="1"/>
        <charset val="186"/>
      </rPr>
      <t xml:space="preserve"> montavimas atramoje</t>
    </r>
  </si>
  <si>
    <t>Apšvietimo valdymo spinta (AVS), plieninė, cinkuota, komplekte su pamatu. 
 komplekte su:
- kirtiklis, 3F, 25A - 1 vnt.
- automatinis jungiklis 1F, "C", 10A - 1 vnt.
- automatinis jungiklis 1F, "C", 6A - 1 vnt.
- viršįtampių ribotuvas 2P, "1" tipo, - 1 vnt.
- kontaktorius 2P, 32 A, n.a, Ur=230 V - 1 vnt.
-atsišakojimo-paskirstymo gnybtai, 4P – 2 vnt.
- astronominis laikmatis - 1vnt.
- foto rėlė (komplekte su apšvietos jutikliu) – 1 vnt.
- trijų padėčių perjungiklis su 0 padėtimi - 1 vnt.
- modulinė signalinė lemputė, žalia -1 vnt.</t>
  </si>
  <si>
    <r>
      <t>1 kV kabelis 3x4 mm</t>
    </r>
    <r>
      <rPr>
        <vertAlign val="superscript"/>
        <sz val="11"/>
        <color theme="1"/>
        <rFont val="Times New Roman"/>
        <family val="1"/>
        <charset val="186"/>
      </rPr>
      <t>2</t>
    </r>
    <r>
      <rPr>
        <sz val="11"/>
        <color theme="1"/>
        <rFont val="Times New Roman"/>
        <family val="1"/>
        <charset val="186"/>
      </rPr>
      <t xml:space="preserve"> skerspjūvio vario gyslomis</t>
    </r>
  </si>
  <si>
    <r>
      <t>1 kV kabelis 4x16 mm</t>
    </r>
    <r>
      <rPr>
        <vertAlign val="superscript"/>
        <sz val="11"/>
        <color theme="1"/>
        <rFont val="Times New Roman"/>
        <family val="1"/>
        <charset val="186"/>
      </rPr>
      <t>2</t>
    </r>
    <r>
      <rPr>
        <sz val="11"/>
        <color theme="1"/>
        <rFont val="Times New Roman"/>
        <family val="1"/>
        <charset val="186"/>
      </rPr>
      <t xml:space="preserve"> skerspjūvio aliuminio gyslomis</t>
    </r>
  </si>
  <si>
    <r>
      <t>1 kV kabelis 3x1,5 mm</t>
    </r>
    <r>
      <rPr>
        <vertAlign val="superscript"/>
        <sz val="11"/>
        <color theme="1"/>
        <rFont val="Times New Roman"/>
        <family val="1"/>
        <charset val="186"/>
      </rPr>
      <t>2</t>
    </r>
    <r>
      <rPr>
        <sz val="11"/>
        <color theme="1"/>
        <rFont val="Times New Roman"/>
        <family val="1"/>
        <charset val="186"/>
      </rPr>
      <t xml:space="preserve"> skerspjūvio vario gyslomis </t>
    </r>
  </si>
  <si>
    <r>
      <t>Jungiamoji mova kabeliui Cu 3x4 mm</t>
    </r>
    <r>
      <rPr>
        <vertAlign val="superscript"/>
        <sz val="11"/>
        <color theme="1"/>
        <rFont val="Times New Roman"/>
        <family val="1"/>
        <charset val="186"/>
      </rPr>
      <t>2</t>
    </r>
  </si>
  <si>
    <t>Perėjos apšvietimo šviestuvas. LED tipo, 5700K, ≥8000lm, iki 55W, optikos tipas: „DPR1“. Bendri šviestuvams keliami reikalavimai pateikti apšvietimo techninėse specifikacijose.</t>
  </si>
  <si>
    <t>IŠ VISO ŽINIARAŠTYJE 27, EUR BE PVM</t>
  </si>
  <si>
    <t>Esamų plastikinių pilonų išardymas pakrovimas ir išvežimas Rangovo pasirinktu atstumu</t>
  </si>
  <si>
    <t>Esamų pilkų betoninių trinkelių dangos išardymas</t>
  </si>
  <si>
    <t>2. Žemės sankasa</t>
  </si>
  <si>
    <t>Grunto kasimas, pakrovimas į autosavivarčius ir išvežimas Rangovo pasirinktu atstumu į išlykį</t>
  </si>
  <si>
    <t>Grunto kasimas, pakrovimas į autosavivarčius ir išvežimas Rangovo pasirinktu atstumu sandėliavimui (pylimams)</t>
  </si>
  <si>
    <t>Esamo pagrindo iš nesurištųjų mineralinių medžiagų išardymas, pakrovimas į autosavivarčius ir išvežimas Rangovo pasiriktu atstumu</t>
  </si>
  <si>
    <t>3.1 Važiuojamosios dalies atstatymo darbai (ties įrengiamais bordiūrais)</t>
  </si>
  <si>
    <t>3.2 Iškilaus trapecinio greičio mažinimo kalnelio įrengimo darbai</t>
  </si>
  <si>
    <t>Polimerbetoninio latako ant betono pagrindo įrengimas su ketinėmis grotelėmis (betonas pagrindas 1m – 0,06 m3, sandarinimas hermetinėmis medžiagomis šalia bordiūro 1m- 0,002m3)</t>
  </si>
  <si>
    <t>4 cm storio asfalto apatinio sluoksnio iš mišinio AC 16 AS įrengimas</t>
  </si>
  <si>
    <t>3.3 Asfalto dangos įrengimo darbai</t>
  </si>
  <si>
    <t>Betoninių bordiūrų 100.30.15 ant betono pagrindo įrengimas</t>
  </si>
  <si>
    <t>3.3.6</t>
  </si>
  <si>
    <t>3.3.7</t>
  </si>
  <si>
    <t>3.3.8</t>
  </si>
  <si>
    <t>3.4 Betoninių trinkelių dangos įrengimo darbai</t>
  </si>
  <si>
    <t>3.4.1</t>
  </si>
  <si>
    <t>3.4.2</t>
  </si>
  <si>
    <t>3 cm storio pasluoksnio iš skaldos atsijų įrengimas</t>
  </si>
  <si>
    <t>3.4.3</t>
  </si>
  <si>
    <t>Pilkų betoninių trinkelių dangos įrengimas (panaudojant išsaugotas medžiagas)</t>
  </si>
  <si>
    <t>3.4.4</t>
  </si>
  <si>
    <t>3.4.5</t>
  </si>
  <si>
    <t>3.4.6</t>
  </si>
  <si>
    <t>Betoninių bordiūrų 100.30.15 ant betono pagrindo įrengimas (betonas pagrindas 0,17 m3)</t>
  </si>
  <si>
    <t>3.4.7</t>
  </si>
  <si>
    <t>Betoninių bordiūrų 100.30.15 ant betono pagrindo įrengimas (betonas pagrindas 0,22 m3)</t>
  </si>
  <si>
    <t>3.4.8</t>
  </si>
  <si>
    <t>3.4.9</t>
  </si>
  <si>
    <t>3.5 Iškilios saugumo salelės įrengimo darbai</t>
  </si>
  <si>
    <t>3.5.1</t>
  </si>
  <si>
    <t>3.5.2</t>
  </si>
  <si>
    <t>3.5.3</t>
  </si>
  <si>
    <t>3.5.4</t>
  </si>
  <si>
    <t>3.5.5</t>
  </si>
  <si>
    <t>3.6 Kelkraščių įrengimo darbai</t>
  </si>
  <si>
    <t>3.6.1</t>
  </si>
  <si>
    <t>Iš viso skyriuje 3.6, Eur be PVM</t>
  </si>
  <si>
    <t>4. Eismo organizavimas</t>
  </si>
  <si>
    <t>Kelio ženklų skydų Nr. 407 kartu su vertikaliuoju ženklinimu Nr. 2.3 (apklijuojant metalinę atramą) montavimas prie vienstebių atramų rankiniu būdu</t>
  </si>
  <si>
    <t>Statinio kadastrinės bylos tikslinimas</t>
  </si>
  <si>
    <t>Gembės montavimas ant esamos gatvės apšvietimo atramos</t>
  </si>
  <si>
    <t>Šviestuvo tvirtinimo gembė. Plieninė, cinkuota. Montuojama ant esamos gatvės apšvietimo atramos. Komplekte su apkaba, ilgis 0,5m</t>
  </si>
  <si>
    <t>IŠ VISO ŽINIARAŠTYJE 26, EUR BE PVM</t>
  </si>
  <si>
    <t xml:space="preserve">Esamos asfalto dangos frezavimas (daugiau kaip 5cm) </t>
  </si>
  <si>
    <t>Sankasos ir pagrindo gruntų planiravimas</t>
  </si>
  <si>
    <t>3.2 Betoninių plytelių dangos įrengimo darbai</t>
  </si>
  <si>
    <t>15 cm storio skaldos pagrindo sluoksnio įrengimas iš nesurištojo mineralinių medžiagų mišinio (fr. 0/45)</t>
  </si>
  <si>
    <t>8 cm storio pilkų betoninių plytelių 500x500mm dangos įrengimas</t>
  </si>
  <si>
    <t>3.3 Betoninių plytelių dangos atstatymo darbai</t>
  </si>
  <si>
    <t>3.3.9</t>
  </si>
  <si>
    <t>3.4 Iškilios saugumo salelės įrengimo darbai</t>
  </si>
  <si>
    <t xml:space="preserve">Kelio ženklų skydų Nr. 407 kartu su vertikaliuoju ženklinimu Nr. 2.3 (apklijuojant metalinę atramą) montavimas prie vienstiebių atramų rankiniu būdu </t>
  </si>
  <si>
    <t>4.6</t>
  </si>
  <si>
    <t>4.7</t>
  </si>
  <si>
    <t>Plastikinių pilonų įrengimas</t>
  </si>
  <si>
    <r>
      <t>1 kV kabelis 4x16 mm</t>
    </r>
    <r>
      <rPr>
        <vertAlign val="superscript"/>
        <sz val="11"/>
        <color theme="1"/>
        <rFont val="Times New Roman"/>
        <family val="1"/>
      </rPr>
      <t>2</t>
    </r>
    <r>
      <rPr>
        <sz val="11"/>
        <color theme="1"/>
        <rFont val="Times New Roman"/>
        <family val="1"/>
      </rPr>
      <t xml:space="preserve"> skerspjūvio aliuminio gyslomis</t>
    </r>
  </si>
  <si>
    <r>
      <t>1 kV kabelis 3x1,5 mm</t>
    </r>
    <r>
      <rPr>
        <vertAlign val="superscript"/>
        <sz val="11"/>
        <color theme="1"/>
        <rFont val="Times New Roman"/>
        <family val="1"/>
      </rPr>
      <t>2</t>
    </r>
    <r>
      <rPr>
        <sz val="11"/>
        <color theme="1"/>
        <rFont val="Times New Roman"/>
        <family val="1"/>
      </rPr>
      <t xml:space="preserve"> skerspjūvio vario gyslomis </t>
    </r>
  </si>
  <si>
    <r>
      <t>Termosusitraukiančios pirštinės mova kabeliui 10-35mm</t>
    </r>
    <r>
      <rPr>
        <vertAlign val="superscript"/>
        <sz val="11"/>
        <color theme="1"/>
        <rFont val="Times New Roman"/>
        <family val="1"/>
      </rPr>
      <t>2</t>
    </r>
  </si>
  <si>
    <t>IŠ VISO ŽINIARAŠTYJE 24-25, EUR BE PVM</t>
  </si>
  <si>
    <t>Esamų pilkų betoninių plytelių dangos išardymas (išsaugant medžiagas)</t>
  </si>
  <si>
    <t>Sankasos planiravimas</t>
  </si>
  <si>
    <t>Esamų gruntų planiravimas</t>
  </si>
  <si>
    <t>Grunto sutankinimas</t>
  </si>
  <si>
    <t>3.2 Važiuojamosios dalies atstatymo darbai (ties naikinamu greičio mažinimo kalneliu)</t>
  </si>
  <si>
    <t>3.3 Betoninių trinkelių dangos įrengimo darbai</t>
  </si>
  <si>
    <t>IŠ VISO ŽINIARAŠTYJE 23, EUR BE PVM</t>
  </si>
  <si>
    <t>3. Pralaidų įrengimas</t>
  </si>
  <si>
    <t>3.1</t>
  </si>
  <si>
    <t>Plastikinės gofruotos vandens pralaidos 0,3 m skersmens įrengimas (1 vnt.)</t>
  </si>
  <si>
    <t>3.2</t>
  </si>
  <si>
    <t>Smėlio pagrindo po pralaidomis įrengimas ir sutankinimas</t>
  </si>
  <si>
    <t>3.3</t>
  </si>
  <si>
    <t>Geotekstilės įrengimas</t>
  </si>
  <si>
    <t>Įstrižųjų antgalių ties 0,3 m skersmens pralaidomis įrengimas</t>
  </si>
  <si>
    <t>Iš viso skyriuje 3, Eur be PVM</t>
  </si>
  <si>
    <t>4.1 Važiuojamosios dalies atstatymo darbai (ties įrengiamais bordiūrais)</t>
  </si>
  <si>
    <t>4.1.1</t>
  </si>
  <si>
    <t>4.1.2</t>
  </si>
  <si>
    <t>4.1.3</t>
  </si>
  <si>
    <t>4.2 Betoninių trinkelių dangos (takas, šaligatvis) įrengimo darbai</t>
  </si>
  <si>
    <t>4.2.1</t>
  </si>
  <si>
    <t>4.2.2</t>
  </si>
  <si>
    <t>4.2.3</t>
  </si>
  <si>
    <t>4.2.4</t>
  </si>
  <si>
    <t>4.2.5</t>
  </si>
  <si>
    <t>4.2.6</t>
  </si>
  <si>
    <t>4.2.7</t>
  </si>
  <si>
    <t>4.2.8</t>
  </si>
  <si>
    <t>4.2.9</t>
  </si>
  <si>
    <t>4.2.10</t>
  </si>
  <si>
    <t>4.3 Iškilios saugumo salelės įrengimo darbai</t>
  </si>
  <si>
    <t>4.3.1</t>
  </si>
  <si>
    <t>4.3.2</t>
  </si>
  <si>
    <t>4.3.3</t>
  </si>
  <si>
    <t>4.3.4</t>
  </si>
  <si>
    <t>4.3.5</t>
  </si>
  <si>
    <t>4.3.6</t>
  </si>
  <si>
    <t>4.4 Asfalto dangos (važiuojamosios dalies platinimo) įrengimo darbai</t>
  </si>
  <si>
    <t>4.4.1</t>
  </si>
  <si>
    <t>50 cm storio šalčiui nejautraus sluoksnio įrengimas iš nesurištojo mineralinių medžiagų mišinio</t>
  </si>
  <si>
    <t>4.4.2</t>
  </si>
  <si>
    <t>30 cm storio skaldos pagrindo sluoksnio įrengimas iš nesurištojo mineralinių medžiagų mišinio (fr. 0/45)</t>
  </si>
  <si>
    <t>4.4.3</t>
  </si>
  <si>
    <t>10 cm storio asfalto pagrindo sluoksnio iš mišinio AC 32 PS įrengimas</t>
  </si>
  <si>
    <t>4.4.4</t>
  </si>
  <si>
    <t>Asfalto dangos pagruntavimas bitumine emulsija prieš įrengiant asfalto apatinį sluoksnį</t>
  </si>
  <si>
    <t>4.4.5</t>
  </si>
  <si>
    <t>6 cm storio asfalto apatinio sluoksnio iš mišinio AC 16 AS įrengimas</t>
  </si>
  <si>
    <t>4.4.6</t>
  </si>
  <si>
    <t>4.4.7</t>
  </si>
  <si>
    <t>4.4.8</t>
  </si>
  <si>
    <t>Iš viso skyriuje 4.4, Eur be PVM</t>
  </si>
  <si>
    <t>4.5 Kelkraščio įrengimo darbai</t>
  </si>
  <si>
    <t>4.5.1</t>
  </si>
  <si>
    <t>Iš viso skyriuje 4.5, Eur be PVM</t>
  </si>
  <si>
    <t>5. Eismo organizavimas</t>
  </si>
  <si>
    <t>5.4</t>
  </si>
  <si>
    <t>5.5</t>
  </si>
  <si>
    <t>5.6</t>
  </si>
  <si>
    <t>Horizontaliojo dangos ženklinimo Nr. 1.16 iš polimerinių medžiagų įrengimas</t>
  </si>
  <si>
    <t>6.1</t>
  </si>
  <si>
    <t>6.2</t>
  </si>
  <si>
    <t>Valstybinės reikšmės krašto kelio Nr. 228 Dauparai–Gargždai–Vėžaičiai paprastasis remontas, 4,443 km atnaujinant nežymėtą pėsčiųjų perėją</t>
  </si>
  <si>
    <t>DARBŲ KIEKIŲ ŽINIARAŠTIS NR. 2 – APŠVIETIMO TINKLAI</t>
  </si>
  <si>
    <r>
      <t>Vieneto kaina, Eur be PVM  (</t>
    </r>
    <r>
      <rPr>
        <sz val="11"/>
        <color rgb="FFFF0000"/>
        <rFont val="Times New Roman"/>
        <family val="1"/>
        <charset val="186"/>
      </rPr>
      <t>pildo Tiekėjas</t>
    </r>
    <r>
      <rPr>
        <sz val="11"/>
        <rFont val="Times New Roman"/>
        <family val="1"/>
      </rPr>
      <t>)</t>
    </r>
  </si>
  <si>
    <t>1. Apšvietimo tinklų montavimo (darbai)</t>
  </si>
  <si>
    <t xml:space="preserve">Tranšėjos kasimas rankiniu būdu </t>
  </si>
  <si>
    <t>km</t>
  </si>
  <si>
    <t>Tranšėjos užkasimas rankiniu būdu</t>
  </si>
  <si>
    <t xml:space="preserve">Tranšėjos kasimas mechanizuotu būdu </t>
  </si>
  <si>
    <t>Tranšėjos užkasimas mechanizuotu būdu</t>
  </si>
  <si>
    <t>Vamzdžio paklojimas uždaru būdu (Ø 110 mm)</t>
  </si>
  <si>
    <t>Darbo duobių kasimas vamzdžio montavimui uždaru būdu</t>
  </si>
  <si>
    <t>vnt./m3</t>
  </si>
  <si>
    <t>10/15</t>
  </si>
  <si>
    <t>Darbo duobių užkasimas vamzdžio montavimui uždaru būdu</t>
  </si>
  <si>
    <t>KL montavimas konstrukcijomis (KL masė iki 3 kg)</t>
  </si>
  <si>
    <t>KL montavimas apšvietimo atramoje (KL masė iki 1 kg)</t>
  </si>
  <si>
    <t>KL tiesimas vamzdyje (KL masė iki 3 kg)</t>
  </si>
  <si>
    <t>Vamzdžio paklojimas atviru būdu (Ø 75 mm)</t>
  </si>
  <si>
    <t>Vamzdžio montavimas tvirtinant prie konstrukcijų</t>
  </si>
  <si>
    <t>Plotų išlyginimas mechanizuotai</t>
  </si>
  <si>
    <t>Grunto tankinimas</t>
  </si>
  <si>
    <t>Signalinės juostos paklojimas tranšėjoje virš pakloto kabelio</t>
  </si>
  <si>
    <t>Pilnai sukomplektuotos apšvietimo atramos su pamatu ir šviestuvais montavimas</t>
  </si>
  <si>
    <t>Įžeminimo įrenginio montavimas, R≤10 Ω</t>
  </si>
  <si>
    <t>Įžeminimo įrenginio montavimas, R≤30 Ω</t>
  </si>
  <si>
    <t>Įžeminimo įrenginio varžos matavimas</t>
  </si>
  <si>
    <t>Apšvietimo valdymo spintos montavimas</t>
  </si>
  <si>
    <t>Gnybtyno su 6A saugikliais montavimas</t>
  </si>
  <si>
    <t>KL fazavimas</t>
  </si>
  <si>
    <t>Linijos išpildomoji nuotrauka</t>
  </si>
  <si>
    <t>Atramų numeravimas</t>
  </si>
  <si>
    <t>Apšviestumo matavimai</t>
  </si>
  <si>
    <t>2. Apšvietimo tinklų montavimo (medžiagos)</t>
  </si>
  <si>
    <t>0,4 kV kabelis Al 4x16 mm2, XLPE izol.</t>
  </si>
  <si>
    <t>Kabelis 3x1,5 mm2, Cu PVC izol.</t>
  </si>
  <si>
    <t>Ø 75 mm PE vamzdis (gofruotas)</t>
  </si>
  <si>
    <t>Ø 110 mm PE vamzdis (lygus)</t>
  </si>
  <si>
    <t>Karštai cinkuota saugi flanšinė atrama, aukštis virš žemės paviršiaus – 6m, komplekte su flanšiniu pamatu</t>
  </si>
  <si>
    <t>Kryptinis šviestuvas perėjos apšvietimui 58W LED, IP66</t>
  </si>
  <si>
    <t>Gnybtynas su 6A saugikliais</t>
  </si>
  <si>
    <t xml:space="preserve">vnt. </t>
  </si>
  <si>
    <t>Įžeminimo komplektas R≤30Ω:</t>
  </si>
  <si>
    <t>− Įžeminimo strypas ≥14,2mm 1,5m – 4 vnt.;</t>
  </si>
  <si>
    <t>− Mova ≥14,2mm – 3 vnt.;</t>
  </si>
  <si>
    <t>− Įkalimo galvutė ≥14,2mm – 1 vnt.;</t>
  </si>
  <si>
    <t>− Kryžminė jungtis ≥14,2mm – 1 vnt.;</t>
  </si>
  <si>
    <t>− Cinkuota juosta 25x4mm – 4m.</t>
  </si>
  <si>
    <t>Įžeminimo komplektas R≤10Ω:</t>
  </si>
  <si>
    <t>− Įžeminimo strypas ≥14,2mm 1,5m – 10 vnt.;</t>
  </si>
  <si>
    <t>− Mova ≥14,2mm – 9 vnt.;</t>
  </si>
  <si>
    <t>Apšvietimo valdymo spinta AVS</t>
  </si>
  <si>
    <t>Signalinė juosta</t>
  </si>
  <si>
    <t>Vamzdžių užsandarinimo putos</t>
  </si>
  <si>
    <t>but.</t>
  </si>
  <si>
    <t>Lauko tipo atramų numeracijai skirti dažai</t>
  </si>
  <si>
    <t>IŠ VISO ŽINIARAŠTYJE 2, EUR BE PVM</t>
  </si>
  <si>
    <t>DARBŲ KIEKIŲ ŽINIARAŠTIS NR. 1</t>
  </si>
  <si>
    <t>Kelio ženklų skydų demontavimas nuo vienstiebių atramų ir panaudojimas ant kitų atramų</t>
  </si>
  <si>
    <t>Kelio ženklų metalinių atramų išardymas ir išvežimas</t>
  </si>
  <si>
    <t>2. Kelio apstatymas ir saugaus eismo organizavimas (kelio ženklai)</t>
  </si>
  <si>
    <t>I grupės ženklų skydų montavimas ant apšvietimo atramų</t>
  </si>
  <si>
    <t>3. Darbai už kelio sklypo ribų</t>
  </si>
  <si>
    <t>Darbai už kelio sklypo ribų</t>
  </si>
  <si>
    <t>3.1. Darbai už kelio sklypo ribų. Paruošiamieji darbai</t>
  </si>
  <si>
    <t>3.2. Kelio apstatymas ir saugaus eismo organizavimas (kelio ženklai)</t>
  </si>
  <si>
    <t xml:space="preserve">4. Atstatymas po elektros kabelio paklojimo atviru būdu </t>
  </si>
  <si>
    <t>Humusingo dirvožemio sluoksnio h=0,15 m pašalinimas, perstumiant jį mechanizuotai iki 20m atstumu</t>
  </si>
  <si>
    <t>Esamo grunto iškasimas rankiniu būdu, pakrovimas į savivarčius ir išvežimas</t>
  </si>
  <si>
    <t>104</t>
  </si>
  <si>
    <t>Gerai drenuojančio grunto užpylimas iki dangos konstrukcijos sluoksnio</t>
  </si>
  <si>
    <t>124</t>
  </si>
  <si>
    <t xml:space="preserve">Plotų tvirtinimas 6 cm storio dirvožemio sluoksniu, užsėjant žole (žolės sėklomis). </t>
  </si>
  <si>
    <t>227</t>
  </si>
  <si>
    <t>Išpildomoji nuotrauka (taip pat pateikti laisvos formos deklaraciją, patvirtinančią išpildomosios geodezinės nuotraukos ir parengtos kadastrinės bylos atitikimą parengtam projektui)</t>
  </si>
  <si>
    <t>Kadastrinių matavimų bylos parengimas ir (ar) įregistruoto kelio ruožo į kurį patenka statinys, kadastrinės bylos patikslinimas</t>
  </si>
  <si>
    <t>IŠ VISO ŽINIARAŠTYJE 1 , EUR BE PVM</t>
  </si>
  <si>
    <t>Valstybinės reikšmės rajoninio kelio Nr. 2206 Priekulė-Dreverna-Svencelė paprastasis remontas, 7,199 km,  atnaujinant pėsčiųjų perėją</t>
  </si>
  <si>
    <t>Kelio ženklų metalinių skydų išardymas ir išvežimas</t>
  </si>
  <si>
    <t xml:space="preserve">Esamos asfaltbetonio dangos frezavimas mechanizuotai iki 10 cm gyliu, pakrovimas mechanizuotai į savivarčius ir išvežimas sandėliavimui </t>
  </si>
  <si>
    <t>Esamo horizontalaus ženklinimo šalinimas nuo asfalto dangos</t>
  </si>
  <si>
    <t>Betoninių kelio bordiūrų išardymas, pakrovimas ir išvežimas į rangovo pasirinktą vietą</t>
  </si>
  <si>
    <t>2. Greičio mažinimo kalnelio įrengimas, dangų suvedimas ir asfalto atstatymas prie bordiūro</t>
  </si>
  <si>
    <t>Asfalto viršutinio 4 cm storio dangos sluoksnio iš mišinio AC 11 VS (su kelio bitumu 50/70 arba 70/100) įrengimas</t>
  </si>
  <si>
    <t>Dangos pagruntavimas prieš viršutinio asfalto sluoksnio įrengimą, panaudojant bituminę emulsiją C60BP4-S 250 g/m</t>
  </si>
  <si>
    <t>Asfalto apatinio 4 cm storio dangos sluoksnio iš mišinio AC 16 AS (su kelio bitumu 50/70) įrengimas</t>
  </si>
  <si>
    <t>Dangos pagruntavimas prieš apatinio asfalto sluoksnio įrengimą, panaudojant bituminę emulsiją C60BP4-S 300 g/m</t>
  </si>
  <si>
    <t>3. Kelio apstatymas ir saugaus eismo organizavimas (kelio ženklai)</t>
  </si>
  <si>
    <t>Asfalto dangos ženklinimas termoplastinėmis  medžiagomis</t>
  </si>
  <si>
    <t>4. Kelio apstatymas ir saugaus eismo organizavimas (kelio ženklai)</t>
  </si>
  <si>
    <t>I grupės kelio ženklų trikampių skydų montavimas prie esamų vienstiebių vamzdinių atramų</t>
  </si>
  <si>
    <t>5. Betoninių elementų įrengimas</t>
  </si>
  <si>
    <t>Betoninių gatvės bortų (100x30x15cm) ant betono pagrindo C16/20 įrengimas</t>
  </si>
  <si>
    <t>Sandarinimo juostos įrengimas</t>
  </si>
  <si>
    <t>Bituminės masės įrengimas</t>
  </si>
  <si>
    <t>7. Darbai už kelio sklypo ribų</t>
  </si>
  <si>
    <t>7.1. Darbai už kelio sklypo ribų. Paruošiamieji darbai</t>
  </si>
  <si>
    <t>7.1.1</t>
  </si>
  <si>
    <t>7.1.2</t>
  </si>
  <si>
    <t>Kelio ženklų metalinių skydų išardymas, išvežimas, saugojimas permontuojant į kitą vietą</t>
  </si>
  <si>
    <t>7.1.3</t>
  </si>
  <si>
    <t>7.1.4</t>
  </si>
  <si>
    <t>Betoninių vejos bordiūrų išardymas, pakrovimas ir išvežimas į rangovo pasirinktą vietą</t>
  </si>
  <si>
    <t>7.1.5</t>
  </si>
  <si>
    <t>Betoninių plytelių išardymas, pakrovimas ir išvežimas į rangovo pasirinktą vietą</t>
  </si>
  <si>
    <t>7.1.6</t>
  </si>
  <si>
    <t>Betoninių trinkelių išardymas, pakrovimas ir išvežimas į rangovo pasirinktą vietą</t>
  </si>
  <si>
    <t>Iš viso skyriuje 7.1, Eur be PVM</t>
  </si>
  <si>
    <t>7.2. Darbai už kelio sklypo ribų. Žemės sankasa</t>
  </si>
  <si>
    <t>7.2.1</t>
  </si>
  <si>
    <t>7.2.2</t>
  </si>
  <si>
    <t>Į krūvas sustumto dirvožemio pakrovimas mechanizuotai į savivarčius ir išvežimas</t>
  </si>
  <si>
    <t>7.2.3</t>
  </si>
  <si>
    <t>Esamo grunto iškasimas mechanizuotai, pakrovimas į savivarčius ir išvežimas</t>
  </si>
  <si>
    <t>7.2.4</t>
  </si>
  <si>
    <t xml:space="preserve">Šlaitų ir planiruotų pakelės plotų tvirtinimas 6 cm storio dirvožemio sluoksniu, užsėjant žole (žolės sėklomis). </t>
  </si>
  <si>
    <t>Iš viso skyriuje 7.2, Eur be PVM</t>
  </si>
  <si>
    <t>7.3. Pėsčiųjų tako dangos iš betoninių trinkelių įrengimas</t>
  </si>
  <si>
    <t>7.3.1</t>
  </si>
  <si>
    <t>Skaldos pagrindo sluoksnio fr. 0/45, h=0,15 m  įrengimas, Ev2=100 Mpa.</t>
  </si>
  <si>
    <t>7.3.2</t>
  </si>
  <si>
    <t>Skaldos atsijų pasluoksnio h=0,03 m įrengimas</t>
  </si>
  <si>
    <t>7.3.3</t>
  </si>
  <si>
    <t>Betoninių trinkelių (20x10x8cm) įrengimas</t>
  </si>
  <si>
    <t>7.3.4</t>
  </si>
  <si>
    <t>Įspėjamųjų paviršių iš betoninių trinkelių (20x10x8cm) įrengimas</t>
  </si>
  <si>
    <t>7.3.5</t>
  </si>
  <si>
    <t>Vedimo paviršių iš betoninių trinkelių (20x10x8cm) įrengimas</t>
  </si>
  <si>
    <t>Iš viso skyriuje 7.3, Eur be PVM</t>
  </si>
  <si>
    <t>7.4 Pėsčiųjų tako dangos iš betoninių plytelių įrengimas</t>
  </si>
  <si>
    <t>7.4.1.</t>
  </si>
  <si>
    <t>7.4.2</t>
  </si>
  <si>
    <t>7.4.3</t>
  </si>
  <si>
    <t>Betoninių plytelių įrengimas</t>
  </si>
  <si>
    <t>Iš viso skyriuje 7.4, Eur be PVM</t>
  </si>
  <si>
    <t>7.5 Kelio apstatymas ir saugaus eismo organizavimas (kelio ženklai)</t>
  </si>
  <si>
    <t>7.5.1</t>
  </si>
  <si>
    <t>7.5.2</t>
  </si>
  <si>
    <t>I grupės kelio ženklų trikampių skydų montavimas prie vienstiebių vamzdinių atramų</t>
  </si>
  <si>
    <t>75.3.</t>
  </si>
  <si>
    <t>Esamų kelio skydų montavimas prie vienstiebių vamzdinių atramų</t>
  </si>
  <si>
    <t>7.5.4</t>
  </si>
  <si>
    <t>Kelio ženklų vienstiebių atramų įrengimas iš cinkuoto metalinio vamzdžio  Ø76,1 mm, betonuojant pamatą iš C 25/30 betono, V=0,05m3</t>
  </si>
  <si>
    <t>Iš viso skyriuje 7.5, Eur be PVM</t>
  </si>
  <si>
    <t>7.6. Betoninių elementų įrengimas</t>
  </si>
  <si>
    <t>Betoninių vejos bortų (100x30x8cm) ant betono pagrindo C16/20 įrengimas</t>
  </si>
  <si>
    <t>Iš viso skyriuje 7.6, Eur be PVM</t>
  </si>
  <si>
    <t xml:space="preserve">9. Atstatymas po elektros kabelio paklojimo atviru būdu </t>
  </si>
  <si>
    <t>Iš viso skyriuje 9, Eur be PVM</t>
  </si>
  <si>
    <t>10. Kiti darbai</t>
  </si>
  <si>
    <t>Iš viso skyriuje 10, Eur be PVM</t>
  </si>
  <si>
    <t>DARBŲ KIEKIŲ ŽINIARAŠTIS NR. 2– APŠVIETIMO TINKLAI</t>
  </si>
  <si>
    <t xml:space="preserve">Tranšėjos kasimas mechanizuotai </t>
  </si>
  <si>
    <t>Tranšėjos užkasimas machanizuotai</t>
  </si>
  <si>
    <t>Vamzdžio paklojimas uždaru būdu (Ø 50 mm)</t>
  </si>
  <si>
    <t>2/3</t>
  </si>
  <si>
    <t>KL tiesimas vamzdyje (KL masė iki 1 kg)</t>
  </si>
  <si>
    <t>Vamzdžio paklojimas atviru būdu (Ø 50 mm)</t>
  </si>
  <si>
    <t>0,23kV kabelis Cu 3x2,5</t>
  </si>
  <si>
    <t>Ø 50 mm PE vamzdis (gofruotas)</t>
  </si>
  <si>
    <t>Ø 50 mm PE vamzdis (lygus)</t>
  </si>
  <si>
    <t>Kryptinis šviestuvas perėjos apšvietimui ≤56W LED, IP66</t>
  </si>
  <si>
    <t>Signalinis perėjų šviestuvas LED 2x3W</t>
  </si>
  <si>
    <t>Nr. 123 Valstybinės reikšmės krašto kelias Nr. 165 Šilalė–Šilutė ties 57,745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</si>
</sst>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
  </numFmts>
  <fonts count="36" x14ac:knownFonts="1">
    <font>
      <sz val="11"/>
      <color theme="1"/>
      <name val="Calibri"/>
      <family val="2"/>
      <charset val="186"/>
      <scheme val="minor"/>
    </font>
    <font>
      <sz val="11"/>
      <color theme="1"/>
      <name val="Calibri"/>
      <family val="2"/>
      <scheme val="minor"/>
    </font>
    <font>
      <sz val="11"/>
      <color theme="1"/>
      <name val="Calibri"/>
      <family val="2"/>
      <scheme val="minor"/>
    </font>
    <font>
      <sz val="11"/>
      <color rgb="FF000000"/>
      <name val="Calibri"/>
      <family val="2"/>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font>
    <font>
      <sz val="11"/>
      <name val="Times New Roman"/>
      <family val="1"/>
    </font>
    <font>
      <sz val="11"/>
      <color theme="1"/>
      <name val="Times New Roman"/>
      <family val="1"/>
    </font>
    <font>
      <i/>
      <sz val="11"/>
      <name val="Times New Roman"/>
      <family val="1"/>
      <charset val="186"/>
    </font>
    <font>
      <sz val="10"/>
      <name val="Arial"/>
      <family val="2"/>
    </font>
    <font>
      <sz val="10"/>
      <color theme="1"/>
      <name val="Arial"/>
      <family val="2"/>
    </font>
    <font>
      <sz val="10"/>
      <name val="Arial"/>
      <family val="2"/>
      <charset val="186"/>
    </font>
    <font>
      <sz val="11"/>
      <color rgb="FF000000"/>
      <name val="Times New Roman"/>
      <family val="1"/>
    </font>
    <font>
      <b/>
      <sz val="11"/>
      <color rgb="FF000000"/>
      <name val="Times New Roman"/>
      <family val="1"/>
      <charset val="186"/>
    </font>
    <font>
      <b/>
      <sz val="10"/>
      <name val="Times New Roman"/>
      <family val="1"/>
      <charset val="186"/>
    </font>
    <font>
      <sz val="10"/>
      <name val="Times New Roman"/>
      <family val="1"/>
      <charset val="186"/>
    </font>
    <font>
      <i/>
      <sz val="10"/>
      <name val="Times New Roman"/>
      <family val="1"/>
      <charset val="186"/>
    </font>
    <font>
      <b/>
      <sz val="11"/>
      <color theme="1"/>
      <name val="Times New Roman"/>
      <family val="1"/>
      <charset val="186"/>
    </font>
    <font>
      <sz val="11"/>
      <color rgb="FF000000"/>
      <name val="Times New Roman"/>
      <family val="1"/>
      <charset val="186"/>
    </font>
    <font>
      <b/>
      <sz val="11"/>
      <color rgb="FFFF0000"/>
      <name val="Times New Roman"/>
      <family val="1"/>
      <charset val="186"/>
    </font>
    <font>
      <b/>
      <sz val="12"/>
      <color rgb="FF000000"/>
      <name val="Times New Roman"/>
      <family val="1"/>
      <charset val="186"/>
    </font>
    <font>
      <sz val="10"/>
      <color rgb="FF000000"/>
      <name val="Times New Roman"/>
      <family val="1"/>
      <charset val="186"/>
    </font>
    <font>
      <sz val="10"/>
      <color theme="1"/>
      <name val="Times New Roman"/>
      <family val="1"/>
      <charset val="186"/>
    </font>
    <font>
      <b/>
      <sz val="11"/>
      <name val="Times New Roman"/>
      <family val="1"/>
    </font>
    <font>
      <b/>
      <sz val="11"/>
      <color rgb="FFFF0000"/>
      <name val="Times New Roman"/>
      <family val="1"/>
    </font>
    <font>
      <vertAlign val="superscript"/>
      <sz val="11"/>
      <color theme="1"/>
      <name val="Times New Roman"/>
      <family val="1"/>
      <charset val="186"/>
    </font>
    <font>
      <sz val="11"/>
      <color theme="0"/>
      <name val="Times New Roman"/>
      <family val="1"/>
      <charset val="186"/>
    </font>
    <font>
      <b/>
      <sz val="11"/>
      <color theme="0"/>
      <name val="Times New Roman"/>
      <family val="1"/>
      <charset val="186"/>
    </font>
    <font>
      <vertAlign val="superscript"/>
      <sz val="11"/>
      <color theme="1"/>
      <name val="Times New Roman"/>
      <family val="1"/>
    </font>
    <font>
      <sz val="12"/>
      <color theme="1"/>
      <name val="Times New Roman"/>
      <family val="1"/>
      <charset val="186"/>
    </font>
    <font>
      <sz val="10.5"/>
      <color theme="1"/>
      <name val="Times New Roman"/>
      <family val="1"/>
      <charset val="186"/>
    </font>
    <font>
      <vertAlign val="superscript"/>
      <sz val="10"/>
      <color theme="1"/>
      <name val="Times New Roman"/>
      <family val="1"/>
      <charset val="186"/>
    </font>
  </fonts>
  <fills count="7">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2F2F2"/>
        <bgColor rgb="FFFFFFFF"/>
      </patternFill>
    </fill>
    <fill>
      <patternFill patternType="solid">
        <fgColor rgb="FFFF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rgb="FF000000"/>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right/>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8">
    <xf numFmtId="0" fontId="0" fillId="0" borderId="0"/>
    <xf numFmtId="0" fontId="3" fillId="0" borderId="0" applyNumberFormat="0" applyBorder="0" applyProtection="0"/>
    <xf numFmtId="0" fontId="3" fillId="0" borderId="0" applyNumberFormat="0" applyBorder="0" applyProtection="0"/>
    <xf numFmtId="0" fontId="3" fillId="0" borderId="0"/>
    <xf numFmtId="0" fontId="3" fillId="0" borderId="0"/>
    <xf numFmtId="0" fontId="15" fillId="0" borderId="0"/>
    <xf numFmtId="0" fontId="2" fillId="0" borderId="0"/>
    <xf numFmtId="0" fontId="1" fillId="0" borderId="0"/>
  </cellStyleXfs>
  <cellXfs count="349">
    <xf numFmtId="0" fontId="0" fillId="0" borderId="0" xfId="0"/>
    <xf numFmtId="0" fontId="7" fillId="0" borderId="0" xfId="0" applyFont="1" applyProtection="1">
      <protection locked="0"/>
    </xf>
    <xf numFmtId="0" fontId="7" fillId="0" borderId="0" xfId="0" applyFont="1"/>
    <xf numFmtId="0" fontId="7"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6" fillId="0" borderId="0" xfId="0" applyFont="1" applyProtection="1">
      <protection locked="0"/>
    </xf>
    <xf numFmtId="0" fontId="10" fillId="0" borderId="0" xfId="0" applyFont="1" applyAlignment="1">
      <alignment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vertical="center"/>
    </xf>
    <xf numFmtId="4" fontId="19" fillId="0" borderId="1" xfId="0" applyNumberFormat="1" applyFont="1" applyBorder="1" applyAlignment="1">
      <alignment horizontal="center" vertical="center"/>
    </xf>
    <xf numFmtId="0" fontId="18" fillId="0" borderId="1" xfId="0" applyFont="1" applyBorder="1" applyAlignment="1">
      <alignment horizontal="right" vertical="center"/>
    </xf>
    <xf numFmtId="4" fontId="18" fillId="0" borderId="1" xfId="0" applyNumberFormat="1" applyFont="1" applyBorder="1" applyAlignment="1">
      <alignment horizontal="center" vertical="center"/>
    </xf>
    <xf numFmtId="0" fontId="10" fillId="0" borderId="0" xfId="0" applyFont="1" applyProtection="1">
      <protection locked="0"/>
    </xf>
    <xf numFmtId="0" fontId="10" fillId="0" borderId="1" xfId="2" applyFont="1" applyBorder="1" applyAlignment="1" applyProtection="1">
      <alignment horizontal="center" vertical="center" wrapText="1"/>
    </xf>
    <xf numFmtId="0" fontId="10" fillId="0" borderId="1" xfId="2" applyNumberFormat="1" applyFont="1" applyBorder="1" applyAlignment="1" applyProtection="1">
      <alignment horizontal="center" vertical="center" wrapText="1"/>
    </xf>
    <xf numFmtId="0" fontId="10" fillId="0" borderId="2" xfId="1" applyFont="1" applyBorder="1" applyAlignment="1" applyProtection="1">
      <alignment horizontal="center" vertical="center" wrapText="1"/>
    </xf>
    <xf numFmtId="0" fontId="10" fillId="0" borderId="1" xfId="1" applyFont="1" applyBorder="1" applyAlignment="1" applyProtection="1">
      <alignment horizontal="center" vertical="center" wrapText="1"/>
    </xf>
    <xf numFmtId="0" fontId="10" fillId="0" borderId="0" xfId="0" applyFont="1"/>
    <xf numFmtId="49" fontId="12"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49" fontId="13" fillId="0" borderId="1" xfId="0" applyNumberFormat="1" applyFont="1" applyBorder="1" applyAlignment="1">
      <alignment horizontal="left" vertical="center" wrapText="1"/>
    </xf>
    <xf numFmtId="4" fontId="5" fillId="0" borderId="2" xfId="3" applyNumberFormat="1" applyFont="1" applyBorder="1" applyAlignment="1" applyProtection="1">
      <alignment horizontal="center" vertical="center" wrapText="1"/>
      <protection locked="0"/>
    </xf>
    <xf numFmtId="4"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4" fontId="10" fillId="0" borderId="3" xfId="0" applyNumberFormat="1" applyFont="1" applyBorder="1" applyAlignment="1">
      <alignment horizontal="center" vertical="center" wrapText="1"/>
    </xf>
    <xf numFmtId="4" fontId="10"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4" fontId="10" fillId="0" borderId="0" xfId="0" applyNumberFormat="1" applyFont="1" applyAlignment="1">
      <alignment horizontal="center" vertical="center" wrapText="1"/>
    </xf>
    <xf numFmtId="4" fontId="10" fillId="0" borderId="0" xfId="0" applyNumberFormat="1" applyFont="1" applyAlignment="1">
      <alignment horizontal="center" vertical="center"/>
    </xf>
    <xf numFmtId="0" fontId="1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0" xfId="4" applyFont="1" applyAlignment="1">
      <alignment vertical="center" wrapText="1"/>
    </xf>
    <xf numFmtId="0" fontId="5" fillId="0" borderId="0" xfId="4" applyFont="1" applyAlignment="1">
      <alignment horizontal="center" vertical="center"/>
    </xf>
    <xf numFmtId="0" fontId="5" fillId="0" borderId="0" xfId="4" applyFont="1" applyAlignment="1">
      <alignment vertical="center"/>
    </xf>
    <xf numFmtId="0" fontId="5" fillId="0" borderId="2" xfId="3" applyFont="1" applyBorder="1" applyAlignment="1">
      <alignment horizontal="center" vertical="center" wrapText="1"/>
    </xf>
    <xf numFmtId="4" fontId="5" fillId="0" borderId="1" xfId="3" applyNumberFormat="1" applyFont="1" applyBorder="1" applyAlignment="1">
      <alignment horizontal="center" vertical="center" wrapText="1"/>
    </xf>
    <xf numFmtId="4" fontId="10" fillId="0" borderId="4" xfId="0" applyNumberFormat="1" applyFont="1" applyBorder="1" applyAlignment="1">
      <alignment horizontal="center" vertical="center" wrapText="1"/>
    </xf>
    <xf numFmtId="2" fontId="14" fillId="0" borderId="1" xfId="0" applyNumberFormat="1" applyFont="1" applyBorder="1" applyAlignment="1">
      <alignment horizontal="justify" vertical="center" wrapText="1"/>
    </xf>
    <xf numFmtId="4" fontId="5" fillId="0" borderId="1" xfId="3" applyNumberFormat="1" applyFont="1" applyBorder="1" applyAlignment="1" applyProtection="1">
      <alignment horizontal="center" vertical="center" wrapText="1"/>
      <protection locked="0"/>
    </xf>
    <xf numFmtId="2" fontId="14" fillId="0" borderId="1" xfId="0" applyNumberFormat="1" applyFont="1" applyBorder="1" applyAlignment="1">
      <alignment horizontal="center" vertical="center" wrapText="1"/>
    </xf>
    <xf numFmtId="4" fontId="10" fillId="0" borderId="5"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49" fontId="13" fillId="0" borderId="4" xfId="0" applyNumberFormat="1" applyFont="1" applyBorder="1" applyAlignment="1">
      <alignment horizontal="center" vertical="center" wrapText="1"/>
    </xf>
    <xf numFmtId="1" fontId="13" fillId="0" borderId="1" xfId="0" applyNumberFormat="1" applyFont="1" applyBorder="1" applyAlignment="1">
      <alignment horizontal="center" vertical="center"/>
    </xf>
    <xf numFmtId="1" fontId="14" fillId="0" borderId="1" xfId="0" applyNumberFormat="1" applyFont="1" applyBorder="1" applyAlignment="1">
      <alignment horizontal="center" vertical="center" wrapText="1"/>
    </xf>
    <xf numFmtId="0" fontId="7" fillId="0" borderId="0" xfId="0" applyFont="1" applyAlignment="1">
      <alignment wrapText="1"/>
    </xf>
    <xf numFmtId="4" fontId="4" fillId="0" borderId="0" xfId="3" applyNumberFormat="1" applyFont="1" applyAlignment="1">
      <alignment horizontal="center" vertical="center" wrapText="1"/>
    </xf>
    <xf numFmtId="0" fontId="4" fillId="0" borderId="0" xfId="4" applyFont="1" applyAlignment="1">
      <alignment horizontal="center" vertical="center"/>
    </xf>
    <xf numFmtId="0" fontId="4" fillId="0" borderId="0" xfId="4" applyFont="1" applyAlignment="1">
      <alignment vertical="center"/>
    </xf>
    <xf numFmtId="0" fontId="4" fillId="0" borderId="0" xfId="4" applyFont="1" applyAlignment="1">
      <alignment vertical="center" wrapText="1"/>
    </xf>
    <xf numFmtId="4" fontId="4" fillId="0" borderId="0" xfId="4" applyNumberFormat="1" applyFont="1" applyAlignment="1">
      <alignment horizontal="right" vertical="center"/>
    </xf>
    <xf numFmtId="0" fontId="4" fillId="0" borderId="0" xfId="4" applyFont="1" applyAlignment="1">
      <alignment horizontal="right" vertical="center"/>
    </xf>
    <xf numFmtId="4" fontId="4" fillId="0" borderId="0" xfId="4" applyNumberFormat="1" applyFont="1" applyAlignment="1">
      <alignment horizontal="right" vertical="center" wrapText="1"/>
    </xf>
    <xf numFmtId="4" fontId="21"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4" fontId="4" fillId="0" borderId="8" xfId="3" applyNumberFormat="1" applyFont="1" applyBorder="1" applyAlignment="1">
      <alignment horizontal="center" vertical="center" wrapText="1"/>
    </xf>
    <xf numFmtId="0" fontId="4" fillId="0" borderId="9" xfId="3" applyFont="1" applyBorder="1" applyAlignment="1">
      <alignment horizontal="center" vertical="center" wrapText="1"/>
    </xf>
    <xf numFmtId="0" fontId="7" fillId="0" borderId="0" xfId="0" applyFont="1" applyAlignment="1" applyProtection="1">
      <alignment wrapText="1"/>
      <protection locked="0"/>
    </xf>
    <xf numFmtId="4" fontId="21" fillId="0" borderId="10" xfId="0" applyNumberFormat="1" applyFont="1" applyBorder="1" applyAlignment="1" applyProtection="1">
      <alignment horizontal="center" vertical="center"/>
      <protection locked="0"/>
    </xf>
    <xf numFmtId="4" fontId="4" fillId="0" borderId="11" xfId="0" applyNumberFormat="1" applyFont="1" applyBorder="1" applyAlignment="1" applyProtection="1">
      <alignment horizontal="center" vertical="center" wrapText="1"/>
      <protection locked="0"/>
    </xf>
    <xf numFmtId="4" fontId="5" fillId="0" borderId="12" xfId="0" applyNumberFormat="1" applyFont="1" applyBorder="1" applyAlignment="1">
      <alignment horizontal="center" vertical="center" wrapText="1"/>
    </xf>
    <xf numFmtId="4" fontId="5" fillId="4" borderId="13" xfId="4" applyNumberFormat="1" applyFont="1" applyFill="1" applyBorder="1" applyAlignment="1" applyProtection="1">
      <alignment horizontal="center" vertical="center" wrapText="1"/>
      <protection locked="0"/>
    </xf>
    <xf numFmtId="0" fontId="7" fillId="0" borderId="13" xfId="0" applyFont="1" applyBorder="1" applyAlignment="1">
      <alignment horizontal="center" vertical="center" wrapText="1"/>
    </xf>
    <xf numFmtId="0" fontId="7" fillId="0" borderId="13" xfId="0" applyFont="1" applyBorder="1" applyAlignment="1">
      <alignment horizontal="center" vertical="center"/>
    </xf>
    <xf numFmtId="0" fontId="7" fillId="0" borderId="13" xfId="0" applyFont="1" applyBorder="1" applyAlignment="1">
      <alignment vertical="center" wrapText="1"/>
    </xf>
    <xf numFmtId="49" fontId="5" fillId="0" borderId="13" xfId="4" applyNumberFormat="1" applyFont="1" applyBorder="1" applyAlignment="1">
      <alignment horizontal="center" vertical="center" wrapText="1"/>
    </xf>
    <xf numFmtId="49" fontId="12" fillId="0" borderId="14" xfId="4" applyNumberFormat="1"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4" fontId="5" fillId="0" borderId="15" xfId="0" applyNumberFormat="1" applyFont="1" applyBorder="1" applyAlignment="1">
      <alignment horizontal="center" vertical="center" wrapText="1"/>
    </xf>
    <xf numFmtId="4" fontId="4" fillId="4" borderId="16" xfId="4" applyNumberFormat="1" applyFont="1" applyFill="1" applyBorder="1" applyAlignment="1" applyProtection="1">
      <alignment horizontal="center" vertical="center" wrapText="1"/>
      <protection locked="0"/>
    </xf>
    <xf numFmtId="0" fontId="7" fillId="0" borderId="16" xfId="0" applyFont="1" applyBorder="1" applyAlignment="1">
      <alignment horizontal="center" vertical="center" wrapText="1"/>
    </xf>
    <xf numFmtId="0" fontId="7" fillId="0" borderId="16" xfId="0" applyFont="1" applyBorder="1" applyAlignment="1">
      <alignment horizontal="center" vertical="center"/>
    </xf>
    <xf numFmtId="0" fontId="7" fillId="0" borderId="16" xfId="0" applyFont="1" applyBorder="1" applyAlignment="1">
      <alignment vertical="center" wrapText="1"/>
    </xf>
    <xf numFmtId="49" fontId="5" fillId="0" borderId="16" xfId="0" applyNumberFormat="1" applyFont="1" applyBorder="1" applyAlignment="1">
      <alignment horizontal="center" vertical="center"/>
    </xf>
    <xf numFmtId="49" fontId="12" fillId="0" borderId="17" xfId="0" applyNumberFormat="1" applyFont="1" applyBorder="1" applyAlignment="1">
      <alignment horizontal="center" vertical="center" wrapText="1"/>
    </xf>
    <xf numFmtId="4" fontId="4" fillId="0" borderId="18" xfId="0" applyNumberFormat="1" applyFont="1" applyBorder="1" applyAlignment="1" applyProtection="1">
      <alignment horizontal="center" vertical="center" wrapText="1"/>
      <protection locked="0"/>
    </xf>
    <xf numFmtId="4" fontId="5" fillId="0" borderId="19" xfId="0" applyNumberFormat="1" applyFont="1" applyBorder="1" applyAlignment="1">
      <alignment horizontal="center" vertical="center" wrapText="1"/>
    </xf>
    <xf numFmtId="4" fontId="4" fillId="4" borderId="6" xfId="4" applyNumberFormat="1" applyFont="1" applyFill="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6" xfId="0" applyFont="1" applyBorder="1" applyAlignment="1">
      <alignment vertical="center" wrapText="1"/>
    </xf>
    <xf numFmtId="49" fontId="5" fillId="0" borderId="5" xfId="0" applyNumberFormat="1" applyFont="1" applyBorder="1" applyAlignment="1">
      <alignment horizontal="center" vertical="center"/>
    </xf>
    <xf numFmtId="49" fontId="12" fillId="0" borderId="20" xfId="0" applyNumberFormat="1" applyFont="1" applyBorder="1" applyAlignment="1">
      <alignment horizontal="center" vertical="center" wrapText="1"/>
    </xf>
    <xf numFmtId="4" fontId="5" fillId="0" borderId="21" xfId="0" applyNumberFormat="1" applyFont="1" applyBorder="1" applyAlignment="1">
      <alignment horizontal="center" vertical="center" wrapText="1"/>
    </xf>
    <xf numFmtId="4" fontId="4" fillId="4" borderId="1" xfId="4"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center" wrapText="1"/>
    </xf>
    <xf numFmtId="49" fontId="5" fillId="0" borderId="1" xfId="0" applyNumberFormat="1" applyFont="1" applyBorder="1" applyAlignment="1">
      <alignment horizontal="center" vertical="center"/>
    </xf>
    <xf numFmtId="4" fontId="5" fillId="0" borderId="22" xfId="0" applyNumberFormat="1" applyFont="1" applyBorder="1" applyAlignment="1">
      <alignment horizontal="center" vertical="center" wrapText="1"/>
    </xf>
    <xf numFmtId="49" fontId="5" fillId="0" borderId="23" xfId="0" applyNumberFormat="1" applyFont="1" applyBorder="1" applyAlignment="1">
      <alignment horizontal="center" vertical="center"/>
    </xf>
    <xf numFmtId="49" fontId="12" fillId="0" borderId="24" xfId="0" applyNumberFormat="1" applyFont="1" applyBorder="1" applyAlignment="1">
      <alignment horizontal="center" vertical="center" wrapText="1"/>
    </xf>
    <xf numFmtId="4" fontId="5" fillId="4" borderId="6" xfId="4" applyNumberFormat="1" applyFont="1" applyFill="1" applyBorder="1" applyAlignment="1" applyProtection="1">
      <alignment horizontal="center" vertical="center" wrapText="1"/>
      <protection locked="0"/>
    </xf>
    <xf numFmtId="49" fontId="5" fillId="0" borderId="6" xfId="0" applyNumberFormat="1" applyFont="1" applyBorder="1" applyAlignment="1">
      <alignment horizontal="center" vertical="center"/>
    </xf>
    <xf numFmtId="49" fontId="12" fillId="0" borderId="25"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4" borderId="26" xfId="4" applyNumberFormat="1" applyFont="1" applyFill="1" applyBorder="1" applyAlignment="1" applyProtection="1">
      <alignment horizontal="center" vertical="center" wrapText="1"/>
      <protection locked="0"/>
    </xf>
    <xf numFmtId="0" fontId="7" fillId="0" borderId="26" xfId="0" applyFont="1" applyBorder="1" applyAlignment="1">
      <alignment horizontal="center" vertical="center" wrapText="1"/>
    </xf>
    <xf numFmtId="0" fontId="7" fillId="0" borderId="26" xfId="0" applyFont="1" applyBorder="1" applyAlignment="1">
      <alignment horizontal="center" vertical="center"/>
    </xf>
    <xf numFmtId="0" fontId="7" fillId="0" borderId="26" xfId="0" applyFont="1" applyBorder="1" applyAlignment="1">
      <alignment vertical="center" wrapText="1"/>
    </xf>
    <xf numFmtId="49" fontId="5" fillId="0" borderId="26" xfId="0" applyNumberFormat="1" applyFont="1" applyBorder="1" applyAlignment="1">
      <alignment horizontal="center" vertical="center"/>
    </xf>
    <xf numFmtId="4" fontId="5" fillId="4" borderId="1" xfId="4" applyNumberFormat="1" applyFont="1" applyFill="1" applyBorder="1" applyAlignment="1" applyProtection="1">
      <alignment horizontal="center" vertical="center" wrapText="1"/>
      <protection locked="0"/>
    </xf>
    <xf numFmtId="49" fontId="12" fillId="0" borderId="27" xfId="0" applyNumberFormat="1" applyFont="1" applyBorder="1" applyAlignment="1">
      <alignment horizontal="center" vertical="center" wrapText="1"/>
    </xf>
    <xf numFmtId="49" fontId="12" fillId="0" borderId="28" xfId="0" applyNumberFormat="1" applyFont="1" applyBorder="1" applyAlignment="1">
      <alignment horizontal="center" vertical="center" wrapText="1"/>
    </xf>
    <xf numFmtId="4" fontId="5" fillId="4" borderId="23" xfId="4" applyNumberFormat="1" applyFont="1" applyFill="1" applyBorder="1" applyAlignment="1" applyProtection="1">
      <alignment horizontal="center" vertical="center" wrapText="1"/>
      <protection locked="0"/>
    </xf>
    <xf numFmtId="0" fontId="7" fillId="0" borderId="23" xfId="0" applyFont="1" applyBorder="1" applyAlignment="1">
      <alignment horizontal="center" vertical="center" wrapText="1"/>
    </xf>
    <xf numFmtId="0" fontId="7" fillId="0" borderId="23" xfId="0" applyFont="1" applyBorder="1" applyAlignment="1">
      <alignment horizontal="center" vertical="center"/>
    </xf>
    <xf numFmtId="0" fontId="7" fillId="0" borderId="23" xfId="0" applyFont="1" applyBorder="1" applyAlignment="1">
      <alignment vertical="center" wrapText="1"/>
    </xf>
    <xf numFmtId="4" fontId="5" fillId="4" borderId="16" xfId="4" applyNumberFormat="1" applyFont="1" applyFill="1" applyBorder="1" applyAlignment="1" applyProtection="1">
      <alignment horizontal="center" vertical="center" wrapText="1"/>
      <protection locked="0"/>
    </xf>
    <xf numFmtId="4" fontId="5" fillId="0" borderId="29" xfId="0" applyNumberFormat="1" applyFont="1" applyBorder="1" applyAlignment="1">
      <alignment horizontal="center" vertical="center" wrapText="1"/>
    </xf>
    <xf numFmtId="4" fontId="5" fillId="4" borderId="4" xfId="4" applyNumberFormat="1" applyFont="1" applyFill="1" applyBorder="1" applyAlignment="1" applyProtection="1">
      <alignment horizontal="center" vertical="center" wrapText="1"/>
      <protection locked="0"/>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4" xfId="0" applyFont="1" applyBorder="1" applyAlignment="1">
      <alignment vertical="center" wrapText="1"/>
    </xf>
    <xf numFmtId="49" fontId="5" fillId="0" borderId="4" xfId="0" applyNumberFormat="1" applyFont="1" applyBorder="1" applyAlignment="1">
      <alignment horizontal="center" vertical="center"/>
    </xf>
    <xf numFmtId="4" fontId="5" fillId="0" borderId="30" xfId="0" applyNumberFormat="1" applyFont="1" applyBorder="1" applyAlignment="1">
      <alignment horizontal="center" vertical="center" wrapText="1"/>
    </xf>
    <xf numFmtId="164" fontId="5" fillId="4" borderId="23" xfId="0" applyNumberFormat="1" applyFont="1" applyFill="1" applyBorder="1" applyAlignment="1" applyProtection="1">
      <alignment horizontal="center" vertical="center"/>
      <protection locked="0"/>
    </xf>
    <xf numFmtId="164" fontId="5" fillId="4" borderId="13" xfId="0" applyNumberFormat="1" applyFont="1" applyFill="1" applyBorder="1" applyAlignment="1" applyProtection="1">
      <alignment horizontal="center" vertical="center"/>
      <protection locked="0"/>
    </xf>
    <xf numFmtId="49" fontId="5" fillId="0" borderId="13" xfId="0" applyNumberFormat="1" applyFont="1" applyBorder="1" applyAlignment="1">
      <alignment horizontal="center" vertical="center"/>
    </xf>
    <xf numFmtId="0" fontId="6" fillId="0" borderId="0" xfId="0" applyFont="1" applyAlignment="1" applyProtection="1">
      <alignment wrapText="1"/>
      <protection locked="0"/>
    </xf>
    <xf numFmtId="164" fontId="5" fillId="4" borderId="1" xfId="0" applyNumberFormat="1" applyFont="1" applyFill="1" applyBorder="1" applyAlignment="1" applyProtection="1">
      <alignment horizontal="center" vertical="center"/>
      <protection locked="0"/>
    </xf>
    <xf numFmtId="164" fontId="5" fillId="4" borderId="16" xfId="0" applyNumberFormat="1" applyFont="1" applyFill="1" applyBorder="1" applyAlignment="1" applyProtection="1">
      <alignment horizontal="center" vertical="center"/>
      <protection locked="0"/>
    </xf>
    <xf numFmtId="4" fontId="4" fillId="4" borderId="13" xfId="3" applyNumberFormat="1" applyFont="1" applyFill="1" applyBorder="1" applyAlignment="1" applyProtection="1">
      <alignment horizontal="center" vertical="center" wrapText="1"/>
      <protection locked="0"/>
    </xf>
    <xf numFmtId="49" fontId="12" fillId="0" borderId="14" xfId="0" applyNumberFormat="1" applyFont="1" applyBorder="1" applyAlignment="1">
      <alignment horizontal="center" vertical="center" wrapText="1"/>
    </xf>
    <xf numFmtId="4" fontId="4" fillId="4" borderId="4" xfId="3" applyNumberFormat="1" applyFont="1" applyFill="1" applyBorder="1" applyAlignment="1" applyProtection="1">
      <alignment horizontal="center" vertical="center" wrapText="1"/>
      <protection locked="0"/>
    </xf>
    <xf numFmtId="4" fontId="4" fillId="4" borderId="1" xfId="3" applyNumberFormat="1" applyFont="1" applyFill="1" applyBorder="1" applyAlignment="1" applyProtection="1">
      <alignment horizontal="center" vertical="center" wrapText="1"/>
      <protection locked="0"/>
    </xf>
    <xf numFmtId="4" fontId="4" fillId="4" borderId="16" xfId="3" applyNumberFormat="1" applyFont="1" applyFill="1" applyBorder="1" applyAlignment="1" applyProtection="1">
      <alignment horizontal="center" vertical="center" wrapText="1"/>
      <protection locked="0"/>
    </xf>
    <xf numFmtId="49" fontId="12" fillId="0" borderId="31" xfId="0" applyNumberFormat="1" applyFont="1" applyBorder="1" applyAlignment="1">
      <alignment horizontal="center" vertical="center" wrapText="1"/>
    </xf>
    <xf numFmtId="0" fontId="22" fillId="0" borderId="1" xfId="0" applyFont="1" applyBorder="1" applyAlignment="1">
      <alignment vertical="center" wrapText="1"/>
    </xf>
    <xf numFmtId="0" fontId="17" fillId="0" borderId="29" xfId="1" applyFont="1" applyBorder="1" applyAlignment="1" applyProtection="1">
      <alignment horizontal="center" vertical="center" wrapText="1"/>
    </xf>
    <xf numFmtId="0" fontId="17" fillId="0" borderId="4" xfId="1" applyFont="1" applyBorder="1" applyAlignment="1" applyProtection="1">
      <alignment horizontal="center" vertical="center" wrapText="1"/>
    </xf>
    <xf numFmtId="0" fontId="17" fillId="0" borderId="4" xfId="2" applyNumberFormat="1" applyFont="1" applyBorder="1" applyAlignment="1" applyProtection="1">
      <alignment horizontal="center" vertical="center" wrapText="1"/>
    </xf>
    <xf numFmtId="0" fontId="17" fillId="0" borderId="4" xfId="2" applyFont="1" applyBorder="1" applyAlignment="1" applyProtection="1">
      <alignment horizontal="center" vertical="center" wrapText="1"/>
    </xf>
    <xf numFmtId="0" fontId="17" fillId="0" borderId="32" xfId="2" applyFont="1" applyBorder="1" applyAlignment="1" applyProtection="1">
      <alignment horizontal="center" vertical="center" wrapText="1"/>
    </xf>
    <xf numFmtId="0" fontId="17" fillId="0" borderId="31" xfId="2" applyFont="1" applyBorder="1" applyAlignment="1" applyProtection="1">
      <alignment horizontal="center" vertical="center" wrapText="1"/>
    </xf>
    <xf numFmtId="0" fontId="17" fillId="0" borderId="0" xfId="1" applyFont="1" applyAlignment="1" applyProtection="1">
      <alignment horizontal="center" vertical="center" wrapText="1"/>
    </xf>
    <xf numFmtId="0" fontId="17" fillId="0" borderId="0" xfId="1" applyNumberFormat="1" applyFont="1" applyAlignment="1" applyProtection="1">
      <alignment horizontal="center" vertical="center" wrapText="1"/>
    </xf>
    <xf numFmtId="0" fontId="25" fillId="0" borderId="0" xfId="0" applyFont="1" applyAlignment="1">
      <alignment horizontal="justify" vertical="center" wrapText="1"/>
    </xf>
    <xf numFmtId="0" fontId="26" fillId="0" borderId="0" xfId="0" applyFont="1" applyAlignment="1">
      <alignment horizontal="justify" vertical="center" wrapText="1"/>
    </xf>
    <xf numFmtId="4" fontId="27" fillId="0" borderId="8" xfId="3" applyNumberFormat="1" applyFont="1" applyBorder="1" applyAlignment="1">
      <alignment horizontal="center" vertical="center" wrapText="1"/>
    </xf>
    <xf numFmtId="4" fontId="10" fillId="0" borderId="12" xfId="0" applyNumberFormat="1" applyFont="1" applyBorder="1" applyAlignment="1">
      <alignment horizontal="center" vertical="center" wrapText="1"/>
    </xf>
    <xf numFmtId="4" fontId="28" fillId="4" borderId="36" xfId="3" applyNumberFormat="1" applyFont="1" applyFill="1" applyBorder="1" applyAlignment="1" applyProtection="1">
      <alignment horizontal="center" vertical="center" wrapText="1"/>
      <protection locked="0"/>
    </xf>
    <xf numFmtId="0" fontId="7" fillId="0" borderId="37" xfId="0" applyFont="1" applyBorder="1" applyAlignment="1">
      <alignment horizontal="center" vertical="center" wrapText="1"/>
    </xf>
    <xf numFmtId="0" fontId="22" fillId="0" borderId="13" xfId="0" applyFont="1" applyBorder="1" applyAlignment="1">
      <alignment horizontal="justify" vertical="center" wrapText="1"/>
    </xf>
    <xf numFmtId="0" fontId="22" fillId="0" borderId="13" xfId="2" applyFont="1" applyBorder="1" applyAlignment="1" applyProtection="1">
      <alignment horizontal="center" vertical="center" wrapText="1"/>
    </xf>
    <xf numFmtId="49" fontId="7" fillId="0" borderId="14" xfId="0" applyNumberFormat="1" applyFont="1" applyBorder="1" applyAlignment="1">
      <alignment horizontal="center" vertical="center" wrapText="1"/>
    </xf>
    <xf numFmtId="4" fontId="10" fillId="0" borderId="21" xfId="0" applyNumberFormat="1" applyFont="1" applyBorder="1" applyAlignment="1">
      <alignment horizontal="center" vertical="center" wrapText="1"/>
    </xf>
    <xf numFmtId="4" fontId="28" fillId="4" borderId="3" xfId="3" applyNumberFormat="1" applyFont="1" applyFill="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1" xfId="2" applyFont="1" applyBorder="1" applyAlignment="1" applyProtection="1">
      <alignment horizontal="center" vertical="center" wrapText="1"/>
    </xf>
    <xf numFmtId="49" fontId="7" fillId="0" borderId="28" xfId="0" applyNumberFormat="1" applyFont="1" applyBorder="1" applyAlignment="1">
      <alignment horizontal="center" vertical="center" wrapText="1"/>
    </xf>
    <xf numFmtId="0" fontId="7" fillId="0" borderId="1" xfId="0" applyFont="1" applyBorder="1" applyAlignment="1">
      <alignment horizontal="justify" vertical="center" wrapText="1"/>
    </xf>
    <xf numFmtId="4" fontId="10" fillId="0" borderId="22" xfId="0" applyNumberFormat="1" applyFont="1" applyBorder="1" applyAlignment="1">
      <alignment horizontal="center" vertical="center" wrapText="1"/>
    </xf>
    <xf numFmtId="4" fontId="28" fillId="4" borderId="38" xfId="3" applyNumberFormat="1" applyFont="1" applyFill="1" applyBorder="1" applyAlignment="1" applyProtection="1">
      <alignment horizontal="center" vertical="center" wrapText="1"/>
      <protection locked="0"/>
    </xf>
    <xf numFmtId="0" fontId="7" fillId="0" borderId="5"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5" xfId="0" applyFont="1" applyBorder="1" applyAlignment="1">
      <alignment horizontal="justify" vertical="center" wrapText="1"/>
    </xf>
    <xf numFmtId="0" fontId="22" fillId="0" borderId="40" xfId="2" applyFont="1" applyBorder="1" applyAlignment="1" applyProtection="1">
      <alignment horizontal="center" vertical="center" wrapText="1"/>
    </xf>
    <xf numFmtId="49" fontId="7" fillId="0" borderId="27" xfId="0" applyNumberFormat="1" applyFont="1" applyBorder="1" applyAlignment="1">
      <alignment horizontal="center" vertical="center" wrapText="1"/>
    </xf>
    <xf numFmtId="4" fontId="28" fillId="4" borderId="13" xfId="3" applyNumberFormat="1" applyFont="1" applyFill="1" applyBorder="1" applyAlignment="1" applyProtection="1">
      <alignment horizontal="center" vertical="center" wrapText="1"/>
      <protection locked="0"/>
    </xf>
    <xf numFmtId="0" fontId="22" fillId="0" borderId="2" xfId="2" applyFont="1" applyBorder="1" applyAlignment="1" applyProtection="1">
      <alignment horizontal="center" vertical="center" wrapText="1"/>
    </xf>
    <xf numFmtId="4" fontId="10" fillId="0" borderId="29" xfId="0" applyNumberFormat="1" applyFont="1" applyBorder="1" applyAlignment="1">
      <alignment horizontal="center" vertical="center" wrapText="1"/>
    </xf>
    <xf numFmtId="4" fontId="28" fillId="4" borderId="4" xfId="3" applyNumberFormat="1" applyFont="1" applyFill="1" applyBorder="1" applyAlignment="1" applyProtection="1">
      <alignment horizontal="center" vertical="center" wrapText="1"/>
      <protection locked="0"/>
    </xf>
    <xf numFmtId="0" fontId="30" fillId="0" borderId="0" xfId="0" applyFont="1" applyProtection="1">
      <protection locked="0"/>
    </xf>
    <xf numFmtId="4" fontId="31" fillId="0" borderId="0" xfId="0" applyNumberFormat="1" applyFont="1" applyAlignment="1" applyProtection="1">
      <alignment horizontal="center" vertical="center"/>
      <protection locked="0"/>
    </xf>
    <xf numFmtId="4" fontId="31" fillId="0" borderId="0" xfId="0" applyNumberFormat="1" applyFont="1" applyAlignment="1" applyProtection="1">
      <alignment horizontal="center" vertical="center" wrapText="1"/>
      <protection locked="0"/>
    </xf>
    <xf numFmtId="4" fontId="10" fillId="0" borderId="15" xfId="0" applyNumberFormat="1" applyFont="1" applyBorder="1" applyAlignment="1">
      <alignment horizontal="center" vertical="center" wrapText="1"/>
    </xf>
    <xf numFmtId="4" fontId="28" fillId="4" borderId="41" xfId="3" applyNumberFormat="1" applyFont="1" applyFill="1" applyBorder="1" applyAlignment="1" applyProtection="1">
      <alignment horizontal="center" vertical="center" wrapText="1"/>
      <protection locked="0"/>
    </xf>
    <xf numFmtId="49" fontId="7" fillId="0" borderId="17" xfId="0" applyNumberFormat="1" applyFont="1" applyBorder="1" applyAlignment="1">
      <alignment horizontal="center" vertical="center" wrapText="1"/>
    </xf>
    <xf numFmtId="0" fontId="7" fillId="0" borderId="5" xfId="0" applyFont="1" applyBorder="1" applyAlignment="1">
      <alignment horizontal="center" vertical="center"/>
    </xf>
    <xf numFmtId="0" fontId="7" fillId="0" borderId="5" xfId="0" applyFont="1" applyBorder="1" applyAlignment="1">
      <alignment vertical="center" wrapText="1"/>
    </xf>
    <xf numFmtId="0" fontId="22" fillId="0" borderId="1" xfId="0" applyFont="1" applyBorder="1" applyAlignment="1">
      <alignment horizontal="center" vertical="center" wrapText="1"/>
    </xf>
    <xf numFmtId="0" fontId="11" fillId="0" borderId="13" xfId="0" applyFont="1" applyBorder="1" applyAlignment="1">
      <alignment horizontal="center" vertical="center" wrapText="1"/>
    </xf>
    <xf numFmtId="0" fontId="16" fillId="0" borderId="13" xfId="0" applyFont="1" applyBorder="1" applyAlignment="1">
      <alignment horizontal="justify" vertical="center" wrapText="1"/>
    </xf>
    <xf numFmtId="0" fontId="16"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22" fillId="0" borderId="39" xfId="2" applyFont="1" applyBorder="1" applyAlignment="1" applyProtection="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lignment horizontal="justify" vertical="center" wrapText="1"/>
    </xf>
    <xf numFmtId="0" fontId="17" fillId="0" borderId="13" xfId="2" applyNumberFormat="1" applyFont="1" applyBorder="1" applyAlignment="1" applyProtection="1">
      <alignment horizontal="center" vertical="center" wrapText="1"/>
    </xf>
    <xf numFmtId="0" fontId="17" fillId="0" borderId="13" xfId="2" applyFont="1" applyBorder="1" applyAlignment="1" applyProtection="1">
      <alignment horizontal="center" vertical="center" wrapText="1"/>
    </xf>
    <xf numFmtId="4" fontId="4" fillId="4" borderId="5" xfId="4" applyNumberFormat="1" applyFont="1" applyFill="1" applyBorder="1" applyAlignment="1" applyProtection="1">
      <alignment horizontal="center" vertical="center" wrapText="1"/>
      <protection locked="0"/>
    </xf>
    <xf numFmtId="4" fontId="4" fillId="4" borderId="26" xfId="4" applyNumberFormat="1" applyFont="1" applyFill="1" applyBorder="1" applyAlignment="1" applyProtection="1">
      <alignment horizontal="center" vertical="center" wrapText="1"/>
      <protection locked="0"/>
    </xf>
    <xf numFmtId="165" fontId="7" fillId="0" borderId="1" xfId="0" applyNumberFormat="1" applyFont="1" applyBorder="1" applyAlignment="1">
      <alignment horizontal="center" vertical="center" wrapText="1"/>
    </xf>
    <xf numFmtId="4" fontId="4" fillId="4" borderId="23" xfId="3" applyNumberFormat="1" applyFont="1" applyFill="1" applyBorder="1" applyAlignment="1" applyProtection="1">
      <alignment horizontal="center" vertical="center" wrapText="1"/>
      <protection locked="0"/>
    </xf>
    <xf numFmtId="4" fontId="4" fillId="4" borderId="5" xfId="3" applyNumberFormat="1" applyFont="1" applyFill="1" applyBorder="1" applyAlignment="1" applyProtection="1">
      <alignment horizontal="center" vertical="center" wrapText="1"/>
      <protection locked="0"/>
    </xf>
    <xf numFmtId="0" fontId="22" fillId="0" borderId="5" xfId="2" applyFont="1" applyBorder="1" applyAlignment="1" applyProtection="1">
      <alignment horizontal="center" vertical="center" wrapText="1"/>
    </xf>
    <xf numFmtId="0" fontId="22" fillId="0" borderId="42" xfId="2" applyFont="1" applyBorder="1" applyAlignment="1" applyProtection="1">
      <alignment horizontal="center" vertical="center" wrapText="1"/>
    </xf>
    <xf numFmtId="4" fontId="4" fillId="4" borderId="4" xfId="4" applyNumberFormat="1" applyFont="1" applyFill="1" applyBorder="1" applyAlignment="1" applyProtection="1">
      <alignment horizontal="center" vertical="center" wrapText="1"/>
      <protection locked="0"/>
    </xf>
    <xf numFmtId="4" fontId="28" fillId="4" borderId="32" xfId="3" applyNumberFormat="1" applyFont="1" applyFill="1" applyBorder="1" applyAlignment="1" applyProtection="1">
      <alignment horizontal="center" vertical="center" wrapText="1"/>
      <protection locked="0"/>
    </xf>
    <xf numFmtId="4" fontId="4" fillId="0" borderId="10" xfId="3" applyNumberFormat="1" applyFont="1" applyBorder="1" applyAlignment="1">
      <alignment horizontal="center" vertical="center" wrapText="1"/>
    </xf>
    <xf numFmtId="0" fontId="4" fillId="0" borderId="43" xfId="3" applyFont="1" applyBorder="1" applyAlignment="1">
      <alignment horizontal="center" vertical="center" wrapText="1"/>
    </xf>
    <xf numFmtId="0" fontId="5" fillId="0" borderId="26" xfId="0" applyFont="1" applyBorder="1" applyAlignment="1">
      <alignment horizontal="center" vertical="center" wrapText="1"/>
    </xf>
    <xf numFmtId="0" fontId="5" fillId="0" borderId="26" xfId="4" applyFont="1" applyBorder="1" applyAlignment="1">
      <alignment horizontal="left" vertical="center" wrapText="1"/>
    </xf>
    <xf numFmtId="49" fontId="5" fillId="0" borderId="44" xfId="4" applyNumberFormat="1" applyFont="1" applyBorder="1" applyAlignment="1">
      <alignment horizontal="center" vertical="center" wrapText="1"/>
    </xf>
    <xf numFmtId="49" fontId="12" fillId="0" borderId="25" xfId="4" applyNumberFormat="1" applyFont="1" applyBorder="1" applyAlignment="1">
      <alignment horizontal="center" vertical="center" wrapText="1"/>
    </xf>
    <xf numFmtId="49" fontId="5" fillId="0" borderId="3" xfId="0" applyNumberFormat="1" applyFont="1" applyBorder="1" applyAlignment="1">
      <alignment horizontal="center" vertical="center"/>
    </xf>
    <xf numFmtId="49" fontId="5" fillId="0" borderId="41" xfId="0" applyNumberFormat="1" applyFont="1" applyBorder="1" applyAlignment="1">
      <alignment horizontal="center" vertical="center"/>
    </xf>
    <xf numFmtId="4" fontId="4" fillId="4" borderId="13" xfId="4" applyNumberFormat="1" applyFont="1" applyFill="1" applyBorder="1" applyAlignment="1" applyProtection="1">
      <alignment horizontal="center" vertical="center" wrapText="1"/>
      <protection locked="0"/>
    </xf>
    <xf numFmtId="164" fontId="5" fillId="4" borderId="4" xfId="0" applyNumberFormat="1" applyFont="1" applyFill="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13" xfId="4" applyFont="1" applyBorder="1" applyAlignment="1">
      <alignment horizontal="left" vertical="center" wrapText="1"/>
    </xf>
    <xf numFmtId="0" fontId="5" fillId="0" borderId="6" xfId="0" applyFont="1" applyBorder="1" applyAlignment="1">
      <alignment horizontal="center" vertical="center" wrapText="1"/>
    </xf>
    <xf numFmtId="0" fontId="5" fillId="0" borderId="6" xfId="4" applyFont="1" applyBorder="1" applyAlignment="1">
      <alignment horizontal="left" vertical="center" wrapText="1"/>
    </xf>
    <xf numFmtId="49" fontId="5" fillId="0" borderId="5" xfId="4" applyNumberFormat="1" applyFont="1" applyBorder="1" applyAlignment="1">
      <alignment horizontal="center" vertical="center" wrapText="1"/>
    </xf>
    <xf numFmtId="49" fontId="12" fillId="0" borderId="27" xfId="4"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6" xfId="4" applyFont="1" applyBorder="1" applyAlignment="1">
      <alignment horizontal="left" vertical="center" wrapText="1"/>
    </xf>
    <xf numFmtId="49" fontId="5" fillId="0" borderId="16" xfId="4" applyNumberFormat="1" applyFont="1" applyBorder="1" applyAlignment="1">
      <alignment horizontal="center" vertical="center" wrapText="1"/>
    </xf>
    <xf numFmtId="49" fontId="12" fillId="0" borderId="17" xfId="4" applyNumberFormat="1" applyFont="1" applyBorder="1" applyAlignment="1">
      <alignment horizontal="center" vertical="center" wrapText="1"/>
    </xf>
    <xf numFmtId="0" fontId="5" fillId="0" borderId="13" xfId="0" applyFont="1" applyBorder="1" applyAlignment="1">
      <alignment horizontal="center" vertical="center"/>
    </xf>
    <xf numFmtId="0" fontId="5" fillId="0" borderId="16" xfId="0" applyFont="1" applyBorder="1" applyAlignment="1">
      <alignment horizontal="center" vertical="center"/>
    </xf>
    <xf numFmtId="4" fontId="4" fillId="4" borderId="36" xfId="3" applyNumberFormat="1" applyFont="1" applyFill="1" applyBorder="1" applyAlignment="1" applyProtection="1">
      <alignment horizontal="center" vertical="center" wrapText="1"/>
      <protection locked="0"/>
    </xf>
    <xf numFmtId="0" fontId="22" fillId="6" borderId="13" xfId="0" applyFont="1" applyFill="1" applyBorder="1" applyAlignment="1">
      <alignment horizontal="center" vertical="center"/>
    </xf>
    <xf numFmtId="0" fontId="11" fillId="0" borderId="13" xfId="0" applyFont="1" applyBorder="1" applyAlignment="1">
      <alignment horizontal="center" vertical="center"/>
    </xf>
    <xf numFmtId="49" fontId="5" fillId="0" borderId="45" xfId="0" applyNumberFormat="1" applyFont="1" applyBorder="1" applyAlignment="1">
      <alignment horizontal="center" vertical="center"/>
    </xf>
    <xf numFmtId="4" fontId="4" fillId="4" borderId="3" xfId="3" applyNumberFormat="1" applyFont="1" applyFill="1" applyBorder="1" applyAlignment="1" applyProtection="1">
      <alignment horizontal="center" vertical="center" wrapText="1"/>
      <protection locked="0"/>
    </xf>
    <xf numFmtId="0" fontId="22" fillId="6" borderId="1" xfId="0" applyFont="1" applyFill="1" applyBorder="1" applyAlignment="1">
      <alignment horizontal="center" vertical="center"/>
    </xf>
    <xf numFmtId="0" fontId="11" fillId="0" borderId="1" xfId="0" applyFont="1" applyBorder="1" applyAlignment="1">
      <alignment horizontal="center" vertical="center"/>
    </xf>
    <xf numFmtId="0" fontId="7" fillId="0" borderId="1" xfId="0" applyFont="1" applyBorder="1" applyAlignment="1">
      <alignment horizontal="left" vertical="center" wrapText="1"/>
    </xf>
    <xf numFmtId="49" fontId="5" fillId="0" borderId="46" xfId="0" applyNumberFormat="1" applyFont="1" applyBorder="1" applyAlignment="1">
      <alignment horizontal="center" vertical="center"/>
    </xf>
    <xf numFmtId="4" fontId="4" fillId="4" borderId="47" xfId="3" applyNumberFormat="1" applyFont="1" applyFill="1" applyBorder="1" applyAlignment="1" applyProtection="1">
      <alignment horizontal="center" vertical="center" wrapText="1"/>
      <protection locked="0"/>
    </xf>
    <xf numFmtId="0" fontId="22" fillId="6" borderId="6" xfId="0" applyFont="1" applyFill="1" applyBorder="1" applyAlignment="1">
      <alignment horizontal="center" vertical="center"/>
    </xf>
    <xf numFmtId="0" fontId="7" fillId="0" borderId="47" xfId="0" applyFont="1" applyBorder="1" applyAlignment="1">
      <alignment horizontal="center" vertical="center"/>
    </xf>
    <xf numFmtId="0" fontId="7" fillId="0" borderId="3" xfId="0" applyFont="1" applyBorder="1" applyAlignment="1">
      <alignment horizontal="center" vertical="center"/>
    </xf>
    <xf numFmtId="4" fontId="4" fillId="4" borderId="38" xfId="3" applyNumberFormat="1" applyFont="1" applyFill="1" applyBorder="1" applyAlignment="1" applyProtection="1">
      <alignment horizontal="center" vertical="center" wrapText="1"/>
      <protection locked="0"/>
    </xf>
    <xf numFmtId="0" fontId="22" fillId="6" borderId="5" xfId="0" applyFont="1" applyFill="1" applyBorder="1" applyAlignment="1">
      <alignment horizontal="center" vertical="center"/>
    </xf>
    <xf numFmtId="0" fontId="7" fillId="0" borderId="38" xfId="0" applyFont="1" applyBorder="1" applyAlignment="1">
      <alignment horizontal="center" vertical="center"/>
    </xf>
    <xf numFmtId="4" fontId="4" fillId="4" borderId="41" xfId="3" applyNumberFormat="1" applyFont="1" applyFill="1" applyBorder="1" applyAlignment="1" applyProtection="1">
      <alignment horizontal="center" vertical="center" wrapText="1"/>
      <protection locked="0"/>
    </xf>
    <xf numFmtId="0" fontId="22" fillId="6" borderId="16" xfId="0" applyFont="1" applyFill="1" applyBorder="1" applyAlignment="1">
      <alignment horizontal="center" vertical="center"/>
    </xf>
    <xf numFmtId="0" fontId="7" fillId="0" borderId="41" xfId="0" applyFont="1" applyBorder="1" applyAlignment="1">
      <alignment horizontal="center" vertical="center"/>
    </xf>
    <xf numFmtId="49" fontId="5" fillId="0" borderId="34"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5" fillId="0" borderId="38" xfId="0" applyNumberFormat="1" applyFont="1" applyBorder="1" applyAlignment="1">
      <alignment horizontal="center" vertical="center"/>
    </xf>
    <xf numFmtId="0" fontId="7" fillId="0" borderId="6" xfId="0" applyFont="1" applyBorder="1" applyAlignment="1">
      <alignment vertical="top" wrapText="1"/>
    </xf>
    <xf numFmtId="0" fontId="7" fillId="0" borderId="1" xfId="0" applyFont="1" applyBorder="1" applyAlignment="1">
      <alignment vertical="top" wrapText="1"/>
    </xf>
    <xf numFmtId="0" fontId="22" fillId="6" borderId="40" xfId="0" applyFont="1" applyFill="1" applyBorder="1" applyAlignment="1">
      <alignment horizontal="center" vertical="center"/>
    </xf>
    <xf numFmtId="0" fontId="22" fillId="0" borderId="40" xfId="0" applyFont="1" applyBorder="1" applyAlignment="1">
      <alignment horizontal="center" vertical="center"/>
    </xf>
    <xf numFmtId="49" fontId="5" fillId="0" borderId="48" xfId="0" applyNumberFormat="1" applyFont="1" applyBorder="1" applyAlignment="1">
      <alignment horizontal="left" vertical="center" wrapText="1"/>
    </xf>
    <xf numFmtId="0" fontId="17" fillId="0" borderId="12" xfId="1" applyFont="1" applyBorder="1" applyAlignment="1" applyProtection="1">
      <alignment horizontal="center" vertical="center" wrapText="1"/>
    </xf>
    <xf numFmtId="0" fontId="17" fillId="0" borderId="13" xfId="1" applyFont="1" applyBorder="1" applyAlignment="1" applyProtection="1">
      <alignment horizontal="center" vertical="center" wrapText="1"/>
    </xf>
    <xf numFmtId="0" fontId="17" fillId="0" borderId="36" xfId="2" applyFont="1" applyBorder="1" applyAlignment="1" applyProtection="1">
      <alignment horizontal="center" vertical="center" wrapText="1"/>
    </xf>
    <xf numFmtId="0" fontId="17" fillId="0" borderId="14" xfId="2" applyFont="1" applyBorder="1" applyAlignment="1" applyProtection="1">
      <alignment horizontal="center" vertical="center" wrapText="1"/>
    </xf>
    <xf numFmtId="4" fontId="5" fillId="0" borderId="0" xfId="0" applyNumberFormat="1" applyFont="1" applyAlignment="1">
      <alignment horizontal="center" vertical="center" wrapText="1"/>
    </xf>
    <xf numFmtId="4" fontId="5" fillId="0" borderId="0" xfId="4" applyNumberFormat="1" applyFont="1" applyAlignment="1" applyProtection="1">
      <alignment horizontal="center" vertical="center" wrapText="1"/>
      <protection locked="0"/>
    </xf>
    <xf numFmtId="0" fontId="5" fillId="0" borderId="0" xfId="0" applyFont="1" applyAlignment="1">
      <alignment horizontal="center" vertical="center" wrapText="1"/>
    </xf>
    <xf numFmtId="0" fontId="5" fillId="0" borderId="0" xfId="4" applyFont="1" applyAlignment="1">
      <alignment horizontal="left" vertical="center" wrapText="1"/>
    </xf>
    <xf numFmtId="49" fontId="5" fillId="0" borderId="0" xfId="4" applyNumberFormat="1" applyFont="1" applyAlignment="1">
      <alignment horizontal="center" vertical="center" wrapText="1"/>
    </xf>
    <xf numFmtId="49" fontId="12" fillId="0" borderId="0" xfId="4" applyNumberFormat="1" applyFont="1" applyAlignment="1">
      <alignment horizontal="center" vertical="center" wrapText="1"/>
    </xf>
    <xf numFmtId="4" fontId="4" fillId="0" borderId="0" xfId="4" applyNumberFormat="1" applyFont="1" applyAlignment="1" applyProtection="1">
      <alignment horizontal="center" vertical="center" wrapText="1"/>
      <protection locked="0"/>
    </xf>
    <xf numFmtId="49" fontId="5" fillId="0" borderId="0" xfId="0" applyNumberFormat="1" applyFont="1" applyAlignment="1">
      <alignment horizontal="left" vertical="center" wrapText="1"/>
    </xf>
    <xf numFmtId="49" fontId="5" fillId="0" borderId="0" xfId="0" applyNumberFormat="1" applyFont="1" applyAlignment="1">
      <alignment horizontal="center" vertical="center"/>
    </xf>
    <xf numFmtId="49" fontId="12" fillId="0" borderId="0" xfId="0" applyNumberFormat="1" applyFont="1" applyAlignment="1">
      <alignment horizontal="center" vertical="center" wrapText="1"/>
    </xf>
    <xf numFmtId="0" fontId="5" fillId="0" borderId="0" xfId="0" applyFont="1" applyAlignment="1">
      <alignment horizontal="center" vertical="center"/>
    </xf>
    <xf numFmtId="49" fontId="5" fillId="0" borderId="0" xfId="0" applyNumberFormat="1" applyFont="1" applyAlignment="1">
      <alignment horizontal="center" vertical="center" wrapText="1"/>
    </xf>
    <xf numFmtId="49" fontId="12" fillId="0" borderId="28" xfId="4" applyNumberFormat="1" applyFont="1" applyBorder="1" applyAlignment="1">
      <alignment horizontal="center" vertical="center" wrapText="1"/>
    </xf>
    <xf numFmtId="4" fontId="7" fillId="0" borderId="10" xfId="0" applyNumberFormat="1" applyFont="1" applyBorder="1" applyAlignment="1" applyProtection="1">
      <alignment horizontal="center" vertical="center"/>
      <protection locked="0"/>
    </xf>
    <xf numFmtId="4" fontId="5" fillId="4" borderId="13" xfId="3" applyNumberFormat="1" applyFont="1" applyFill="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4" fontId="5" fillId="0" borderId="10" xfId="0" applyNumberFormat="1" applyFont="1" applyBorder="1" applyAlignment="1">
      <alignment horizontal="center" vertical="center" wrapText="1"/>
    </xf>
    <xf numFmtId="4" fontId="4" fillId="4" borderId="49" xfId="4" applyNumberFormat="1" applyFont="1" applyFill="1" applyBorder="1" applyAlignment="1" applyProtection="1">
      <alignment horizontal="center" vertical="center" wrapText="1"/>
      <protection locked="0"/>
    </xf>
    <xf numFmtId="0" fontId="7" fillId="0" borderId="49" xfId="0" applyFont="1" applyBorder="1" applyAlignment="1">
      <alignment horizontal="center"/>
    </xf>
    <xf numFmtId="0" fontId="7" fillId="0" borderId="49" xfId="0" applyFont="1" applyBorder="1" applyAlignment="1">
      <alignment horizontal="center" vertical="center"/>
    </xf>
    <xf numFmtId="0" fontId="7" fillId="0" borderId="49" xfId="0" applyFont="1" applyBorder="1" applyAlignment="1">
      <alignment vertical="center" wrapText="1"/>
    </xf>
    <xf numFmtId="49" fontId="5" fillId="0" borderId="49" xfId="0" applyNumberFormat="1" applyFont="1" applyBorder="1" applyAlignment="1">
      <alignment horizontal="center" vertical="center"/>
    </xf>
    <xf numFmtId="49" fontId="12" fillId="0" borderId="18" xfId="0" applyNumberFormat="1" applyFont="1" applyBorder="1" applyAlignment="1">
      <alignment horizontal="center" vertical="center" wrapText="1"/>
    </xf>
    <xf numFmtId="0" fontId="7" fillId="0" borderId="49" xfId="0" applyFont="1" applyBorder="1" applyAlignment="1">
      <alignment horizontal="center" vertical="center" wrapText="1"/>
    </xf>
    <xf numFmtId="4" fontId="4" fillId="4" borderId="49" xfId="3" applyNumberFormat="1" applyFont="1" applyFill="1" applyBorder="1" applyAlignment="1" applyProtection="1">
      <alignment horizontal="center" vertical="center" wrapText="1"/>
      <protection locked="0"/>
    </xf>
    <xf numFmtId="0" fontId="5" fillId="0" borderId="13"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49" fontId="5" fillId="0" borderId="1" xfId="4" applyNumberFormat="1" applyFont="1" applyBorder="1" applyAlignment="1">
      <alignment horizontal="center" vertical="center" wrapText="1"/>
    </xf>
    <xf numFmtId="0" fontId="5" fillId="0" borderId="16" xfId="0" applyFont="1" applyBorder="1" applyAlignment="1">
      <alignment vertical="center" wrapText="1"/>
    </xf>
    <xf numFmtId="0" fontId="17" fillId="0" borderId="30" xfId="1" applyFont="1" applyBorder="1" applyAlignment="1" applyProtection="1">
      <alignment horizontal="center" vertical="center" wrapText="1"/>
    </xf>
    <xf numFmtId="0" fontId="17" fillId="0" borderId="23" xfId="1" applyFont="1" applyBorder="1" applyAlignment="1" applyProtection="1">
      <alignment horizontal="center" vertical="center" wrapText="1"/>
    </xf>
    <xf numFmtId="0" fontId="17" fillId="0" borderId="23" xfId="2" applyNumberFormat="1" applyFont="1" applyBorder="1" applyAlignment="1" applyProtection="1">
      <alignment horizontal="center" vertical="center" wrapText="1"/>
    </xf>
    <xf numFmtId="0" fontId="17" fillId="0" borderId="23" xfId="2" applyFont="1" applyBorder="1" applyAlignment="1" applyProtection="1">
      <alignment horizontal="center" vertical="center" wrapText="1"/>
    </xf>
    <xf numFmtId="0" fontId="17" fillId="0" borderId="24" xfId="2" applyFont="1" applyBorder="1" applyAlignment="1" applyProtection="1">
      <alignment horizontal="center" vertical="center" wrapText="1"/>
    </xf>
    <xf numFmtId="49" fontId="5" fillId="0" borderId="49" xfId="4" applyNumberFormat="1" applyFont="1" applyBorder="1" applyAlignment="1">
      <alignment horizontal="center" vertical="center" wrapText="1"/>
    </xf>
    <xf numFmtId="0" fontId="7" fillId="0" borderId="13" xfId="0" applyFont="1" applyBorder="1" applyAlignment="1">
      <alignment horizontal="justify" vertical="center" wrapText="1"/>
    </xf>
    <xf numFmtId="4" fontId="28" fillId="4" borderId="1" xfId="3" applyNumberFormat="1" applyFont="1" applyFill="1" applyBorder="1" applyAlignment="1" applyProtection="1">
      <alignment horizontal="center" vertical="center" wrapText="1"/>
      <protection locked="0"/>
    </xf>
    <xf numFmtId="4" fontId="28" fillId="4" borderId="16" xfId="3" applyNumberFormat="1" applyFont="1" applyFill="1" applyBorder="1" applyAlignment="1" applyProtection="1">
      <alignment horizontal="center" vertical="center" wrapText="1"/>
      <protection locked="0"/>
    </xf>
    <xf numFmtId="0" fontId="7" fillId="0" borderId="16" xfId="0" applyFont="1" applyBorder="1" applyAlignment="1">
      <alignment horizontal="justify" vertical="center" wrapText="1"/>
    </xf>
    <xf numFmtId="0" fontId="22" fillId="0" borderId="16" xfId="2" applyFont="1" applyBorder="1" applyAlignment="1" applyProtection="1">
      <alignment horizontal="center" vertical="center" wrapText="1"/>
    </xf>
    <xf numFmtId="0" fontId="33" fillId="0" borderId="1" xfId="0" applyFont="1" applyBorder="1" applyAlignment="1">
      <alignment horizontal="center" vertical="center" wrapText="1"/>
    </xf>
    <xf numFmtId="0" fontId="33" fillId="0" borderId="1" xfId="0" applyFont="1" applyBorder="1" applyAlignment="1">
      <alignment horizontal="justify" vertical="center" wrapText="1"/>
    </xf>
    <xf numFmtId="4" fontId="4" fillId="0" borderId="0" xfId="3" applyNumberFormat="1" applyFont="1" applyAlignment="1" applyProtection="1">
      <alignment horizontal="center" vertical="center" wrapText="1"/>
      <protection locked="0"/>
    </xf>
    <xf numFmtId="0" fontId="7" fillId="0" borderId="0" xfId="0" applyFont="1" applyAlignment="1">
      <alignment horizontal="center" vertical="center" wrapText="1"/>
    </xf>
    <xf numFmtId="0" fontId="34" fillId="0" borderId="0" xfId="0" applyFont="1" applyAlignment="1">
      <alignment vertical="center" wrapText="1"/>
    </xf>
    <xf numFmtId="0" fontId="22" fillId="0" borderId="0" xfId="0" applyFont="1" applyAlignment="1">
      <alignment vertical="center" wrapText="1"/>
    </xf>
    <xf numFmtId="0" fontId="22" fillId="6" borderId="0" xfId="0" applyFont="1" applyFill="1" applyAlignment="1">
      <alignment horizontal="center" vertical="center"/>
    </xf>
    <xf numFmtId="0" fontId="26" fillId="0" borderId="13" xfId="0" applyFont="1" applyBorder="1" applyAlignment="1">
      <alignment horizontal="center" vertical="center" wrapText="1"/>
    </xf>
    <xf numFmtId="0" fontId="33" fillId="0" borderId="13" xfId="0" applyFont="1" applyBorder="1" applyAlignment="1">
      <alignment horizontal="justify" vertical="center" wrapText="1"/>
    </xf>
    <xf numFmtId="0" fontId="26" fillId="0" borderId="1" xfId="0" applyFont="1" applyBorder="1" applyAlignment="1">
      <alignment horizontal="center" vertical="center" wrapText="1"/>
    </xf>
    <xf numFmtId="0" fontId="33" fillId="0" borderId="1" xfId="0" applyFont="1" applyBorder="1" applyAlignment="1">
      <alignment horizontal="justify" vertical="top" wrapText="1"/>
    </xf>
    <xf numFmtId="0" fontId="26" fillId="0" borderId="16" xfId="0" applyFont="1" applyBorder="1" applyAlignment="1">
      <alignment horizontal="center" vertical="center" wrapText="1"/>
    </xf>
    <xf numFmtId="0" fontId="33" fillId="0" borderId="16" xfId="0" applyFont="1" applyBorder="1" applyAlignment="1">
      <alignment horizontal="justify" vertical="center" wrapText="1"/>
    </xf>
    <xf numFmtId="0" fontId="22" fillId="0" borderId="16" xfId="0" applyFont="1" applyBorder="1" applyAlignment="1">
      <alignment vertical="center" wrapText="1"/>
    </xf>
    <xf numFmtId="0" fontId="22" fillId="0" borderId="13" xfId="0" applyFont="1" applyBorder="1" applyAlignment="1">
      <alignment vertical="center" wrapText="1"/>
    </xf>
    <xf numFmtId="0" fontId="26" fillId="0" borderId="13"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6" xfId="0" applyFont="1" applyBorder="1" applyAlignment="1">
      <alignment horizontal="justify" vertical="center" wrapText="1"/>
    </xf>
    <xf numFmtId="0" fontId="7" fillId="0" borderId="6" xfId="0" applyFont="1" applyBorder="1" applyAlignment="1">
      <alignment horizontal="center"/>
    </xf>
    <xf numFmtId="0" fontId="20" fillId="0" borderId="0" xfId="0" applyFont="1" applyAlignment="1">
      <alignment horizontal="left" vertical="center" wrapText="1"/>
    </xf>
    <xf numFmtId="0" fontId="17" fillId="3" borderId="1" xfId="1" applyFont="1" applyFill="1" applyBorder="1" applyAlignment="1" applyProtection="1">
      <alignment horizontal="center" vertical="center"/>
    </xf>
    <xf numFmtId="0" fontId="24" fillId="5" borderId="0" xfId="1" applyFont="1" applyFill="1" applyAlignment="1" applyProtection="1">
      <alignment horizontal="center" vertical="center" wrapText="1"/>
    </xf>
    <xf numFmtId="0" fontId="17" fillId="3" borderId="17" xfId="1" applyFont="1" applyFill="1" applyBorder="1" applyAlignment="1" applyProtection="1">
      <alignment horizontal="center" vertical="center"/>
    </xf>
    <xf numFmtId="0" fontId="17" fillId="3" borderId="16" xfId="1" applyFont="1" applyFill="1" applyBorder="1" applyAlignment="1" applyProtection="1">
      <alignment horizontal="center" vertical="center"/>
    </xf>
    <xf numFmtId="0" fontId="17" fillId="3" borderId="15" xfId="1" applyFont="1" applyFill="1" applyBorder="1" applyAlignment="1" applyProtection="1">
      <alignment horizontal="center" vertical="center"/>
    </xf>
    <xf numFmtId="0" fontId="17" fillId="3" borderId="17" xfId="1" applyFont="1" applyFill="1" applyBorder="1" applyAlignment="1" applyProtection="1">
      <alignment horizontal="center" vertical="center" wrapText="1"/>
    </xf>
    <xf numFmtId="0" fontId="17" fillId="3" borderId="35" xfId="1" applyFont="1" applyFill="1" applyBorder="1" applyAlignment="1" applyProtection="1">
      <alignment horizontal="center" vertical="center"/>
    </xf>
    <xf numFmtId="0" fontId="17" fillId="3" borderId="34" xfId="1" applyFont="1" applyFill="1" applyBorder="1" applyAlignment="1" applyProtection="1">
      <alignment horizontal="center" vertical="center"/>
    </xf>
    <xf numFmtId="0" fontId="17" fillId="3" borderId="33" xfId="1" applyFont="1" applyFill="1" applyBorder="1" applyAlignment="1" applyProtection="1">
      <alignment horizontal="center" vertical="center"/>
    </xf>
    <xf numFmtId="0" fontId="17" fillId="3" borderId="52" xfId="1" applyFont="1" applyFill="1" applyBorder="1" applyAlignment="1" applyProtection="1">
      <alignment horizontal="center" vertical="center"/>
    </xf>
    <xf numFmtId="0" fontId="17" fillId="3" borderId="51" xfId="1" applyFont="1" applyFill="1" applyBorder="1" applyAlignment="1" applyProtection="1">
      <alignment horizontal="center" vertical="center"/>
    </xf>
    <xf numFmtId="0" fontId="17" fillId="3" borderId="50" xfId="1" applyFont="1" applyFill="1" applyBorder="1" applyAlignment="1" applyProtection="1">
      <alignment horizontal="center" vertical="center"/>
    </xf>
    <xf numFmtId="0" fontId="17" fillId="3" borderId="35" xfId="1" applyFont="1" applyFill="1" applyBorder="1" applyAlignment="1" applyProtection="1">
      <alignment horizontal="center" vertical="center" wrapText="1"/>
    </xf>
    <xf numFmtId="0" fontId="17" fillId="3" borderId="34" xfId="1" applyFont="1" applyFill="1" applyBorder="1" applyAlignment="1" applyProtection="1">
      <alignment horizontal="center" vertical="center" wrapText="1"/>
    </xf>
    <xf numFmtId="0" fontId="17" fillId="3" borderId="33" xfId="1" applyFont="1" applyFill="1" applyBorder="1" applyAlignment="1" applyProtection="1">
      <alignment horizontal="center" vertical="center" wrapText="1"/>
    </xf>
    <xf numFmtId="0" fontId="26" fillId="0" borderId="0" xfId="0" applyFont="1" applyAlignment="1">
      <alignment horizontal="justify" vertical="center" wrapText="1"/>
    </xf>
    <xf numFmtId="49" fontId="12" fillId="0" borderId="4"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0" fontId="4" fillId="2" borderId="1" xfId="1" applyFont="1" applyFill="1" applyBorder="1" applyAlignment="1" applyProtection="1">
      <alignment horizontal="center" vertical="center" wrapText="1"/>
    </xf>
    <xf numFmtId="0" fontId="16" fillId="0" borderId="1" xfId="1" applyFont="1" applyBorder="1" applyAlignment="1" applyProtection="1">
      <alignment horizontal="center" vertical="center"/>
    </xf>
    <xf numFmtId="0" fontId="14" fillId="0" borderId="1" xfId="0" applyFont="1" applyBorder="1" applyAlignment="1">
      <alignment horizontal="center" vertical="center" wrapText="1"/>
    </xf>
    <xf numFmtId="2" fontId="14"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4" fontId="5" fillId="0" borderId="4" xfId="3" applyNumberFormat="1" applyFont="1" applyBorder="1" applyAlignment="1" applyProtection="1">
      <alignment horizontal="center" vertical="center" wrapText="1"/>
      <protection locked="0"/>
    </xf>
    <xf numFmtId="4" fontId="5" fillId="0" borderId="6" xfId="3" applyNumberFormat="1" applyFont="1" applyBorder="1" applyAlignment="1" applyProtection="1">
      <alignment horizontal="center" vertical="center" wrapText="1"/>
      <protection locked="0"/>
    </xf>
    <xf numFmtId="4" fontId="5" fillId="0" borderId="5" xfId="3" applyNumberFormat="1" applyFont="1" applyBorder="1" applyAlignment="1" applyProtection="1">
      <alignment horizontal="center" vertical="center" wrapText="1"/>
      <protection locked="0"/>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1" fontId="14" fillId="0" borderId="2" xfId="0" applyNumberFormat="1" applyFont="1" applyBorder="1" applyAlignment="1">
      <alignment horizontal="center" vertical="center" wrapText="1"/>
    </xf>
    <xf numFmtId="2" fontId="14" fillId="0" borderId="7" xfId="0" applyNumberFormat="1" applyFont="1" applyBorder="1" applyAlignment="1">
      <alignment horizontal="center" vertical="center" wrapText="1"/>
    </xf>
    <xf numFmtId="2" fontId="14" fillId="0" borderId="6" xfId="0" applyNumberFormat="1" applyFont="1" applyBorder="1" applyAlignment="1">
      <alignment horizontal="center" vertical="center" wrapText="1"/>
    </xf>
    <xf numFmtId="2" fontId="14" fillId="0" borderId="5" xfId="0" applyNumberFormat="1" applyFont="1" applyBorder="1" applyAlignment="1">
      <alignment horizontal="center" vertical="center" wrapText="1"/>
    </xf>
    <xf numFmtId="1" fontId="14" fillId="0" borderId="7" xfId="0" applyNumberFormat="1" applyFont="1" applyBorder="1" applyAlignment="1">
      <alignment horizontal="center" vertical="center" wrapText="1"/>
    </xf>
    <xf numFmtId="1" fontId="14" fillId="0" borderId="6" xfId="0" applyNumberFormat="1" applyFont="1" applyBorder="1" applyAlignment="1">
      <alignment horizontal="center" vertical="center" wrapText="1"/>
    </xf>
    <xf numFmtId="1" fontId="14" fillId="0" borderId="5" xfId="0" applyNumberFormat="1" applyFont="1" applyBorder="1" applyAlignment="1">
      <alignment horizontal="center" vertical="center" wrapText="1"/>
    </xf>
    <xf numFmtId="2" fontId="14" fillId="0" borderId="4" xfId="0" applyNumberFormat="1" applyFont="1" applyBorder="1" applyAlignment="1">
      <alignment horizontal="center" vertical="center" wrapText="1"/>
    </xf>
    <xf numFmtId="1" fontId="14" fillId="0" borderId="4" xfId="0" applyNumberFormat="1" applyFont="1" applyBorder="1" applyAlignment="1">
      <alignment horizontal="center" vertical="center" wrapText="1"/>
    </xf>
  </cellXfs>
  <cellStyles count="8">
    <cellStyle name="Įprastas" xfId="0" builtinId="0"/>
    <cellStyle name="Įprastas 2" xfId="5" xr:uid="{9580BA1E-41F5-465D-A737-8622D2C2FF00}"/>
    <cellStyle name="Įprastas 2 2" xfId="6" xr:uid="{2CC3E297-231C-4341-9FDA-3AB497279CCE}"/>
    <cellStyle name="Įprastas 2 2 2" xfId="7" xr:uid="{5A80A6E5-B4AD-44FB-B044-10ACC3FF3609}"/>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41868</xdr:colOff>
      <xdr:row>44</xdr:row>
      <xdr:rowOff>561032</xdr:rowOff>
    </xdr:from>
    <xdr:ext cx="1311910" cy="1286510"/>
    <xdr:pic>
      <xdr:nvPicPr>
        <xdr:cNvPr id="2" name="Paveikslėlis 1">
          <a:extLst>
            <a:ext uri="{FF2B5EF4-FFF2-40B4-BE49-F238E27FC236}">
              <a16:creationId xmlns:a16="http://schemas.microsoft.com/office/drawing/2014/main" id="{72F9CBC3-35BD-40FE-8B84-939A00250B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548" y="8226752"/>
          <a:ext cx="1311910" cy="128651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30480</xdr:colOff>
          <xdr:row>18</xdr:row>
          <xdr:rowOff>617220</xdr:rowOff>
        </xdr:from>
        <xdr:to>
          <xdr:col>2</xdr:col>
          <xdr:colOff>1264920</xdr:colOff>
          <xdr:row>18</xdr:row>
          <xdr:rowOff>1828800</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1700-000001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3.bin"/><Relationship Id="rId5" Type="http://schemas.openxmlformats.org/officeDocument/2006/relationships/image" Target="../media/image2.png"/><Relationship Id="rId4" Type="http://schemas.openxmlformats.org/officeDocument/2006/relationships/oleObject" Target="../embeddings/oleObject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429DE-AD5E-4106-8CE9-A39A24088784}">
  <dimension ref="A1:C43"/>
  <sheetViews>
    <sheetView tabSelected="1" topLeftCell="A30" workbookViewId="0">
      <selection activeCell="A46" sqref="A46"/>
    </sheetView>
  </sheetViews>
  <sheetFormatPr defaultRowHeight="14.4" x14ac:dyDescent="0.3"/>
  <cols>
    <col min="1" max="1" width="13.5546875" customWidth="1"/>
    <col min="2" max="2" width="76.88671875" customWidth="1"/>
    <col min="3" max="3" width="36.33203125" customWidth="1"/>
  </cols>
  <sheetData>
    <row r="1" spans="1:3" ht="15" customHeight="1" x14ac:dyDescent="0.3">
      <c r="A1" s="311"/>
      <c r="B1" s="311"/>
      <c r="C1" s="311"/>
    </row>
    <row r="2" spans="1:3" ht="15" customHeight="1" x14ac:dyDescent="0.3">
      <c r="A2" s="311"/>
      <c r="B2" s="311"/>
      <c r="C2" s="311"/>
    </row>
    <row r="3" spans="1:3" ht="15" customHeight="1" x14ac:dyDescent="0.3">
      <c r="A3" s="311"/>
      <c r="B3" s="311"/>
      <c r="C3" s="311"/>
    </row>
    <row r="7" spans="1:3" x14ac:dyDescent="0.3">
      <c r="A7" s="310" t="s">
        <v>0</v>
      </c>
      <c r="B7" s="310"/>
      <c r="C7" s="310"/>
    </row>
    <row r="8" spans="1:3" ht="26.4" x14ac:dyDescent="0.3">
      <c r="A8" s="8" t="s">
        <v>1</v>
      </c>
      <c r="B8" s="8" t="s">
        <v>2</v>
      </c>
      <c r="C8" s="8" t="s">
        <v>3</v>
      </c>
    </row>
    <row r="9" spans="1:3" x14ac:dyDescent="0.3">
      <c r="A9" s="9">
        <v>1</v>
      </c>
      <c r="B9" s="10" t="s">
        <v>4</v>
      </c>
      <c r="C9" s="11">
        <f>DKŽ_2206_Apšvietimas!$G$61+DKŽ_2206!$G$46</f>
        <v>0</v>
      </c>
    </row>
    <row r="10" spans="1:3" x14ac:dyDescent="0.3">
      <c r="A10" s="9">
        <v>2</v>
      </c>
      <c r="B10" s="10" t="s">
        <v>5</v>
      </c>
      <c r="C10" s="11">
        <f>DKŽ_228_!$G$18+DKŽ_228_Apšvietimas!$G$54</f>
        <v>0</v>
      </c>
    </row>
    <row r="11" spans="1:3" x14ac:dyDescent="0.3">
      <c r="A11" s="9">
        <v>3</v>
      </c>
      <c r="B11" s="10" t="s">
        <v>6</v>
      </c>
      <c r="C11" s="11">
        <f>Apšvietimo_23!$G$63+Apšvietimo_23!$G$48</f>
        <v>0</v>
      </c>
    </row>
    <row r="12" spans="1:3" x14ac:dyDescent="0.3">
      <c r="A12" s="9">
        <v>4</v>
      </c>
      <c r="B12" s="10" t="s">
        <v>7</v>
      </c>
      <c r="C12" s="11">
        <f>'Susisiekimo_24-25'!$G$56+'Apšvietimo_24-25'!$G$48</f>
        <v>0</v>
      </c>
    </row>
    <row r="13" spans="1:3" x14ac:dyDescent="0.3">
      <c r="A13" s="9">
        <v>5</v>
      </c>
      <c r="B13" s="10" t="s">
        <v>8</v>
      </c>
      <c r="C13" s="11">
        <f>Apšvietimo_26!$G$61+Susisiekimo_26!$G$61</f>
        <v>0</v>
      </c>
    </row>
    <row r="14" spans="1:3" x14ac:dyDescent="0.3">
      <c r="A14" s="9">
        <v>6</v>
      </c>
      <c r="B14" s="10" t="s">
        <v>9</v>
      </c>
      <c r="C14" s="11">
        <f>Apšvietimo_27!$G$50+Susisiekimo_27!$G$65</f>
        <v>0</v>
      </c>
    </row>
    <row r="15" spans="1:3" x14ac:dyDescent="0.3">
      <c r="A15" s="9">
        <v>7</v>
      </c>
      <c r="B15" s="10" t="s">
        <v>10</v>
      </c>
      <c r="C15" s="11">
        <f>Susisiekimo_111!$G$49</f>
        <v>0</v>
      </c>
    </row>
    <row r="16" spans="1:3" x14ac:dyDescent="0.3">
      <c r="A16" s="9">
        <v>8</v>
      </c>
      <c r="B16" s="10" t="s">
        <v>11</v>
      </c>
      <c r="C16" s="11">
        <f>Susisiekimo_111!$G$92</f>
        <v>0</v>
      </c>
    </row>
    <row r="17" spans="1:3" x14ac:dyDescent="0.3">
      <c r="A17" s="9">
        <v>9</v>
      </c>
      <c r="B17" s="10" t="s">
        <v>12</v>
      </c>
      <c r="C17" s="11">
        <f>Susisiekimo_111!$G$136+Apšvietimo_111!$G$46</f>
        <v>0</v>
      </c>
    </row>
    <row r="18" spans="1:3" x14ac:dyDescent="0.3">
      <c r="A18" s="9">
        <v>10</v>
      </c>
      <c r="B18" s="10" t="s">
        <v>13</v>
      </c>
      <c r="C18" s="11">
        <f>Susisiekimo_113!$G$44</f>
        <v>0</v>
      </c>
    </row>
    <row r="19" spans="1:3" x14ac:dyDescent="0.3">
      <c r="A19" s="9">
        <v>11</v>
      </c>
      <c r="B19" s="10" t="s">
        <v>14</v>
      </c>
      <c r="C19" s="11">
        <f>Susisiekimo_116!$G$32</f>
        <v>0</v>
      </c>
    </row>
    <row r="20" spans="1:3" x14ac:dyDescent="0.3">
      <c r="A20" s="9">
        <v>12</v>
      </c>
      <c r="B20" s="10" t="s">
        <v>15</v>
      </c>
      <c r="C20" s="11">
        <f>Susisiekimo_118!$G$39</f>
        <v>0</v>
      </c>
    </row>
    <row r="21" spans="1:3" x14ac:dyDescent="0.3">
      <c r="A21" s="9">
        <v>13</v>
      </c>
      <c r="B21" s="10" t="s">
        <v>16</v>
      </c>
      <c r="C21" s="11">
        <f>Susisiekimo_120!$G$38</f>
        <v>0</v>
      </c>
    </row>
    <row r="22" spans="1:3" x14ac:dyDescent="0.3">
      <c r="A22" s="9">
        <v>14</v>
      </c>
      <c r="B22" s="10" t="s">
        <v>17</v>
      </c>
      <c r="C22" s="11">
        <f ca="1">Susisiekimo_124!$G$89</f>
        <v>0</v>
      </c>
    </row>
    <row r="23" spans="1:3" x14ac:dyDescent="0.3">
      <c r="A23" s="9">
        <v>15</v>
      </c>
      <c r="B23" s="10" t="s">
        <v>18</v>
      </c>
      <c r="C23" s="11">
        <f>Susisiekimo_124!$G$43</f>
        <v>0</v>
      </c>
    </row>
    <row r="24" spans="1:3" x14ac:dyDescent="0.3">
      <c r="A24" s="9">
        <v>16</v>
      </c>
      <c r="B24" s="10" t="s">
        <v>19</v>
      </c>
      <c r="C24" s="11">
        <f>Susisiekimo_124!$G$38</f>
        <v>0</v>
      </c>
    </row>
    <row r="25" spans="1:3" x14ac:dyDescent="0.3">
      <c r="A25" s="9">
        <v>17</v>
      </c>
      <c r="B25" s="10" t="s">
        <v>20</v>
      </c>
      <c r="C25" s="11">
        <f>'Susisiekimo 102'!$G$46+'Aapšvietimo_102-104'!G64/3</f>
        <v>0</v>
      </c>
    </row>
    <row r="26" spans="1:3" x14ac:dyDescent="0.3">
      <c r="A26" s="9">
        <v>18</v>
      </c>
      <c r="B26" s="10" t="s">
        <v>21</v>
      </c>
      <c r="C26" s="11">
        <f>'Susisiekimo 103'!$G$42+'Aapšvietimo_102-104'!G64/3</f>
        <v>0</v>
      </c>
    </row>
    <row r="27" spans="1:3" x14ac:dyDescent="0.3">
      <c r="A27" s="9">
        <v>19</v>
      </c>
      <c r="B27" s="10" t="s">
        <v>22</v>
      </c>
      <c r="C27" s="11">
        <f>'Susisiekimo 104'!$G$40+'Aapšvietimo_102-104'!$G$64/3</f>
        <v>0</v>
      </c>
    </row>
    <row r="28" spans="1:3" x14ac:dyDescent="0.3">
      <c r="A28" s="9">
        <v>20</v>
      </c>
      <c r="B28" s="10" t="s">
        <v>23</v>
      </c>
      <c r="C28" s="11">
        <f>Susisiekimo_126!$G$38+Apšvietimo_126!$G$14</f>
        <v>0</v>
      </c>
    </row>
    <row r="29" spans="1:3" x14ac:dyDescent="0.3">
      <c r="A29" s="9">
        <v>21</v>
      </c>
      <c r="B29" s="10" t="s">
        <v>24</v>
      </c>
      <c r="C29" s="11">
        <f>Apšvietimo_130!$G$48+Susisiekimo_130!$G$56</f>
        <v>0</v>
      </c>
    </row>
    <row r="30" spans="1:3" x14ac:dyDescent="0.3">
      <c r="A30" s="9">
        <v>22</v>
      </c>
      <c r="B30" s="10" t="s">
        <v>25</v>
      </c>
      <c r="C30" s="11">
        <f>Aapšvietimo_131!$G$48+Susisiekimo_131!$G$51</f>
        <v>0</v>
      </c>
    </row>
    <row r="31" spans="1:3" x14ac:dyDescent="0.3">
      <c r="A31" s="9">
        <v>23</v>
      </c>
      <c r="B31" s="10" t="s">
        <v>26</v>
      </c>
      <c r="C31" s="11">
        <f>Susisiekimo_132!$G$55+Apšvietimo_132!$G$46</f>
        <v>0</v>
      </c>
    </row>
    <row r="32" spans="1:3" x14ac:dyDescent="0.3">
      <c r="A32" s="9">
        <v>24</v>
      </c>
      <c r="B32" s="10" t="s">
        <v>27</v>
      </c>
      <c r="C32" s="11">
        <f>Susisiekimo_133!$G$34</f>
        <v>0</v>
      </c>
    </row>
    <row r="33" spans="1:3" x14ac:dyDescent="0.3">
      <c r="A33" s="9">
        <v>25</v>
      </c>
      <c r="B33" s="10" t="s">
        <v>28</v>
      </c>
      <c r="C33" s="11">
        <f>Susisiekimo_119!$G$38</f>
        <v>0</v>
      </c>
    </row>
    <row r="34" spans="1:3" x14ac:dyDescent="0.3">
      <c r="A34" s="9">
        <v>26</v>
      </c>
      <c r="B34" s="10" t="s">
        <v>29</v>
      </c>
      <c r="C34" s="11">
        <f>Susisiekimo_121!$G$35</f>
        <v>0</v>
      </c>
    </row>
    <row r="35" spans="1:3" x14ac:dyDescent="0.3">
      <c r="A35" s="9">
        <v>27</v>
      </c>
      <c r="B35" s="10" t="s">
        <v>30</v>
      </c>
      <c r="C35" s="11">
        <f>Susisiekimo_122!$G$36</f>
        <v>0</v>
      </c>
    </row>
    <row r="36" spans="1:3" x14ac:dyDescent="0.3">
      <c r="A36" s="9">
        <v>28</v>
      </c>
      <c r="B36" s="10" t="s">
        <v>31</v>
      </c>
      <c r="C36" s="11">
        <f>Susisiekimo_123!G39</f>
        <v>0</v>
      </c>
    </row>
    <row r="37" spans="1:3" ht="39.6" x14ac:dyDescent="0.3">
      <c r="A37" s="8" t="s">
        <v>32</v>
      </c>
      <c r="B37" s="12" t="s">
        <v>33</v>
      </c>
      <c r="C37" s="13">
        <f ca="1">ROUND(SUM(C9:C31),2)</f>
        <v>0</v>
      </c>
    </row>
    <row r="39" spans="1:3" ht="15" customHeight="1" x14ac:dyDescent="0.3">
      <c r="A39" s="309" t="s">
        <v>34</v>
      </c>
      <c r="B39" s="309"/>
      <c r="C39" s="309"/>
    </row>
    <row r="40" spans="1:3" x14ac:dyDescent="0.3">
      <c r="A40" s="309"/>
      <c r="B40" s="309"/>
      <c r="C40" s="309"/>
    </row>
    <row r="41" spans="1:3" x14ac:dyDescent="0.3">
      <c r="A41" s="309"/>
      <c r="B41" s="309"/>
      <c r="C41" s="309"/>
    </row>
    <row r="42" spans="1:3" x14ac:dyDescent="0.3">
      <c r="A42" s="309"/>
      <c r="B42" s="309"/>
      <c r="C42" s="309"/>
    </row>
    <row r="43" spans="1:3" x14ac:dyDescent="0.3">
      <c r="A43" s="309"/>
      <c r="B43" s="309"/>
      <c r="C43" s="309"/>
    </row>
  </sheetData>
  <mergeCells count="3">
    <mergeCell ref="A39:C43"/>
    <mergeCell ref="A7:C7"/>
    <mergeCell ref="A1:C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EA8DE-B353-42AC-A4BD-73869D3FEF9E}">
  <dimension ref="A1:I99"/>
  <sheetViews>
    <sheetView topLeftCell="A3" zoomScale="85" zoomScaleNormal="85" workbookViewId="0">
      <selection activeCell="A3" sqref="A3:G3"/>
    </sheetView>
  </sheetViews>
  <sheetFormatPr defaultColWidth="9.109375" defaultRowHeight="13.8" x14ac:dyDescent="0.25"/>
  <cols>
    <col min="1" max="1" width="39.6640625" style="48" customWidth="1"/>
    <col min="2" max="2" width="10.5546875" style="2" customWidth="1"/>
    <col min="3" max="3" width="79.33203125" style="3" customWidth="1"/>
    <col min="4" max="4" width="9.109375" style="2"/>
    <col min="5" max="5" width="16.33203125" style="2" customWidth="1"/>
    <col min="6" max="6" width="20.6640625" style="5" customWidth="1"/>
    <col min="7" max="7" width="14.6640625" style="2" customWidth="1"/>
    <col min="8" max="8" width="21.5546875" style="6" customWidth="1"/>
    <col min="9" max="9" width="16.109375" style="1" customWidth="1"/>
    <col min="10" max="16384" width="9.109375" style="1"/>
  </cols>
  <sheetData>
    <row r="1" spans="1:9" ht="39.9" customHeight="1" x14ac:dyDescent="0.25">
      <c r="A1" s="311" t="s">
        <v>334</v>
      </c>
      <c r="B1" s="311"/>
      <c r="C1" s="311"/>
      <c r="D1" s="311"/>
      <c r="E1" s="311"/>
      <c r="F1" s="311"/>
      <c r="G1" s="311"/>
    </row>
    <row r="2" spans="1:9" ht="21.75" customHeight="1" thickBot="1" x14ac:dyDescent="0.3">
      <c r="A2" s="138"/>
      <c r="B2" s="138"/>
      <c r="C2" s="138"/>
      <c r="D2" s="138"/>
      <c r="E2" s="139"/>
      <c r="F2" s="138"/>
      <c r="G2" s="138"/>
    </row>
    <row r="3" spans="1:9" ht="21.6" customHeight="1" x14ac:dyDescent="0.25">
      <c r="A3" s="312" t="s">
        <v>25</v>
      </c>
      <c r="B3" s="313"/>
      <c r="C3" s="313"/>
      <c r="D3" s="313"/>
      <c r="E3" s="313"/>
      <c r="F3" s="313"/>
      <c r="G3" s="314"/>
    </row>
    <row r="4" spans="1:9" ht="28.2" thickBot="1" x14ac:dyDescent="0.3">
      <c r="A4" s="137" t="s">
        <v>36</v>
      </c>
      <c r="B4" s="135" t="s">
        <v>37</v>
      </c>
      <c r="C4" s="135" t="s">
        <v>38</v>
      </c>
      <c r="D4" s="135" t="s">
        <v>39</v>
      </c>
      <c r="E4" s="134" t="s">
        <v>40</v>
      </c>
      <c r="F4" s="133" t="s">
        <v>41</v>
      </c>
      <c r="G4" s="132" t="s">
        <v>42</v>
      </c>
    </row>
    <row r="5" spans="1:9" ht="20.25" customHeight="1" x14ac:dyDescent="0.25">
      <c r="A5" s="77" t="s">
        <v>43</v>
      </c>
      <c r="B5" s="76" t="s">
        <v>44</v>
      </c>
      <c r="C5" s="75" t="s">
        <v>45</v>
      </c>
      <c r="D5" s="73" t="s">
        <v>46</v>
      </c>
      <c r="E5" s="73">
        <v>1</v>
      </c>
      <c r="F5" s="129"/>
      <c r="G5" s="71">
        <f t="shared" ref="G5:G50" si="0">ROUND((E5*F5),2)</f>
        <v>0</v>
      </c>
    </row>
    <row r="6" spans="1:9" ht="20.25" customHeight="1" x14ac:dyDescent="0.25">
      <c r="A6" s="106" t="s">
        <v>43</v>
      </c>
      <c r="B6" s="91" t="s">
        <v>47</v>
      </c>
      <c r="C6" s="90" t="s">
        <v>51</v>
      </c>
      <c r="D6" s="88" t="s">
        <v>52</v>
      </c>
      <c r="E6" s="88">
        <v>1.8</v>
      </c>
      <c r="F6" s="128"/>
      <c r="G6" s="86">
        <f t="shared" si="0"/>
        <v>0</v>
      </c>
    </row>
    <row r="7" spans="1:9" ht="20.25" customHeight="1" x14ac:dyDescent="0.25">
      <c r="A7" s="106" t="s">
        <v>43</v>
      </c>
      <c r="B7" s="91" t="s">
        <v>50</v>
      </c>
      <c r="C7" s="90" t="s">
        <v>335</v>
      </c>
      <c r="D7" s="88" t="s">
        <v>52</v>
      </c>
      <c r="E7" s="88">
        <v>12.6</v>
      </c>
      <c r="F7" s="128"/>
      <c r="G7" s="86">
        <f t="shared" si="0"/>
        <v>0</v>
      </c>
    </row>
    <row r="8" spans="1:9" ht="20.25" customHeight="1" x14ac:dyDescent="0.25">
      <c r="A8" s="106" t="s">
        <v>43</v>
      </c>
      <c r="B8" s="91" t="s">
        <v>53</v>
      </c>
      <c r="C8" s="90" t="s">
        <v>336</v>
      </c>
      <c r="D8" s="88" t="s">
        <v>55</v>
      </c>
      <c r="E8" s="88">
        <v>12</v>
      </c>
      <c r="F8" s="128"/>
      <c r="G8" s="86">
        <f t="shared" si="0"/>
        <v>0</v>
      </c>
    </row>
    <row r="9" spans="1:9" ht="20.25" customHeight="1" x14ac:dyDescent="0.25">
      <c r="A9" s="106" t="s">
        <v>43</v>
      </c>
      <c r="B9" s="91" t="s">
        <v>56</v>
      </c>
      <c r="C9" s="90" t="s">
        <v>59</v>
      </c>
      <c r="D9" s="88" t="s">
        <v>52</v>
      </c>
      <c r="E9" s="88">
        <v>6.9</v>
      </c>
      <c r="F9" s="128"/>
      <c r="G9" s="86">
        <f t="shared" si="0"/>
        <v>0</v>
      </c>
    </row>
    <row r="10" spans="1:9" ht="20.25" customHeight="1" x14ac:dyDescent="0.25">
      <c r="A10" s="106" t="s">
        <v>43</v>
      </c>
      <c r="B10" s="91" t="s">
        <v>58</v>
      </c>
      <c r="C10" s="90" t="s">
        <v>337</v>
      </c>
      <c r="D10" s="88" t="s">
        <v>62</v>
      </c>
      <c r="E10" s="88">
        <v>0.1</v>
      </c>
      <c r="F10" s="128"/>
      <c r="G10" s="86">
        <f t="shared" si="0"/>
        <v>0</v>
      </c>
    </row>
    <row r="11" spans="1:9" ht="34.5" customHeight="1" x14ac:dyDescent="0.25">
      <c r="A11" s="106" t="s">
        <v>43</v>
      </c>
      <c r="B11" s="91" t="s">
        <v>60</v>
      </c>
      <c r="C11" s="90" t="s">
        <v>138</v>
      </c>
      <c r="D11" s="88" t="s">
        <v>55</v>
      </c>
      <c r="E11" s="88">
        <v>22</v>
      </c>
      <c r="F11" s="128"/>
      <c r="G11" s="86">
        <f t="shared" si="0"/>
        <v>0</v>
      </c>
    </row>
    <row r="12" spans="1:9" ht="36.75" customHeight="1" x14ac:dyDescent="0.25">
      <c r="A12" s="106" t="s">
        <v>43</v>
      </c>
      <c r="B12" s="91" t="s">
        <v>63</v>
      </c>
      <c r="C12" s="90" t="s">
        <v>64</v>
      </c>
      <c r="D12" s="88" t="s">
        <v>65</v>
      </c>
      <c r="E12" s="88">
        <v>5.5</v>
      </c>
      <c r="F12" s="128"/>
      <c r="G12" s="86">
        <f t="shared" si="0"/>
        <v>0</v>
      </c>
    </row>
    <row r="13" spans="1:9" ht="39" customHeight="1" x14ac:dyDescent="0.25">
      <c r="A13" s="106" t="s">
        <v>43</v>
      </c>
      <c r="B13" s="91" t="s">
        <v>66</v>
      </c>
      <c r="C13" s="90" t="s">
        <v>338</v>
      </c>
      <c r="D13" s="88" t="s">
        <v>49</v>
      </c>
      <c r="E13" s="88">
        <v>2</v>
      </c>
      <c r="F13" s="128"/>
      <c r="G13" s="86">
        <f t="shared" si="0"/>
        <v>0</v>
      </c>
    </row>
    <row r="14" spans="1:9" ht="20.25" customHeight="1" x14ac:dyDescent="0.25">
      <c r="A14" s="106" t="s">
        <v>43</v>
      </c>
      <c r="B14" s="263" t="s">
        <v>68</v>
      </c>
      <c r="C14" s="90" t="s">
        <v>339</v>
      </c>
      <c r="D14" s="88" t="s">
        <v>49</v>
      </c>
      <c r="E14" s="88">
        <v>4</v>
      </c>
      <c r="F14" s="128"/>
      <c r="G14" s="86">
        <f t="shared" si="0"/>
        <v>0</v>
      </c>
    </row>
    <row r="15" spans="1:9" ht="20.25" customHeight="1" thickBot="1" x14ac:dyDescent="0.3">
      <c r="A15" s="106" t="s">
        <v>43</v>
      </c>
      <c r="B15" s="263" t="s">
        <v>171</v>
      </c>
      <c r="C15" s="90" t="s">
        <v>67</v>
      </c>
      <c r="D15" s="88" t="s">
        <v>55</v>
      </c>
      <c r="E15" s="88">
        <v>12</v>
      </c>
      <c r="F15" s="128"/>
      <c r="G15" s="86">
        <f t="shared" si="0"/>
        <v>0</v>
      </c>
    </row>
    <row r="16" spans="1:9" ht="20.25" customHeight="1" thickBot="1" x14ac:dyDescent="0.3">
      <c r="A16" s="126" t="s">
        <v>43</v>
      </c>
      <c r="B16" s="262" t="s">
        <v>172</v>
      </c>
      <c r="C16" s="67" t="s">
        <v>69</v>
      </c>
      <c r="D16" s="65" t="s">
        <v>65</v>
      </c>
      <c r="E16" s="65">
        <v>5.14</v>
      </c>
      <c r="F16" s="125"/>
      <c r="G16" s="63">
        <f t="shared" si="0"/>
        <v>0</v>
      </c>
      <c r="H16" s="62" t="s">
        <v>70</v>
      </c>
      <c r="I16" s="61">
        <f>ROUND(SUM(G5:G16),2)</f>
        <v>0</v>
      </c>
    </row>
    <row r="17" spans="1:9" ht="29.25" customHeight="1" x14ac:dyDescent="0.25">
      <c r="A17" s="77" t="s">
        <v>71</v>
      </c>
      <c r="B17" s="76" t="s">
        <v>72</v>
      </c>
      <c r="C17" s="75" t="s">
        <v>267</v>
      </c>
      <c r="D17" s="74" t="s">
        <v>62</v>
      </c>
      <c r="E17" s="74">
        <v>6</v>
      </c>
      <c r="F17" s="129"/>
      <c r="G17" s="71">
        <f t="shared" si="0"/>
        <v>0</v>
      </c>
      <c r="H17" s="1"/>
    </row>
    <row r="18" spans="1:9" ht="29.25" customHeight="1" x14ac:dyDescent="0.25">
      <c r="A18" s="106" t="s">
        <v>71</v>
      </c>
      <c r="B18" s="91" t="s">
        <v>74</v>
      </c>
      <c r="C18" s="90" t="s">
        <v>340</v>
      </c>
      <c r="D18" s="89" t="s">
        <v>62</v>
      </c>
      <c r="E18" s="89">
        <v>8.6</v>
      </c>
      <c r="F18" s="128"/>
      <c r="G18" s="86">
        <f t="shared" si="0"/>
        <v>0</v>
      </c>
      <c r="H18" s="70"/>
      <c r="I18" s="56"/>
    </row>
    <row r="19" spans="1:9" ht="31.5" customHeight="1" x14ac:dyDescent="0.25">
      <c r="A19" s="106" t="s">
        <v>71</v>
      </c>
      <c r="B19" s="91" t="s">
        <v>76</v>
      </c>
      <c r="C19" s="90" t="s">
        <v>341</v>
      </c>
      <c r="D19" s="89" t="s">
        <v>62</v>
      </c>
      <c r="E19" s="89">
        <v>6</v>
      </c>
      <c r="F19" s="128"/>
      <c r="G19" s="86">
        <f t="shared" si="0"/>
        <v>0</v>
      </c>
      <c r="H19" s="70"/>
      <c r="I19" s="56"/>
    </row>
    <row r="20" spans="1:9" ht="30" customHeight="1" x14ac:dyDescent="0.25">
      <c r="A20" s="106" t="s">
        <v>71</v>
      </c>
      <c r="B20" s="91" t="s">
        <v>269</v>
      </c>
      <c r="C20" s="90" t="s">
        <v>75</v>
      </c>
      <c r="D20" s="89" t="s">
        <v>55</v>
      </c>
      <c r="E20" s="89">
        <v>66.099999999999994</v>
      </c>
      <c r="F20" s="128"/>
      <c r="G20" s="86">
        <f t="shared" si="0"/>
        <v>0</v>
      </c>
      <c r="H20" s="70"/>
      <c r="I20" s="56"/>
    </row>
    <row r="21" spans="1:9" ht="20.25" customHeight="1" x14ac:dyDescent="0.25">
      <c r="A21" s="106" t="s">
        <v>71</v>
      </c>
      <c r="B21" s="91" t="s">
        <v>270</v>
      </c>
      <c r="C21" s="90" t="s">
        <v>77</v>
      </c>
      <c r="D21" s="89" t="s">
        <v>62</v>
      </c>
      <c r="E21" s="89">
        <v>19.899999999999999</v>
      </c>
      <c r="F21" s="128"/>
      <c r="G21" s="86">
        <f t="shared" si="0"/>
        <v>0</v>
      </c>
    </row>
    <row r="22" spans="1:9" ht="34.5" customHeight="1" x14ac:dyDescent="0.25">
      <c r="A22" s="106" t="s">
        <v>71</v>
      </c>
      <c r="B22" s="91" t="s">
        <v>271</v>
      </c>
      <c r="C22" s="90" t="s">
        <v>272</v>
      </c>
      <c r="D22" s="89" t="s">
        <v>55</v>
      </c>
      <c r="E22" s="89">
        <v>78.599999999999994</v>
      </c>
      <c r="F22" s="128"/>
      <c r="G22" s="86">
        <f t="shared" si="0"/>
        <v>0</v>
      </c>
    </row>
    <row r="23" spans="1:9" ht="34.5" customHeight="1" thickBot="1" x14ac:dyDescent="0.3">
      <c r="A23" s="106" t="s">
        <v>71</v>
      </c>
      <c r="B23" s="91" t="s">
        <v>273</v>
      </c>
      <c r="C23" s="90" t="s">
        <v>274</v>
      </c>
      <c r="D23" s="89" t="s">
        <v>62</v>
      </c>
      <c r="E23" s="89">
        <v>4.8</v>
      </c>
      <c r="F23" s="128"/>
      <c r="G23" s="86">
        <f t="shared" si="0"/>
        <v>0</v>
      </c>
    </row>
    <row r="24" spans="1:9" ht="34.5" customHeight="1" thickBot="1" x14ac:dyDescent="0.3">
      <c r="A24" s="126" t="s">
        <v>71</v>
      </c>
      <c r="B24" s="121" t="s">
        <v>275</v>
      </c>
      <c r="C24" s="67" t="s">
        <v>276</v>
      </c>
      <c r="D24" s="66" t="s">
        <v>55</v>
      </c>
      <c r="E24" s="66">
        <v>78.599999999999994</v>
      </c>
      <c r="F24" s="125"/>
      <c r="G24" s="63">
        <f t="shared" si="0"/>
        <v>0</v>
      </c>
      <c r="H24" s="62" t="s">
        <v>78</v>
      </c>
      <c r="I24" s="61">
        <f>ROUND(SUM(G17:G24),2)</f>
        <v>0</v>
      </c>
    </row>
    <row r="25" spans="1:9" ht="31.5" customHeight="1" x14ac:dyDescent="0.25">
      <c r="A25" s="77" t="s">
        <v>342</v>
      </c>
      <c r="B25" s="76" t="s">
        <v>80</v>
      </c>
      <c r="C25" s="75" t="s">
        <v>343</v>
      </c>
      <c r="D25" s="74" t="s">
        <v>52</v>
      </c>
      <c r="E25" s="73">
        <v>8</v>
      </c>
      <c r="F25" s="129"/>
      <c r="G25" s="71">
        <f t="shared" si="0"/>
        <v>0</v>
      </c>
      <c r="H25" s="1"/>
    </row>
    <row r="26" spans="1:9" ht="31.5" customHeight="1" thickBot="1" x14ac:dyDescent="0.3">
      <c r="A26" s="106" t="s">
        <v>342</v>
      </c>
      <c r="B26" s="91" t="s">
        <v>82</v>
      </c>
      <c r="C26" s="90" t="s">
        <v>344</v>
      </c>
      <c r="D26" s="89" t="s">
        <v>62</v>
      </c>
      <c r="E26" s="88">
        <v>0.5</v>
      </c>
      <c r="F26" s="128"/>
      <c r="G26" s="86">
        <f t="shared" si="0"/>
        <v>0</v>
      </c>
      <c r="H26" s="70"/>
      <c r="I26" s="56"/>
    </row>
    <row r="27" spans="1:9" ht="32.25" customHeight="1" thickBot="1" x14ac:dyDescent="0.3">
      <c r="A27" s="126" t="s">
        <v>342</v>
      </c>
      <c r="B27" s="121" t="s">
        <v>84</v>
      </c>
      <c r="C27" s="67" t="s">
        <v>345</v>
      </c>
      <c r="D27" s="66" t="s">
        <v>49</v>
      </c>
      <c r="E27" s="65">
        <v>2</v>
      </c>
      <c r="F27" s="125"/>
      <c r="G27" s="63">
        <f t="shared" si="0"/>
        <v>0</v>
      </c>
      <c r="H27" s="62" t="s">
        <v>86</v>
      </c>
      <c r="I27" s="61">
        <f>ROUND(SUM(G25:G27),2)</f>
        <v>0</v>
      </c>
    </row>
    <row r="28" spans="1:9" ht="32.25" customHeight="1" x14ac:dyDescent="0.25">
      <c r="A28" s="77" t="s">
        <v>281</v>
      </c>
      <c r="B28" s="76" t="s">
        <v>282</v>
      </c>
      <c r="C28" s="75" t="s">
        <v>81</v>
      </c>
      <c r="D28" s="74" t="s">
        <v>55</v>
      </c>
      <c r="E28" s="73">
        <v>0.9</v>
      </c>
      <c r="F28" s="129"/>
      <c r="G28" s="71">
        <f t="shared" si="0"/>
        <v>0</v>
      </c>
      <c r="H28" s="70"/>
      <c r="I28" s="56"/>
    </row>
    <row r="29" spans="1:9" ht="31.5" customHeight="1" thickBot="1" x14ac:dyDescent="0.3">
      <c r="A29" s="106" t="s">
        <v>281</v>
      </c>
      <c r="B29" s="91" t="s">
        <v>283</v>
      </c>
      <c r="C29" s="90" t="s">
        <v>284</v>
      </c>
      <c r="D29" s="89" t="s">
        <v>55</v>
      </c>
      <c r="E29" s="88">
        <v>0.9</v>
      </c>
      <c r="F29" s="128"/>
      <c r="G29" s="86">
        <f t="shared" si="0"/>
        <v>0</v>
      </c>
      <c r="H29" s="70"/>
      <c r="I29" s="56"/>
    </row>
    <row r="30" spans="1:9" ht="31.5" customHeight="1" thickBot="1" x14ac:dyDescent="0.3">
      <c r="A30" s="126" t="s">
        <v>281</v>
      </c>
      <c r="B30" s="121" t="s">
        <v>285</v>
      </c>
      <c r="C30" s="67" t="s">
        <v>85</v>
      </c>
      <c r="D30" s="66" t="s">
        <v>52</v>
      </c>
      <c r="E30" s="65">
        <v>5.4</v>
      </c>
      <c r="F30" s="125"/>
      <c r="G30" s="63">
        <f t="shared" si="0"/>
        <v>0</v>
      </c>
      <c r="H30" s="62" t="s">
        <v>286</v>
      </c>
      <c r="I30" s="61">
        <f>ROUND(SUM(G28:G30),2)</f>
        <v>0</v>
      </c>
    </row>
    <row r="31" spans="1:9" ht="31.5" customHeight="1" x14ac:dyDescent="0.25">
      <c r="A31" s="77" t="s">
        <v>346</v>
      </c>
      <c r="B31" s="76" t="s">
        <v>288</v>
      </c>
      <c r="C31" s="303" t="s">
        <v>347</v>
      </c>
      <c r="D31" s="74" t="s">
        <v>62</v>
      </c>
      <c r="E31" s="73">
        <v>4</v>
      </c>
      <c r="F31" s="129"/>
      <c r="G31" s="71">
        <f t="shared" si="0"/>
        <v>0</v>
      </c>
      <c r="H31" s="70"/>
      <c r="I31" s="56"/>
    </row>
    <row r="32" spans="1:9" ht="31.5" customHeight="1" x14ac:dyDescent="0.25">
      <c r="A32" s="106" t="s">
        <v>346</v>
      </c>
      <c r="B32" s="91" t="s">
        <v>290</v>
      </c>
      <c r="C32" s="131" t="s">
        <v>305</v>
      </c>
      <c r="D32" s="89" t="s">
        <v>55</v>
      </c>
      <c r="E32" s="88">
        <v>19.100000000000001</v>
      </c>
      <c r="F32" s="128"/>
      <c r="G32" s="86">
        <f t="shared" si="0"/>
        <v>0</v>
      </c>
      <c r="H32" s="1"/>
    </row>
    <row r="33" spans="1:9" s="60" customFormat="1" ht="30.75" customHeight="1" x14ac:dyDescent="0.25">
      <c r="A33" s="106" t="s">
        <v>346</v>
      </c>
      <c r="B33" s="91" t="s">
        <v>292</v>
      </c>
      <c r="C33" s="90" t="s">
        <v>89</v>
      </c>
      <c r="D33" s="89" t="s">
        <v>55</v>
      </c>
      <c r="E33" s="88">
        <v>19.100000000000001</v>
      </c>
      <c r="F33" s="128"/>
      <c r="G33" s="86">
        <f t="shared" si="0"/>
        <v>0</v>
      </c>
    </row>
    <row r="34" spans="1:9" s="60" customFormat="1" ht="30.75" customHeight="1" x14ac:dyDescent="0.25">
      <c r="A34" s="106" t="s">
        <v>346</v>
      </c>
      <c r="B34" s="91" t="s">
        <v>293</v>
      </c>
      <c r="C34" s="90" t="s">
        <v>91</v>
      </c>
      <c r="D34" s="89" t="s">
        <v>55</v>
      </c>
      <c r="E34" s="88">
        <v>17.3</v>
      </c>
      <c r="F34" s="128"/>
      <c r="G34" s="86">
        <f t="shared" si="0"/>
        <v>0</v>
      </c>
    </row>
    <row r="35" spans="1:9" s="60" customFormat="1" ht="29.25" customHeight="1" x14ac:dyDescent="0.25">
      <c r="A35" s="106" t="s">
        <v>346</v>
      </c>
      <c r="B35" s="91" t="s">
        <v>294</v>
      </c>
      <c r="C35" s="90" t="s">
        <v>93</v>
      </c>
      <c r="D35" s="89" t="s">
        <v>55</v>
      </c>
      <c r="E35" s="88">
        <v>1.8</v>
      </c>
      <c r="F35" s="128"/>
      <c r="G35" s="86">
        <f t="shared" si="0"/>
        <v>0</v>
      </c>
    </row>
    <row r="36" spans="1:9" ht="44.25" customHeight="1" x14ac:dyDescent="0.25">
      <c r="A36" s="106" t="s">
        <v>346</v>
      </c>
      <c r="B36" s="91" t="s">
        <v>296</v>
      </c>
      <c r="C36" s="90" t="s">
        <v>97</v>
      </c>
      <c r="D36" s="89" t="s">
        <v>52</v>
      </c>
      <c r="E36" s="88">
        <v>3</v>
      </c>
      <c r="F36" s="128"/>
      <c r="G36" s="86">
        <f t="shared" si="0"/>
        <v>0</v>
      </c>
      <c r="H36" s="1"/>
    </row>
    <row r="37" spans="1:9" ht="30" customHeight="1" thickBot="1" x14ac:dyDescent="0.3">
      <c r="A37" s="106" t="s">
        <v>346</v>
      </c>
      <c r="B37" s="91" t="s">
        <v>298</v>
      </c>
      <c r="C37" s="90" t="s">
        <v>300</v>
      </c>
      <c r="D37" s="89" t="s">
        <v>52</v>
      </c>
      <c r="E37" s="88">
        <v>12.8</v>
      </c>
      <c r="F37" s="128"/>
      <c r="G37" s="86">
        <f t="shared" si="0"/>
        <v>0</v>
      </c>
    </row>
    <row r="38" spans="1:9" ht="30" customHeight="1" thickBot="1" x14ac:dyDescent="0.3">
      <c r="A38" s="126" t="s">
        <v>346</v>
      </c>
      <c r="B38" s="121" t="s">
        <v>299</v>
      </c>
      <c r="C38" s="67" t="s">
        <v>99</v>
      </c>
      <c r="D38" s="66" t="s">
        <v>52</v>
      </c>
      <c r="E38" s="65">
        <v>3</v>
      </c>
      <c r="F38" s="125"/>
      <c r="G38" s="63">
        <f t="shared" si="0"/>
        <v>0</v>
      </c>
      <c r="H38" s="62" t="s">
        <v>302</v>
      </c>
      <c r="I38" s="61">
        <f>ROUND(SUM(G31:G38),2)</f>
        <v>0</v>
      </c>
    </row>
    <row r="39" spans="1:9" ht="27.6" x14ac:dyDescent="0.25">
      <c r="A39" s="77" t="s">
        <v>348</v>
      </c>
      <c r="B39" s="76" t="s">
        <v>304</v>
      </c>
      <c r="C39" s="303" t="s">
        <v>289</v>
      </c>
      <c r="D39" s="74" t="s">
        <v>62</v>
      </c>
      <c r="E39" s="73">
        <v>4.2</v>
      </c>
      <c r="F39" s="129"/>
      <c r="G39" s="71">
        <f t="shared" si="0"/>
        <v>0</v>
      </c>
      <c r="H39" s="1"/>
    </row>
    <row r="40" spans="1:9" ht="36.6" customHeight="1" x14ac:dyDescent="0.25">
      <c r="A40" s="106" t="s">
        <v>348</v>
      </c>
      <c r="B40" s="91" t="s">
        <v>306</v>
      </c>
      <c r="C40" s="131" t="s">
        <v>291</v>
      </c>
      <c r="D40" s="89" t="s">
        <v>55</v>
      </c>
      <c r="E40" s="88">
        <v>47</v>
      </c>
      <c r="F40" s="128"/>
      <c r="G40" s="86">
        <f t="shared" si="0"/>
        <v>0</v>
      </c>
      <c r="H40" s="1"/>
    </row>
    <row r="41" spans="1:9" ht="31.2" customHeight="1" x14ac:dyDescent="0.25">
      <c r="A41" s="106" t="s">
        <v>348</v>
      </c>
      <c r="B41" s="91" t="s">
        <v>307</v>
      </c>
      <c r="C41" s="90" t="s">
        <v>295</v>
      </c>
      <c r="D41" s="89" t="s">
        <v>55</v>
      </c>
      <c r="E41" s="88">
        <v>47</v>
      </c>
      <c r="F41" s="128"/>
      <c r="G41" s="86">
        <f t="shared" si="0"/>
        <v>0</v>
      </c>
      <c r="H41" s="1"/>
    </row>
    <row r="42" spans="1:9" ht="36.6" customHeight="1" x14ac:dyDescent="0.25">
      <c r="A42" s="106" t="s">
        <v>348</v>
      </c>
      <c r="B42" s="91" t="s">
        <v>308</v>
      </c>
      <c r="C42" s="90" t="s">
        <v>297</v>
      </c>
      <c r="D42" s="89" t="s">
        <v>55</v>
      </c>
      <c r="E42" s="88">
        <v>6.4</v>
      </c>
      <c r="F42" s="128"/>
      <c r="G42" s="86">
        <f t="shared" si="0"/>
        <v>0</v>
      </c>
      <c r="H42" s="1"/>
    </row>
    <row r="43" spans="1:9" ht="36" customHeight="1" x14ac:dyDescent="0.25">
      <c r="A43" s="106" t="s">
        <v>348</v>
      </c>
      <c r="B43" s="91" t="s">
        <v>309</v>
      </c>
      <c r="C43" s="90" t="s">
        <v>89</v>
      </c>
      <c r="D43" s="89" t="s">
        <v>55</v>
      </c>
      <c r="E43" s="88">
        <v>6.4</v>
      </c>
      <c r="F43" s="128"/>
      <c r="G43" s="86">
        <f t="shared" si="0"/>
        <v>0</v>
      </c>
      <c r="H43" s="1"/>
    </row>
    <row r="44" spans="1:9" ht="32.25" customHeight="1" thickBot="1" x14ac:dyDescent="0.3">
      <c r="A44" s="106" t="s">
        <v>348</v>
      </c>
      <c r="B44" s="91" t="s">
        <v>310</v>
      </c>
      <c r="C44" s="90" t="s">
        <v>93</v>
      </c>
      <c r="D44" s="89" t="s">
        <v>55</v>
      </c>
      <c r="E44" s="88">
        <v>1.7</v>
      </c>
      <c r="F44" s="128"/>
      <c r="G44" s="86">
        <f t="shared" si="0"/>
        <v>0</v>
      </c>
      <c r="H44" s="1"/>
    </row>
    <row r="45" spans="1:9" ht="47.25" customHeight="1" thickBot="1" x14ac:dyDescent="0.3">
      <c r="A45" s="126" t="s">
        <v>348</v>
      </c>
      <c r="B45" s="121" t="s">
        <v>311</v>
      </c>
      <c r="C45" s="67" t="s">
        <v>95</v>
      </c>
      <c r="D45" s="66" t="s">
        <v>55</v>
      </c>
      <c r="E45" s="65">
        <v>4.7</v>
      </c>
      <c r="F45" s="125"/>
      <c r="G45" s="63">
        <f t="shared" si="0"/>
        <v>0</v>
      </c>
      <c r="H45" s="62" t="s">
        <v>312</v>
      </c>
      <c r="I45" s="61">
        <f>ROUND(SUM(G39:G45),2)</f>
        <v>0</v>
      </c>
    </row>
    <row r="46" spans="1:9" ht="20.25" customHeight="1" x14ac:dyDescent="0.25">
      <c r="A46" s="77" t="s">
        <v>313</v>
      </c>
      <c r="B46" s="76" t="s">
        <v>115</v>
      </c>
      <c r="C46" s="75" t="s">
        <v>314</v>
      </c>
      <c r="D46" s="74" t="s">
        <v>49</v>
      </c>
      <c r="E46" s="73">
        <v>4</v>
      </c>
      <c r="F46" s="72"/>
      <c r="G46" s="71">
        <f t="shared" si="0"/>
        <v>0</v>
      </c>
      <c r="H46" s="122"/>
      <c r="I46" s="60"/>
    </row>
    <row r="47" spans="1:9" ht="20.25" customHeight="1" thickBot="1" x14ac:dyDescent="0.3">
      <c r="A47" s="106" t="s">
        <v>313</v>
      </c>
      <c r="B47" s="91" t="s">
        <v>117</v>
      </c>
      <c r="C47" s="90" t="s">
        <v>112</v>
      </c>
      <c r="D47" s="89" t="s">
        <v>55</v>
      </c>
      <c r="E47" s="88">
        <v>11.9</v>
      </c>
      <c r="F47" s="87"/>
      <c r="G47" s="86">
        <f t="shared" si="0"/>
        <v>0</v>
      </c>
      <c r="H47" s="122"/>
      <c r="I47" s="60"/>
    </row>
    <row r="48" spans="1:9" ht="31.95" customHeight="1" thickBot="1" x14ac:dyDescent="0.3">
      <c r="A48" s="126" t="s">
        <v>313</v>
      </c>
      <c r="B48" s="121" t="s">
        <v>119</v>
      </c>
      <c r="C48" s="67" t="s">
        <v>349</v>
      </c>
      <c r="D48" s="66" t="s">
        <v>49</v>
      </c>
      <c r="E48" s="65">
        <v>1</v>
      </c>
      <c r="F48" s="202"/>
      <c r="G48" s="63">
        <f t="shared" si="0"/>
        <v>0</v>
      </c>
      <c r="H48" s="62" t="s">
        <v>127</v>
      </c>
      <c r="I48" s="61">
        <f>ROUND(SUM(G46:G48),2)</f>
        <v>0</v>
      </c>
    </row>
    <row r="49" spans="1:9" ht="29.25" customHeight="1" thickBot="1" x14ac:dyDescent="0.3">
      <c r="A49" s="213" t="s">
        <v>350</v>
      </c>
      <c r="B49" s="76" t="s">
        <v>316</v>
      </c>
      <c r="C49" s="75" t="s">
        <v>122</v>
      </c>
      <c r="D49" s="74" t="s">
        <v>46</v>
      </c>
      <c r="E49" s="73">
        <v>1</v>
      </c>
      <c r="F49" s="72"/>
      <c r="G49" s="71">
        <f t="shared" si="0"/>
        <v>0</v>
      </c>
      <c r="H49" s="57"/>
      <c r="I49" s="56"/>
    </row>
    <row r="50" spans="1:9" ht="29.25" customHeight="1" thickBot="1" x14ac:dyDescent="0.3">
      <c r="A50" s="69" t="s">
        <v>350</v>
      </c>
      <c r="B50" s="121" t="s">
        <v>318</v>
      </c>
      <c r="C50" s="67" t="s">
        <v>124</v>
      </c>
      <c r="D50" s="66" t="s">
        <v>46</v>
      </c>
      <c r="E50" s="65">
        <v>1</v>
      </c>
      <c r="F50" s="202"/>
      <c r="G50" s="63">
        <f t="shared" si="0"/>
        <v>0</v>
      </c>
      <c r="H50" s="62" t="s">
        <v>320</v>
      </c>
      <c r="I50" s="61">
        <f>ROUND(SUM(G49:G50),2)</f>
        <v>0</v>
      </c>
    </row>
    <row r="51" spans="1:9" ht="63.6" customHeight="1" thickBot="1" x14ac:dyDescent="0.3">
      <c r="A51" s="1"/>
      <c r="B51" s="1"/>
      <c r="C51" s="1"/>
      <c r="D51" s="1"/>
      <c r="E51" s="1"/>
      <c r="F51" s="59" t="s">
        <v>351</v>
      </c>
      <c r="G51" s="58">
        <f>SUM(G5:G50)</f>
        <v>0</v>
      </c>
      <c r="H51" s="1"/>
    </row>
    <row r="52" spans="1:9" ht="34.5" customHeight="1" x14ac:dyDescent="0.25"/>
    <row r="53" spans="1:9" ht="34.5" customHeight="1" x14ac:dyDescent="0.25"/>
    <row r="54" spans="1:9" ht="33" customHeight="1" x14ac:dyDescent="0.25"/>
    <row r="55" spans="1:9" ht="32.4" customHeight="1" x14ac:dyDescent="0.25"/>
    <row r="56" spans="1:9" ht="21.75" customHeight="1" x14ac:dyDescent="0.25"/>
    <row r="57" spans="1:9" ht="40.200000000000003" customHeight="1" x14ac:dyDescent="0.25"/>
    <row r="58" spans="1:9" ht="39.75" customHeight="1" x14ac:dyDescent="0.25"/>
    <row r="59" spans="1:9" ht="29.25" customHeight="1" x14ac:dyDescent="0.25"/>
    <row r="60" spans="1:9" ht="49.2" customHeight="1" x14ac:dyDescent="0.25"/>
    <row r="61" spans="1:9" ht="29.25" customHeight="1" x14ac:dyDescent="0.25">
      <c r="A61" s="1"/>
      <c r="B61" s="1"/>
      <c r="C61" s="1"/>
      <c r="D61" s="1"/>
      <c r="E61" s="1"/>
      <c r="F61" s="1"/>
      <c r="G61" s="1"/>
      <c r="H61" s="1"/>
    </row>
    <row r="62" spans="1:9" ht="29.25" customHeight="1" x14ac:dyDescent="0.25">
      <c r="A62" s="1"/>
      <c r="B62" s="1"/>
      <c r="C62" s="1"/>
      <c r="D62" s="1"/>
      <c r="E62" s="1"/>
      <c r="F62" s="1"/>
      <c r="G62" s="1"/>
      <c r="H62" s="1"/>
    </row>
    <row r="63" spans="1:9" ht="29.25" customHeight="1" x14ac:dyDescent="0.25">
      <c r="A63" s="1"/>
      <c r="B63" s="1"/>
      <c r="C63" s="1"/>
      <c r="D63" s="1"/>
      <c r="E63" s="1"/>
      <c r="F63" s="1"/>
      <c r="G63" s="1"/>
      <c r="H63" s="1"/>
    </row>
    <row r="64" spans="1:9" ht="31.5" customHeight="1" x14ac:dyDescent="0.25">
      <c r="A64" s="1"/>
      <c r="B64" s="1"/>
      <c r="C64" s="1"/>
      <c r="D64" s="1"/>
      <c r="E64" s="1"/>
      <c r="F64" s="1"/>
      <c r="G64" s="1"/>
      <c r="H64" s="1"/>
    </row>
    <row r="65" spans="1:9" ht="31.5" customHeight="1" x14ac:dyDescent="0.25">
      <c r="A65" s="1"/>
      <c r="B65" s="1"/>
      <c r="C65" s="1"/>
      <c r="D65" s="1"/>
      <c r="E65" s="1"/>
      <c r="F65" s="1"/>
      <c r="G65" s="1"/>
      <c r="H65" s="1"/>
    </row>
    <row r="66" spans="1:9" ht="32.25" customHeight="1" x14ac:dyDescent="0.25">
      <c r="A66" s="1"/>
      <c r="B66" s="1"/>
      <c r="C66" s="1"/>
      <c r="D66" s="1"/>
      <c r="E66" s="1"/>
      <c r="F66" s="1"/>
      <c r="G66" s="1"/>
      <c r="H66" s="1"/>
    </row>
    <row r="67" spans="1:9" s="60" customFormat="1" ht="32.25" customHeight="1" x14ac:dyDescent="0.25">
      <c r="A67" s="1"/>
      <c r="B67" s="1"/>
      <c r="C67" s="1"/>
      <c r="D67" s="1"/>
      <c r="E67" s="1"/>
      <c r="F67" s="1"/>
      <c r="G67" s="1"/>
      <c r="H67" s="1"/>
      <c r="I67" s="1"/>
    </row>
    <row r="68" spans="1:9" s="60" customFormat="1" ht="33" customHeight="1" x14ac:dyDescent="0.25">
      <c r="A68" s="1"/>
      <c r="B68" s="1"/>
      <c r="C68" s="1"/>
      <c r="D68" s="1"/>
      <c r="E68" s="1"/>
      <c r="F68" s="1"/>
      <c r="G68" s="1"/>
      <c r="H68" s="1"/>
      <c r="I68" s="1"/>
    </row>
    <row r="69" spans="1:9" s="60" customFormat="1" ht="34.5" customHeight="1" x14ac:dyDescent="0.25">
      <c r="A69" s="1"/>
      <c r="B69" s="1"/>
      <c r="C69" s="1"/>
      <c r="D69" s="1"/>
      <c r="E69" s="1"/>
      <c r="F69" s="1"/>
      <c r="G69" s="1"/>
      <c r="H69" s="1"/>
      <c r="I69" s="1"/>
    </row>
    <row r="70" spans="1:9" s="60" customFormat="1" ht="32.25" customHeight="1" x14ac:dyDescent="0.25">
      <c r="A70" s="1"/>
      <c r="B70" s="1"/>
      <c r="C70" s="1"/>
      <c r="D70" s="1"/>
      <c r="E70" s="1"/>
      <c r="F70" s="1"/>
      <c r="G70" s="1"/>
      <c r="H70" s="1"/>
      <c r="I70" s="1"/>
    </row>
    <row r="71" spans="1:9" s="60" customFormat="1" ht="32.25" customHeight="1" x14ac:dyDescent="0.25">
      <c r="A71" s="1"/>
      <c r="B71" s="1"/>
      <c r="C71" s="1"/>
      <c r="D71" s="1"/>
      <c r="E71" s="1"/>
      <c r="F71" s="1"/>
      <c r="G71" s="1"/>
      <c r="H71" s="1"/>
      <c r="I71" s="1"/>
    </row>
    <row r="72" spans="1:9" s="60" customFormat="1" ht="32.25" customHeight="1" x14ac:dyDescent="0.25">
      <c r="A72" s="1"/>
      <c r="B72" s="1"/>
      <c r="C72" s="1"/>
      <c r="D72" s="1"/>
      <c r="E72" s="1"/>
      <c r="F72" s="1"/>
      <c r="G72" s="1"/>
      <c r="H72" s="1"/>
      <c r="I72" s="1"/>
    </row>
    <row r="73" spans="1:9" s="60" customFormat="1" ht="32.25" customHeight="1" x14ac:dyDescent="0.25">
      <c r="A73" s="1"/>
      <c r="B73" s="1"/>
      <c r="C73" s="1"/>
      <c r="D73" s="1"/>
      <c r="E73" s="1"/>
      <c r="F73" s="1"/>
      <c r="G73" s="1"/>
      <c r="H73" s="1"/>
      <c r="I73" s="1"/>
    </row>
    <row r="74" spans="1:9" s="60" customFormat="1" ht="32.25" customHeight="1" x14ac:dyDescent="0.25">
      <c r="A74" s="1"/>
      <c r="B74" s="1"/>
      <c r="C74" s="1"/>
      <c r="D74" s="1"/>
      <c r="E74" s="1"/>
      <c r="F74" s="1"/>
      <c r="G74" s="1"/>
      <c r="H74" s="1"/>
      <c r="I74" s="1"/>
    </row>
    <row r="75" spans="1:9" s="60" customFormat="1" ht="32.25" customHeight="1" x14ac:dyDescent="0.25">
      <c r="A75" s="1"/>
      <c r="B75" s="1"/>
      <c r="C75" s="1"/>
      <c r="D75" s="1"/>
      <c r="E75" s="1"/>
      <c r="F75" s="1"/>
      <c r="G75" s="1"/>
      <c r="H75" s="1"/>
      <c r="I75" s="1"/>
    </row>
    <row r="76" spans="1:9" s="60" customFormat="1" ht="31.5" customHeight="1" x14ac:dyDescent="0.25">
      <c r="A76" s="1"/>
      <c r="B76" s="1"/>
      <c r="C76" s="1"/>
      <c r="D76" s="1"/>
      <c r="E76" s="1"/>
      <c r="F76" s="1"/>
      <c r="G76" s="1"/>
      <c r="H76" s="1"/>
      <c r="I76" s="1"/>
    </row>
    <row r="77" spans="1:9" s="60" customFormat="1" ht="31.5" customHeight="1" x14ac:dyDescent="0.25">
      <c r="A77" s="1"/>
      <c r="B77" s="1"/>
      <c r="C77" s="1"/>
      <c r="D77" s="1"/>
      <c r="E77" s="1"/>
      <c r="F77" s="1"/>
      <c r="G77" s="1"/>
      <c r="H77" s="1"/>
      <c r="I77" s="1"/>
    </row>
    <row r="78" spans="1:9" s="60" customFormat="1" ht="33" customHeight="1" x14ac:dyDescent="0.25">
      <c r="A78" s="1"/>
      <c r="B78" s="1"/>
      <c r="C78" s="1"/>
      <c r="D78" s="1"/>
      <c r="E78" s="1"/>
      <c r="F78" s="1"/>
      <c r="G78" s="1"/>
      <c r="H78" s="1"/>
      <c r="I78" s="1"/>
    </row>
    <row r="79" spans="1:9" s="60" customFormat="1" ht="33" customHeight="1" x14ac:dyDescent="0.25">
      <c r="A79" s="1"/>
      <c r="B79" s="1"/>
      <c r="C79" s="1"/>
      <c r="D79" s="1"/>
      <c r="E79" s="1"/>
      <c r="F79" s="1"/>
      <c r="G79" s="1"/>
      <c r="H79" s="1"/>
      <c r="I79" s="1"/>
    </row>
    <row r="80" spans="1:9" s="60" customFormat="1" ht="30.75" customHeight="1" x14ac:dyDescent="0.25">
      <c r="A80" s="1"/>
      <c r="B80" s="1"/>
      <c r="C80" s="1"/>
      <c r="D80" s="1"/>
      <c r="E80" s="1"/>
      <c r="F80" s="1"/>
      <c r="G80" s="1"/>
      <c r="H80" s="1"/>
      <c r="I80" s="1"/>
    </row>
    <row r="81" spans="1:9" s="60" customFormat="1" ht="30.75" customHeight="1" x14ac:dyDescent="0.25">
      <c r="A81" s="1"/>
      <c r="B81" s="1"/>
      <c r="C81" s="1"/>
      <c r="D81" s="1"/>
      <c r="E81" s="1"/>
      <c r="F81" s="1"/>
      <c r="G81" s="1"/>
      <c r="H81" s="1"/>
      <c r="I81" s="1"/>
    </row>
    <row r="82" spans="1:9" s="60" customFormat="1" ht="30.75" customHeight="1" x14ac:dyDescent="0.25">
      <c r="A82" s="1"/>
      <c r="B82" s="1"/>
      <c r="C82" s="1"/>
      <c r="D82" s="1"/>
      <c r="E82" s="1"/>
      <c r="F82" s="1"/>
      <c r="G82" s="1"/>
      <c r="H82" s="1"/>
      <c r="I82" s="1"/>
    </row>
    <row r="83" spans="1:9" s="60" customFormat="1" ht="30.75" customHeight="1" x14ac:dyDescent="0.25">
      <c r="A83" s="1"/>
      <c r="B83" s="1"/>
      <c r="C83" s="1"/>
      <c r="D83" s="1"/>
      <c r="E83" s="1"/>
      <c r="F83" s="1"/>
      <c r="G83" s="1"/>
      <c r="H83" s="1"/>
      <c r="I83" s="1"/>
    </row>
    <row r="84" spans="1:9" s="60" customFormat="1" ht="36" customHeight="1" x14ac:dyDescent="0.25">
      <c r="A84" s="1"/>
      <c r="B84" s="1"/>
      <c r="C84" s="1"/>
      <c r="D84" s="1"/>
      <c r="E84" s="1"/>
      <c r="F84" s="1"/>
      <c r="G84" s="1"/>
      <c r="H84" s="1"/>
      <c r="I84" s="1"/>
    </row>
    <row r="85" spans="1:9" ht="43.95" customHeight="1" x14ac:dyDescent="0.25">
      <c r="A85" s="1"/>
      <c r="B85" s="1"/>
      <c r="C85" s="1"/>
      <c r="D85" s="1"/>
      <c r="E85" s="1"/>
      <c r="F85" s="1"/>
      <c r="G85" s="1"/>
      <c r="H85" s="1"/>
    </row>
    <row r="86" spans="1:9" ht="43.95" customHeight="1" x14ac:dyDescent="0.25">
      <c r="A86" s="1"/>
      <c r="B86" s="1"/>
      <c r="C86" s="1"/>
      <c r="D86" s="1"/>
      <c r="E86" s="1"/>
      <c r="F86" s="1"/>
      <c r="G86" s="1"/>
      <c r="H86" s="1"/>
    </row>
    <row r="87" spans="1:9" ht="43.95" customHeight="1" x14ac:dyDescent="0.25">
      <c r="A87" s="1"/>
      <c r="B87" s="1"/>
      <c r="C87" s="1"/>
      <c r="D87" s="1"/>
      <c r="E87" s="1"/>
      <c r="F87" s="1"/>
      <c r="G87" s="1"/>
      <c r="H87" s="1"/>
    </row>
    <row r="88" spans="1:9" ht="43.95" customHeight="1" x14ac:dyDescent="0.25">
      <c r="A88" s="1"/>
      <c r="B88" s="1"/>
      <c r="C88" s="1"/>
      <c r="D88" s="1"/>
      <c r="E88" s="1"/>
      <c r="F88" s="1"/>
      <c r="G88" s="1"/>
      <c r="H88" s="1"/>
    </row>
    <row r="89" spans="1:9" x14ac:dyDescent="0.25">
      <c r="A89" s="1"/>
      <c r="B89" s="1"/>
      <c r="C89" s="1"/>
      <c r="D89" s="1"/>
      <c r="E89" s="1"/>
      <c r="F89" s="1"/>
      <c r="G89" s="1"/>
      <c r="H89" s="1"/>
    </row>
    <row r="90" spans="1:9" x14ac:dyDescent="0.25">
      <c r="A90" s="1"/>
      <c r="B90" s="1"/>
      <c r="C90" s="1"/>
      <c r="D90" s="1"/>
      <c r="E90" s="1"/>
      <c r="F90" s="1"/>
      <c r="G90" s="1"/>
      <c r="H90" s="1"/>
    </row>
    <row r="91" spans="1:9" x14ac:dyDescent="0.25">
      <c r="A91" s="1"/>
      <c r="B91" s="1"/>
      <c r="C91" s="1"/>
      <c r="D91" s="1"/>
      <c r="E91" s="1"/>
      <c r="F91" s="1"/>
      <c r="G91" s="1"/>
      <c r="H91" s="1"/>
    </row>
    <row r="92" spans="1:9" ht="13.95" customHeight="1" x14ac:dyDescent="0.25">
      <c r="A92" s="1"/>
      <c r="B92" s="1"/>
      <c r="C92" s="1"/>
      <c r="D92" s="1"/>
      <c r="E92" s="1"/>
      <c r="F92" s="1"/>
      <c r="G92" s="1"/>
      <c r="H92" s="1"/>
    </row>
    <row r="93" spans="1:9" ht="13.95" customHeight="1" x14ac:dyDescent="0.25">
      <c r="A93" s="1"/>
      <c r="B93" s="1"/>
      <c r="C93" s="1"/>
      <c r="D93" s="1"/>
      <c r="E93" s="1"/>
      <c r="F93" s="1"/>
      <c r="G93" s="1"/>
      <c r="H93" s="1"/>
    </row>
    <row r="94" spans="1:9" x14ac:dyDescent="0.25">
      <c r="A94" s="256"/>
      <c r="B94" s="255"/>
      <c r="C94" s="254"/>
      <c r="D94" s="258"/>
      <c r="E94" s="257"/>
      <c r="F94" s="253"/>
      <c r="G94" s="247"/>
      <c r="H94" s="70"/>
      <c r="I94" s="56"/>
    </row>
    <row r="95" spans="1:9" x14ac:dyDescent="0.25">
      <c r="A95" s="256"/>
      <c r="B95" s="255"/>
      <c r="C95" s="254"/>
      <c r="D95" s="249"/>
      <c r="E95" s="249"/>
      <c r="F95" s="253"/>
      <c r="G95" s="247"/>
      <c r="H95" s="60"/>
      <c r="I95" s="60"/>
    </row>
    <row r="96" spans="1:9" x14ac:dyDescent="0.25">
      <c r="A96" s="252"/>
      <c r="B96" s="255"/>
      <c r="C96" s="254"/>
      <c r="D96" s="249"/>
      <c r="E96" s="249"/>
      <c r="F96" s="253"/>
      <c r="G96" s="247"/>
      <c r="H96" s="60"/>
      <c r="I96" s="60"/>
    </row>
    <row r="97" spans="1:9" x14ac:dyDescent="0.25">
      <c r="A97" s="252"/>
      <c r="B97" s="255"/>
      <c r="C97" s="254"/>
      <c r="D97" s="249"/>
      <c r="E97" s="249"/>
      <c r="F97" s="253"/>
      <c r="G97" s="247"/>
      <c r="H97" s="60"/>
      <c r="I97" s="60"/>
    </row>
    <row r="98" spans="1:9" x14ac:dyDescent="0.25">
      <c r="A98" s="252"/>
      <c r="B98" s="251"/>
      <c r="C98" s="250"/>
      <c r="D98" s="249"/>
      <c r="E98" s="249"/>
      <c r="F98" s="248"/>
      <c r="G98" s="247"/>
      <c r="H98" s="70"/>
      <c r="I98" s="56"/>
    </row>
    <row r="99" spans="1:9" x14ac:dyDescent="0.25">
      <c r="A99" s="52"/>
      <c r="B99" s="51"/>
      <c r="C99" s="52"/>
      <c r="D99" s="51"/>
      <c r="E99" s="51"/>
      <c r="H99" s="57"/>
      <c r="I99" s="56"/>
    </row>
  </sheetData>
  <mergeCells count="2">
    <mergeCell ref="A1:G1"/>
    <mergeCell ref="A3:G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7D663-8EA5-46F0-A91C-72493C77FB07}">
  <dimension ref="A1:I58"/>
  <sheetViews>
    <sheetView topLeftCell="C44" zoomScale="91" zoomScaleNormal="91" workbookViewId="0">
      <selection activeCell="G48" sqref="G48"/>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8" ht="15.75" customHeight="1" x14ac:dyDescent="0.3">
      <c r="A1" s="311" t="s">
        <v>326</v>
      </c>
      <c r="B1" s="311"/>
      <c r="C1" s="311"/>
      <c r="D1" s="311"/>
      <c r="E1" s="311"/>
      <c r="F1" s="311"/>
      <c r="G1" s="311"/>
    </row>
    <row r="2" spans="1:8" x14ac:dyDescent="0.3">
      <c r="A2" s="311"/>
      <c r="B2" s="311"/>
      <c r="C2" s="311"/>
      <c r="D2" s="311"/>
      <c r="E2" s="311"/>
      <c r="F2" s="311"/>
      <c r="G2" s="311"/>
    </row>
    <row r="3" spans="1:8" ht="15" thickBot="1" x14ac:dyDescent="0.35"/>
    <row r="4" spans="1:8" s="1" customFormat="1" ht="21.75" customHeight="1" x14ac:dyDescent="0.25">
      <c r="A4" s="316" t="s">
        <v>327</v>
      </c>
      <c r="B4" s="317"/>
      <c r="C4" s="317"/>
      <c r="D4" s="317"/>
      <c r="E4" s="317"/>
      <c r="F4" s="317"/>
      <c r="G4" s="318"/>
      <c r="H4" s="6"/>
    </row>
    <row r="5" spans="1:8" s="1" customFormat="1" ht="28.2" thickBot="1" x14ac:dyDescent="0.3">
      <c r="A5" s="246" t="s">
        <v>36</v>
      </c>
      <c r="B5" s="245" t="s">
        <v>37</v>
      </c>
      <c r="C5" s="184" t="s">
        <v>38</v>
      </c>
      <c r="D5" s="184" t="s">
        <v>39</v>
      </c>
      <c r="E5" s="183" t="s">
        <v>40</v>
      </c>
      <c r="F5" s="244" t="s">
        <v>41</v>
      </c>
      <c r="G5" s="243" t="s">
        <v>42</v>
      </c>
      <c r="H5" s="6"/>
    </row>
    <row r="6" spans="1:8" s="1" customFormat="1" ht="21" customHeight="1" x14ac:dyDescent="0.25">
      <c r="A6" s="77" t="s">
        <v>186</v>
      </c>
      <c r="B6" s="76" t="s">
        <v>187</v>
      </c>
      <c r="C6" s="302" t="s">
        <v>188</v>
      </c>
      <c r="D6" s="301" t="s">
        <v>46</v>
      </c>
      <c r="E6" s="301">
        <v>1</v>
      </c>
      <c r="F6" s="129"/>
      <c r="G6" s="71">
        <f t="shared" ref="G6:G47" si="0">ROUND((E6*F6),2)</f>
        <v>0</v>
      </c>
      <c r="H6" s="6"/>
    </row>
    <row r="7" spans="1:8" s="1" customFormat="1" ht="52.2" customHeight="1" x14ac:dyDescent="0.25">
      <c r="A7" s="106" t="s">
        <v>186</v>
      </c>
      <c r="B7" s="91" t="s">
        <v>190</v>
      </c>
      <c r="C7" s="291" t="s">
        <v>352</v>
      </c>
      <c r="D7" s="299" t="s">
        <v>49</v>
      </c>
      <c r="E7" s="299">
        <v>8</v>
      </c>
      <c r="F7" s="128"/>
      <c r="G7" s="86">
        <f t="shared" si="0"/>
        <v>0</v>
      </c>
      <c r="H7" s="6"/>
    </row>
    <row r="8" spans="1:8" s="1" customFormat="1" ht="20.25" customHeight="1" x14ac:dyDescent="0.25">
      <c r="A8" s="106" t="s">
        <v>186</v>
      </c>
      <c r="B8" s="91" t="s">
        <v>193</v>
      </c>
      <c r="C8" s="291" t="s">
        <v>353</v>
      </c>
      <c r="D8" s="299" t="s">
        <v>52</v>
      </c>
      <c r="E8" s="299">
        <v>50</v>
      </c>
      <c r="F8" s="128"/>
      <c r="G8" s="86">
        <f t="shared" si="0"/>
        <v>0</v>
      </c>
      <c r="H8" s="6"/>
    </row>
    <row r="9" spans="1:8" s="1" customFormat="1" ht="20.25" customHeight="1" x14ac:dyDescent="0.25">
      <c r="A9" s="106" t="s">
        <v>186</v>
      </c>
      <c r="B9" s="91" t="s">
        <v>195</v>
      </c>
      <c r="C9" s="291" t="s">
        <v>354</v>
      </c>
      <c r="D9" s="299" t="s">
        <v>52</v>
      </c>
      <c r="E9" s="299">
        <v>15</v>
      </c>
      <c r="F9" s="128"/>
      <c r="G9" s="86">
        <f t="shared" si="0"/>
        <v>0</v>
      </c>
      <c r="H9" s="6"/>
    </row>
    <row r="10" spans="1:8" s="1" customFormat="1" ht="20.25" customHeight="1" x14ac:dyDescent="0.25">
      <c r="A10" s="106" t="s">
        <v>186</v>
      </c>
      <c r="B10" s="91" t="s">
        <v>197</v>
      </c>
      <c r="C10" s="291" t="s">
        <v>355</v>
      </c>
      <c r="D10" s="299" t="s">
        <v>52</v>
      </c>
      <c r="E10" s="299">
        <v>65</v>
      </c>
      <c r="F10" s="128"/>
      <c r="G10" s="86">
        <f t="shared" si="0"/>
        <v>0</v>
      </c>
      <c r="H10" s="6"/>
    </row>
    <row r="11" spans="1:8" s="1" customFormat="1" ht="20.25" customHeight="1" x14ac:dyDescent="0.25">
      <c r="A11" s="106" t="s">
        <v>186</v>
      </c>
      <c r="B11" s="91" t="s">
        <v>199</v>
      </c>
      <c r="C11" s="291" t="s">
        <v>356</v>
      </c>
      <c r="D11" s="299" t="s">
        <v>52</v>
      </c>
      <c r="E11" s="299">
        <v>65</v>
      </c>
      <c r="F11" s="128"/>
      <c r="G11" s="86">
        <f t="shared" si="0"/>
        <v>0</v>
      </c>
      <c r="H11" s="6"/>
    </row>
    <row r="12" spans="1:8" s="1" customFormat="1" ht="20.25" customHeight="1" x14ac:dyDescent="0.25">
      <c r="A12" s="106" t="s">
        <v>186</v>
      </c>
      <c r="B12" s="91" t="s">
        <v>201</v>
      </c>
      <c r="C12" s="291" t="s">
        <v>357</v>
      </c>
      <c r="D12" s="299" t="s">
        <v>52</v>
      </c>
      <c r="E12" s="299">
        <v>60</v>
      </c>
      <c r="F12" s="128"/>
      <c r="G12" s="86">
        <f t="shared" si="0"/>
        <v>0</v>
      </c>
      <c r="H12" s="6"/>
    </row>
    <row r="13" spans="1:8" s="1" customFormat="1" ht="20.25" customHeight="1" x14ac:dyDescent="0.25">
      <c r="A13" s="106" t="s">
        <v>186</v>
      </c>
      <c r="B13" s="91" t="s">
        <v>203</v>
      </c>
      <c r="C13" s="291" t="s">
        <v>358</v>
      </c>
      <c r="D13" s="299" t="s">
        <v>52</v>
      </c>
      <c r="E13" s="299">
        <v>125</v>
      </c>
      <c r="F13" s="128"/>
      <c r="G13" s="86">
        <f t="shared" si="0"/>
        <v>0</v>
      </c>
      <c r="H13" s="6"/>
    </row>
    <row r="14" spans="1:8" s="1" customFormat="1" ht="20.25" customHeight="1" x14ac:dyDescent="0.25">
      <c r="A14" s="106" t="s">
        <v>186</v>
      </c>
      <c r="B14" s="91" t="s">
        <v>205</v>
      </c>
      <c r="C14" s="291" t="s">
        <v>359</v>
      </c>
      <c r="D14" s="299" t="s">
        <v>52</v>
      </c>
      <c r="E14" s="299">
        <v>6</v>
      </c>
      <c r="F14" s="128"/>
      <c r="G14" s="86">
        <f t="shared" si="0"/>
        <v>0</v>
      </c>
      <c r="H14" s="6"/>
    </row>
    <row r="15" spans="1:8" s="1" customFormat="1" ht="33.75" customHeight="1" x14ac:dyDescent="0.25">
      <c r="A15" s="106" t="s">
        <v>186</v>
      </c>
      <c r="B15" s="91" t="s">
        <v>207</v>
      </c>
      <c r="C15" s="291" t="s">
        <v>360</v>
      </c>
      <c r="D15" s="299" t="s">
        <v>49</v>
      </c>
      <c r="E15" s="299">
        <v>6</v>
      </c>
      <c r="F15" s="128"/>
      <c r="G15" s="86">
        <f t="shared" si="0"/>
        <v>0</v>
      </c>
      <c r="H15" s="6"/>
    </row>
    <row r="16" spans="1:8" s="1" customFormat="1" ht="21" customHeight="1" x14ac:dyDescent="0.25">
      <c r="A16" s="106" t="s">
        <v>186</v>
      </c>
      <c r="B16" s="91" t="s">
        <v>209</v>
      </c>
      <c r="C16" s="291" t="s">
        <v>361</v>
      </c>
      <c r="D16" s="299" t="s">
        <v>52</v>
      </c>
      <c r="E16" s="299">
        <v>12</v>
      </c>
      <c r="F16" s="128"/>
      <c r="G16" s="86">
        <f t="shared" si="0"/>
        <v>0</v>
      </c>
      <c r="H16" s="6"/>
    </row>
    <row r="17" spans="1:8" s="1" customFormat="1" ht="21" customHeight="1" x14ac:dyDescent="0.25">
      <c r="A17" s="106" t="s">
        <v>186</v>
      </c>
      <c r="B17" s="91" t="s">
        <v>211</v>
      </c>
      <c r="C17" s="291" t="s">
        <v>362</v>
      </c>
      <c r="D17" s="299" t="s">
        <v>49</v>
      </c>
      <c r="E17" s="299">
        <v>2</v>
      </c>
      <c r="F17" s="128"/>
      <c r="G17" s="86">
        <f t="shared" si="0"/>
        <v>0</v>
      </c>
      <c r="H17" s="6"/>
    </row>
    <row r="18" spans="1:8" s="1" customFormat="1" ht="21" customHeight="1" x14ac:dyDescent="0.25">
      <c r="A18" s="106" t="s">
        <v>186</v>
      </c>
      <c r="B18" s="91" t="s">
        <v>213</v>
      </c>
      <c r="C18" s="291" t="s">
        <v>363</v>
      </c>
      <c r="D18" s="299" t="s">
        <v>49</v>
      </c>
      <c r="E18" s="299">
        <v>2</v>
      </c>
      <c r="F18" s="128"/>
      <c r="G18" s="86">
        <f t="shared" si="0"/>
        <v>0</v>
      </c>
      <c r="H18" s="6"/>
    </row>
    <row r="19" spans="1:8" s="1" customFormat="1" ht="21" customHeight="1" x14ac:dyDescent="0.25">
      <c r="A19" s="106" t="s">
        <v>186</v>
      </c>
      <c r="B19" s="91" t="s">
        <v>215</v>
      </c>
      <c r="C19" s="291" t="s">
        <v>364</v>
      </c>
      <c r="D19" s="299" t="s">
        <v>49</v>
      </c>
      <c r="E19" s="299">
        <v>2</v>
      </c>
      <c r="F19" s="128"/>
      <c r="G19" s="86">
        <f t="shared" si="0"/>
        <v>0</v>
      </c>
      <c r="H19" s="6"/>
    </row>
    <row r="20" spans="1:8" s="1" customFormat="1" ht="21" customHeight="1" x14ac:dyDescent="0.25">
      <c r="A20" s="106" t="s">
        <v>186</v>
      </c>
      <c r="B20" s="91" t="s">
        <v>217</v>
      </c>
      <c r="C20" s="291" t="s">
        <v>365</v>
      </c>
      <c r="D20" s="299" t="s">
        <v>46</v>
      </c>
      <c r="E20" s="299">
        <v>2</v>
      </c>
      <c r="F20" s="128"/>
      <c r="G20" s="86">
        <f t="shared" si="0"/>
        <v>0</v>
      </c>
      <c r="H20" s="6"/>
    </row>
    <row r="21" spans="1:8" s="1" customFormat="1" ht="21" customHeight="1" x14ac:dyDescent="0.25">
      <c r="A21" s="106" t="s">
        <v>186</v>
      </c>
      <c r="B21" s="91" t="s">
        <v>219</v>
      </c>
      <c r="C21" s="291" t="s">
        <v>366</v>
      </c>
      <c r="D21" s="299" t="s">
        <v>49</v>
      </c>
      <c r="E21" s="299">
        <v>2</v>
      </c>
      <c r="F21" s="128"/>
      <c r="G21" s="86">
        <f t="shared" si="0"/>
        <v>0</v>
      </c>
      <c r="H21" s="6"/>
    </row>
    <row r="22" spans="1:8" s="1" customFormat="1" ht="21" customHeight="1" x14ac:dyDescent="0.25">
      <c r="A22" s="106" t="s">
        <v>186</v>
      </c>
      <c r="B22" s="91" t="s">
        <v>221</v>
      </c>
      <c r="C22" s="291" t="s">
        <v>367</v>
      </c>
      <c r="D22" s="299" t="s">
        <v>49</v>
      </c>
      <c r="E22" s="299">
        <v>6</v>
      </c>
      <c r="F22" s="128"/>
      <c r="G22" s="86">
        <f t="shared" si="0"/>
        <v>0</v>
      </c>
      <c r="H22" s="6"/>
    </row>
    <row r="23" spans="1:8" s="1" customFormat="1" ht="21" customHeight="1" x14ac:dyDescent="0.25">
      <c r="A23" s="106" t="s">
        <v>186</v>
      </c>
      <c r="B23" s="91" t="s">
        <v>223</v>
      </c>
      <c r="C23" s="291" t="s">
        <v>233</v>
      </c>
      <c r="D23" s="299" t="s">
        <v>49</v>
      </c>
      <c r="E23" s="299">
        <v>2</v>
      </c>
      <c r="F23" s="128"/>
      <c r="G23" s="86">
        <f t="shared" si="0"/>
        <v>0</v>
      </c>
      <c r="H23" s="6"/>
    </row>
    <row r="24" spans="1:8" s="1" customFormat="1" ht="21" customHeight="1" x14ac:dyDescent="0.25">
      <c r="A24" s="106" t="s">
        <v>186</v>
      </c>
      <c r="B24" s="91" t="s">
        <v>225</v>
      </c>
      <c r="C24" s="291" t="s">
        <v>194</v>
      </c>
      <c r="D24" s="299" t="s">
        <v>49</v>
      </c>
      <c r="E24" s="299">
        <v>1</v>
      </c>
      <c r="F24" s="128"/>
      <c r="G24" s="86">
        <f t="shared" si="0"/>
        <v>0</v>
      </c>
      <c r="H24" s="6"/>
    </row>
    <row r="25" spans="1:8" s="1" customFormat="1" ht="21" customHeight="1" x14ac:dyDescent="0.25">
      <c r="A25" s="106" t="s">
        <v>186</v>
      </c>
      <c r="B25" s="91" t="s">
        <v>228</v>
      </c>
      <c r="C25" s="291" t="s">
        <v>235</v>
      </c>
      <c r="D25" s="299" t="s">
        <v>49</v>
      </c>
      <c r="E25" s="299">
        <v>3</v>
      </c>
      <c r="F25" s="128"/>
      <c r="G25" s="86">
        <f t="shared" si="0"/>
        <v>0</v>
      </c>
      <c r="H25" s="6"/>
    </row>
    <row r="26" spans="1:8" s="1" customFormat="1" ht="21" customHeight="1" x14ac:dyDescent="0.25">
      <c r="A26" s="106" t="s">
        <v>186</v>
      </c>
      <c r="B26" s="91" t="s">
        <v>230</v>
      </c>
      <c r="C26" s="291" t="s">
        <v>231</v>
      </c>
      <c r="D26" s="299" t="s">
        <v>49</v>
      </c>
      <c r="E26" s="299">
        <v>5</v>
      </c>
      <c r="F26" s="128"/>
      <c r="G26" s="86">
        <f t="shared" si="0"/>
        <v>0</v>
      </c>
      <c r="H26" s="6"/>
    </row>
    <row r="27" spans="1:8" s="1" customFormat="1" ht="48" customHeight="1" x14ac:dyDescent="0.25">
      <c r="A27" s="106" t="s">
        <v>186</v>
      </c>
      <c r="B27" s="91" t="s">
        <v>232</v>
      </c>
      <c r="C27" s="291" t="s">
        <v>237</v>
      </c>
      <c r="D27" s="299" t="s">
        <v>49</v>
      </c>
      <c r="E27" s="299">
        <v>3</v>
      </c>
      <c r="F27" s="128"/>
      <c r="G27" s="86">
        <f t="shared" si="0"/>
        <v>0</v>
      </c>
      <c r="H27" s="6"/>
    </row>
    <row r="28" spans="1:8" s="1" customFormat="1" ht="21" customHeight="1" x14ac:dyDescent="0.25">
      <c r="A28" s="106" t="s">
        <v>186</v>
      </c>
      <c r="B28" s="91" t="s">
        <v>234</v>
      </c>
      <c r="C28" s="291" t="s">
        <v>239</v>
      </c>
      <c r="D28" s="299" t="s">
        <v>49</v>
      </c>
      <c r="E28" s="299">
        <v>5</v>
      </c>
      <c r="F28" s="128"/>
      <c r="G28" s="86">
        <f t="shared" si="0"/>
        <v>0</v>
      </c>
      <c r="H28" s="6"/>
    </row>
    <row r="29" spans="1:8" s="1" customFormat="1" ht="37.200000000000003" customHeight="1" x14ac:dyDescent="0.25">
      <c r="A29" s="106" t="s">
        <v>186</v>
      </c>
      <c r="B29" s="91" t="s">
        <v>236</v>
      </c>
      <c r="C29" s="291" t="s">
        <v>368</v>
      </c>
      <c r="D29" s="299" t="s">
        <v>49</v>
      </c>
      <c r="E29" s="299">
        <v>15</v>
      </c>
      <c r="F29" s="128"/>
      <c r="G29" s="86">
        <f t="shared" si="0"/>
        <v>0</v>
      </c>
      <c r="H29" s="6"/>
    </row>
    <row r="30" spans="1:8" s="1" customFormat="1" ht="21" customHeight="1" x14ac:dyDescent="0.25">
      <c r="A30" s="106" t="s">
        <v>186</v>
      </c>
      <c r="B30" s="91" t="s">
        <v>238</v>
      </c>
      <c r="C30" s="291" t="s">
        <v>369</v>
      </c>
      <c r="D30" s="299" t="s">
        <v>46</v>
      </c>
      <c r="E30" s="299">
        <v>1</v>
      </c>
      <c r="F30" s="128"/>
      <c r="G30" s="86">
        <f t="shared" si="0"/>
        <v>0</v>
      </c>
      <c r="H30" s="6"/>
    </row>
    <row r="31" spans="1:8" s="1" customFormat="1" ht="21" customHeight="1" x14ac:dyDescent="0.25">
      <c r="A31" s="106" t="s">
        <v>186</v>
      </c>
      <c r="B31" s="91" t="s">
        <v>240</v>
      </c>
      <c r="C31" s="291" t="s">
        <v>243</v>
      </c>
      <c r="D31" s="299" t="s">
        <v>244</v>
      </c>
      <c r="E31" s="299">
        <v>50</v>
      </c>
      <c r="F31" s="128"/>
      <c r="G31" s="86">
        <f t="shared" si="0"/>
        <v>0</v>
      </c>
      <c r="H31" s="6"/>
    </row>
    <row r="32" spans="1:8" s="1" customFormat="1" ht="21" customHeight="1" x14ac:dyDescent="0.25">
      <c r="A32" s="106" t="s">
        <v>186</v>
      </c>
      <c r="B32" s="91" t="s">
        <v>242</v>
      </c>
      <c r="C32" s="291" t="s">
        <v>246</v>
      </c>
      <c r="D32" s="299" t="s">
        <v>247</v>
      </c>
      <c r="E32" s="299">
        <v>35</v>
      </c>
      <c r="F32" s="128"/>
      <c r="G32" s="86">
        <f t="shared" si="0"/>
        <v>0</v>
      </c>
      <c r="H32" s="6"/>
    </row>
    <row r="33" spans="1:9" s="1" customFormat="1" ht="31.5" customHeight="1" thickBot="1" x14ac:dyDescent="0.3">
      <c r="A33" s="106" t="s">
        <v>186</v>
      </c>
      <c r="B33" s="91" t="s">
        <v>245</v>
      </c>
      <c r="C33" s="291" t="s">
        <v>370</v>
      </c>
      <c r="D33" s="299" t="s">
        <v>244</v>
      </c>
      <c r="E33" s="299">
        <v>50</v>
      </c>
      <c r="F33" s="128"/>
      <c r="G33" s="86">
        <f t="shared" si="0"/>
        <v>0</v>
      </c>
      <c r="H33" s="6"/>
    </row>
    <row r="34" spans="1:9" s="1" customFormat="1" ht="48" customHeight="1" thickBot="1" x14ac:dyDescent="0.3">
      <c r="A34" s="126" t="s">
        <v>186</v>
      </c>
      <c r="B34" s="121" t="s">
        <v>330</v>
      </c>
      <c r="C34" s="298" t="s">
        <v>371</v>
      </c>
      <c r="D34" s="297" t="s">
        <v>244</v>
      </c>
      <c r="E34" s="297">
        <v>50</v>
      </c>
      <c r="F34" s="125"/>
      <c r="G34" s="63">
        <f t="shared" si="0"/>
        <v>0</v>
      </c>
      <c r="H34" s="62" t="s">
        <v>70</v>
      </c>
      <c r="I34" s="61">
        <f>ROUND(SUM(G6:G34),2)</f>
        <v>0</v>
      </c>
    </row>
    <row r="35" spans="1:9" s="1" customFormat="1" ht="193.95" customHeight="1" x14ac:dyDescent="0.25">
      <c r="A35" s="77" t="s">
        <v>248</v>
      </c>
      <c r="B35" s="76" t="s">
        <v>187</v>
      </c>
      <c r="C35" s="302" t="s">
        <v>249</v>
      </c>
      <c r="D35" s="301" t="s">
        <v>46</v>
      </c>
      <c r="E35" s="301">
        <v>1</v>
      </c>
      <c r="F35" s="129"/>
      <c r="G35" s="71">
        <f t="shared" si="0"/>
        <v>0</v>
      </c>
      <c r="H35" s="6"/>
    </row>
    <row r="36" spans="1:9" s="1" customFormat="1" ht="33" customHeight="1" x14ac:dyDescent="0.25">
      <c r="A36" s="106" t="s">
        <v>248</v>
      </c>
      <c r="B36" s="91" t="s">
        <v>190</v>
      </c>
      <c r="C36" s="291" t="s">
        <v>372</v>
      </c>
      <c r="D36" s="299" t="s">
        <v>46</v>
      </c>
      <c r="E36" s="299">
        <v>2</v>
      </c>
      <c r="F36" s="128"/>
      <c r="G36" s="86">
        <f t="shared" si="0"/>
        <v>0</v>
      </c>
      <c r="H36" s="6"/>
    </row>
    <row r="37" spans="1:9" s="1" customFormat="1" ht="20.25" customHeight="1" x14ac:dyDescent="0.25">
      <c r="A37" s="106" t="s">
        <v>248</v>
      </c>
      <c r="B37" s="91" t="s">
        <v>193</v>
      </c>
      <c r="C37" s="291" t="s">
        <v>373</v>
      </c>
      <c r="D37" s="299" t="s">
        <v>49</v>
      </c>
      <c r="E37" s="299">
        <v>2</v>
      </c>
      <c r="F37" s="128"/>
      <c r="G37" s="86">
        <f t="shared" si="0"/>
        <v>0</v>
      </c>
      <c r="H37" s="6"/>
    </row>
    <row r="38" spans="1:9" s="1" customFormat="1" ht="20.25" customHeight="1" x14ac:dyDescent="0.25">
      <c r="A38" s="106" t="s">
        <v>248</v>
      </c>
      <c r="B38" s="91" t="s">
        <v>195</v>
      </c>
      <c r="C38" s="291" t="s">
        <v>374</v>
      </c>
      <c r="D38" s="299" t="s">
        <v>52</v>
      </c>
      <c r="E38" s="299">
        <v>131</v>
      </c>
      <c r="F38" s="128"/>
      <c r="G38" s="86">
        <f t="shared" si="0"/>
        <v>0</v>
      </c>
      <c r="H38" s="6"/>
    </row>
    <row r="39" spans="1:9" s="1" customFormat="1" ht="20.25" customHeight="1" x14ac:dyDescent="0.25">
      <c r="A39" s="106" t="s">
        <v>248</v>
      </c>
      <c r="B39" s="91" t="s">
        <v>197</v>
      </c>
      <c r="C39" s="291" t="s">
        <v>375</v>
      </c>
      <c r="D39" s="299" t="s">
        <v>52</v>
      </c>
      <c r="E39" s="299">
        <v>12</v>
      </c>
      <c r="F39" s="128"/>
      <c r="G39" s="86">
        <f t="shared" si="0"/>
        <v>0</v>
      </c>
      <c r="H39" s="6"/>
    </row>
    <row r="40" spans="1:9" s="1" customFormat="1" ht="19.5" customHeight="1" x14ac:dyDescent="0.25">
      <c r="A40" s="106" t="s">
        <v>248</v>
      </c>
      <c r="B40" s="91" t="s">
        <v>199</v>
      </c>
      <c r="C40" s="291" t="s">
        <v>254</v>
      </c>
      <c r="D40" s="299" t="s">
        <v>46</v>
      </c>
      <c r="E40" s="299">
        <v>6</v>
      </c>
      <c r="F40" s="128"/>
      <c r="G40" s="86">
        <f t="shared" si="0"/>
        <v>0</v>
      </c>
      <c r="H40" s="6"/>
    </row>
    <row r="41" spans="1:9" s="1" customFormat="1" ht="20.25" customHeight="1" x14ac:dyDescent="0.25">
      <c r="A41" s="106" t="s">
        <v>248</v>
      </c>
      <c r="B41" s="91" t="s">
        <v>201</v>
      </c>
      <c r="C41" s="291" t="s">
        <v>255</v>
      </c>
      <c r="D41" s="299" t="s">
        <v>52</v>
      </c>
      <c r="E41" s="299">
        <v>60</v>
      </c>
      <c r="F41" s="128"/>
      <c r="G41" s="86">
        <f t="shared" si="0"/>
        <v>0</v>
      </c>
      <c r="H41" s="6"/>
    </row>
    <row r="42" spans="1:9" s="1" customFormat="1" ht="19.5" customHeight="1" x14ac:dyDescent="0.25">
      <c r="A42" s="106" t="s">
        <v>248</v>
      </c>
      <c r="B42" s="91" t="s">
        <v>203</v>
      </c>
      <c r="C42" s="291" t="s">
        <v>256</v>
      </c>
      <c r="D42" s="299" t="s">
        <v>52</v>
      </c>
      <c r="E42" s="299">
        <v>65</v>
      </c>
      <c r="F42" s="128"/>
      <c r="G42" s="86">
        <f t="shared" si="0"/>
        <v>0</v>
      </c>
      <c r="H42" s="6"/>
    </row>
    <row r="43" spans="1:9" s="1" customFormat="1" ht="20.25" customHeight="1" x14ac:dyDescent="0.25">
      <c r="A43" s="106" t="s">
        <v>248</v>
      </c>
      <c r="B43" s="91" t="s">
        <v>205</v>
      </c>
      <c r="C43" s="291" t="s">
        <v>257</v>
      </c>
      <c r="D43" s="299" t="s">
        <v>52</v>
      </c>
      <c r="E43" s="299">
        <v>65</v>
      </c>
      <c r="F43" s="128"/>
      <c r="G43" s="86">
        <f t="shared" si="0"/>
        <v>0</v>
      </c>
      <c r="H43" s="6"/>
    </row>
    <row r="44" spans="1:9" s="1" customFormat="1" ht="19.5" customHeight="1" x14ac:dyDescent="0.25">
      <c r="A44" s="106" t="s">
        <v>248</v>
      </c>
      <c r="B44" s="91" t="s">
        <v>207</v>
      </c>
      <c r="C44" s="291" t="s">
        <v>376</v>
      </c>
      <c r="D44" s="299" t="s">
        <v>46</v>
      </c>
      <c r="E44" s="299">
        <v>2</v>
      </c>
      <c r="F44" s="128"/>
      <c r="G44" s="86">
        <f t="shared" si="0"/>
        <v>0</v>
      </c>
      <c r="H44" s="6"/>
    </row>
    <row r="45" spans="1:9" s="1" customFormat="1" ht="144" customHeight="1" x14ac:dyDescent="0.25">
      <c r="A45" s="106" t="s">
        <v>248</v>
      </c>
      <c r="B45" s="91" t="s">
        <v>209</v>
      </c>
      <c r="C45" s="300" t="s">
        <v>377</v>
      </c>
      <c r="D45" s="299" t="s">
        <v>49</v>
      </c>
      <c r="E45" s="299">
        <v>2</v>
      </c>
      <c r="F45" s="128"/>
      <c r="G45" s="86">
        <f t="shared" si="0"/>
        <v>0</v>
      </c>
      <c r="H45" s="6"/>
    </row>
    <row r="46" spans="1:9" s="1" customFormat="1" ht="19.5" customHeight="1" thickBot="1" x14ac:dyDescent="0.3">
      <c r="A46" s="106" t="s">
        <v>248</v>
      </c>
      <c r="B46" s="91" t="s">
        <v>211</v>
      </c>
      <c r="C46" s="291" t="s">
        <v>378</v>
      </c>
      <c r="D46" s="299" t="s">
        <v>46</v>
      </c>
      <c r="E46" s="299">
        <v>2</v>
      </c>
      <c r="F46" s="128"/>
      <c r="G46" s="86">
        <f t="shared" si="0"/>
        <v>0</v>
      </c>
      <c r="H46" s="6"/>
    </row>
    <row r="47" spans="1:9" s="1" customFormat="1" ht="36.6" customHeight="1" thickBot="1" x14ac:dyDescent="0.3">
      <c r="A47" s="126" t="s">
        <v>248</v>
      </c>
      <c r="B47" s="121" t="s">
        <v>213</v>
      </c>
      <c r="C47" s="298" t="s">
        <v>379</v>
      </c>
      <c r="D47" s="297" t="s">
        <v>46</v>
      </c>
      <c r="E47" s="297">
        <v>1</v>
      </c>
      <c r="F47" s="125"/>
      <c r="G47" s="63">
        <f t="shared" si="0"/>
        <v>0</v>
      </c>
      <c r="H47" s="62" t="s">
        <v>78</v>
      </c>
      <c r="I47" s="61">
        <f>ROUND(SUM(G35:G47),2)</f>
        <v>0</v>
      </c>
    </row>
    <row r="48" spans="1:9" s="1" customFormat="1" ht="64.95" customHeight="1" thickBot="1" x14ac:dyDescent="0.3">
      <c r="A48" s="256"/>
      <c r="B48" s="255"/>
      <c r="C48" s="3"/>
      <c r="D48" s="4"/>
      <c r="E48" s="296"/>
      <c r="F48" s="59" t="s">
        <v>261</v>
      </c>
      <c r="G48" s="58">
        <f>SUM(G6:G47)</f>
        <v>0</v>
      </c>
      <c r="H48" s="6"/>
    </row>
    <row r="49" spans="1:9" s="1" customFormat="1" ht="44.4" customHeight="1" x14ac:dyDescent="0.25"/>
    <row r="50" spans="1:9" s="1" customFormat="1" ht="20.25" customHeight="1" x14ac:dyDescent="0.25">
      <c r="A50" s="256"/>
      <c r="B50" s="255"/>
      <c r="C50" s="3"/>
      <c r="D50" s="4"/>
      <c r="E50" s="296"/>
      <c r="H50" s="6"/>
    </row>
    <row r="51" spans="1:9" s="1" customFormat="1" ht="20.25" customHeight="1" x14ac:dyDescent="0.25">
      <c r="A51" s="256"/>
      <c r="B51" s="255"/>
      <c r="C51" s="3"/>
      <c r="D51" s="4"/>
      <c r="E51" s="296"/>
      <c r="F51" s="292"/>
      <c r="G51" s="247"/>
      <c r="H51" s="6"/>
    </row>
    <row r="52" spans="1:9" s="1" customFormat="1" ht="38.25" customHeight="1" x14ac:dyDescent="0.25">
      <c r="A52" s="256"/>
      <c r="B52" s="255"/>
      <c r="C52" s="3"/>
      <c r="D52" s="4"/>
      <c r="E52" s="296"/>
      <c r="F52" s="292"/>
      <c r="G52" s="247"/>
    </row>
    <row r="53" spans="1:9" s="1" customFormat="1" ht="67.95" customHeight="1" x14ac:dyDescent="0.25">
      <c r="A53" s="256"/>
      <c r="B53" s="255"/>
      <c r="C53" s="295"/>
      <c r="D53" s="293"/>
      <c r="E53" s="293"/>
      <c r="H53" s="6"/>
    </row>
    <row r="54" spans="1:9" s="1" customFormat="1" ht="19.5" customHeight="1" x14ac:dyDescent="0.25">
      <c r="A54" s="256"/>
      <c r="B54" s="255"/>
      <c r="C54" s="294"/>
      <c r="D54" s="293"/>
      <c r="E54" s="293"/>
      <c r="F54" s="292"/>
      <c r="G54" s="247"/>
      <c r="H54" s="6"/>
    </row>
    <row r="55" spans="1:9" s="1" customFormat="1" ht="21" customHeight="1" x14ac:dyDescent="0.25">
      <c r="A55" s="256"/>
      <c r="B55" s="255"/>
      <c r="C55" s="294"/>
      <c r="D55" s="293"/>
      <c r="E55" s="293"/>
      <c r="F55" s="292"/>
      <c r="G55" s="247"/>
      <c r="H55" s="6"/>
    </row>
    <row r="56" spans="1:9" s="1" customFormat="1" ht="21" customHeight="1" x14ac:dyDescent="0.25">
      <c r="A56" s="256"/>
      <c r="B56" s="255"/>
      <c r="C56" s="294"/>
      <c r="D56" s="293"/>
      <c r="E56" s="293"/>
      <c r="F56" s="292"/>
      <c r="G56" s="247"/>
      <c r="H56" s="6"/>
    </row>
    <row r="57" spans="1:9" s="1" customFormat="1" ht="38.25" customHeight="1" x14ac:dyDescent="0.25">
      <c r="A57" s="256"/>
      <c r="B57" s="255"/>
      <c r="C57" s="294"/>
      <c r="D57" s="293"/>
      <c r="E57" s="293"/>
      <c r="F57" s="292"/>
      <c r="G57" s="247"/>
      <c r="H57" s="70"/>
      <c r="I57" s="56"/>
    </row>
    <row r="58" spans="1:9" s="1" customFormat="1" ht="44.25" customHeight="1" x14ac:dyDescent="0.25">
      <c r="A58" s="52"/>
      <c r="B58" s="51"/>
      <c r="C58" s="52"/>
      <c r="D58" s="51"/>
      <c r="E58" s="51"/>
      <c r="H58" s="57"/>
      <c r="I58" s="56"/>
    </row>
  </sheetData>
  <mergeCells count="2">
    <mergeCell ref="A1:G2"/>
    <mergeCell ref="A4:G4"/>
  </mergeCells>
  <pageMargins left="0.7" right="0.7" top="0.75" bottom="0.75" header="0.3" footer="0.3"/>
  <pageSetup paperSize="9" orientation="portrait" horizontalDpi="30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ED3D9-0E05-492E-B7B5-F6EB08968F2E}">
  <dimension ref="A1:I104"/>
  <sheetViews>
    <sheetView topLeftCell="A3" zoomScale="85" zoomScaleNormal="85" workbookViewId="0">
      <selection activeCell="A3" sqref="A3:G3"/>
    </sheetView>
  </sheetViews>
  <sheetFormatPr defaultColWidth="9.109375" defaultRowHeight="13.8" x14ac:dyDescent="0.25"/>
  <cols>
    <col min="1" max="1" width="39.6640625" style="48" customWidth="1"/>
    <col min="2" max="2" width="10.5546875" style="2" customWidth="1"/>
    <col min="3" max="3" width="79.33203125" style="3" customWidth="1"/>
    <col min="4" max="4" width="9.109375" style="2"/>
    <col min="5" max="5" width="16.33203125" style="2" customWidth="1"/>
    <col min="6" max="6" width="20.6640625" style="5" customWidth="1"/>
    <col min="7" max="7" width="14.6640625" style="2" customWidth="1"/>
    <col min="8" max="8" width="21.5546875" style="6" customWidth="1"/>
    <col min="9" max="9" width="16.109375" style="1" customWidth="1"/>
    <col min="10" max="16384" width="9.109375" style="1"/>
  </cols>
  <sheetData>
    <row r="1" spans="1:7" ht="39.9" customHeight="1" x14ac:dyDescent="0.25">
      <c r="A1" s="311" t="s">
        <v>326</v>
      </c>
      <c r="B1" s="311"/>
      <c r="C1" s="311"/>
      <c r="D1" s="311"/>
      <c r="E1" s="311"/>
      <c r="F1" s="311"/>
      <c r="G1" s="311"/>
    </row>
    <row r="2" spans="1:7" ht="21.75" customHeight="1" thickBot="1" x14ac:dyDescent="0.3">
      <c r="A2" s="138"/>
      <c r="B2" s="138"/>
      <c r="C2" s="138"/>
      <c r="D2" s="138"/>
      <c r="E2" s="139"/>
      <c r="F2" s="138"/>
      <c r="G2" s="138"/>
    </row>
    <row r="3" spans="1:7" ht="21.6" customHeight="1" x14ac:dyDescent="0.25">
      <c r="A3" s="312" t="s">
        <v>24</v>
      </c>
      <c r="B3" s="313"/>
      <c r="C3" s="313"/>
      <c r="D3" s="313"/>
      <c r="E3" s="313"/>
      <c r="F3" s="313"/>
      <c r="G3" s="314"/>
    </row>
    <row r="4" spans="1:7" ht="28.2" thickBot="1" x14ac:dyDescent="0.3">
      <c r="A4" s="246" t="s">
        <v>36</v>
      </c>
      <c r="B4" s="184" t="s">
        <v>37</v>
      </c>
      <c r="C4" s="184" t="s">
        <v>38</v>
      </c>
      <c r="D4" s="184" t="s">
        <v>39</v>
      </c>
      <c r="E4" s="183" t="s">
        <v>40</v>
      </c>
      <c r="F4" s="244" t="s">
        <v>41</v>
      </c>
      <c r="G4" s="243" t="s">
        <v>42</v>
      </c>
    </row>
    <row r="5" spans="1:7" ht="20.25" customHeight="1" x14ac:dyDescent="0.25">
      <c r="A5" s="77" t="s">
        <v>43</v>
      </c>
      <c r="B5" s="76" t="s">
        <v>44</v>
      </c>
      <c r="C5" s="75" t="s">
        <v>45</v>
      </c>
      <c r="D5" s="73" t="s">
        <v>46</v>
      </c>
      <c r="E5" s="73">
        <v>1</v>
      </c>
      <c r="F5" s="129"/>
      <c r="G5" s="71">
        <f t="shared" ref="G5:G36" si="0">ROUND((E5*F5),2)</f>
        <v>0</v>
      </c>
    </row>
    <row r="6" spans="1:7" ht="20.25" customHeight="1" x14ac:dyDescent="0.25">
      <c r="A6" s="106" t="s">
        <v>43</v>
      </c>
      <c r="B6" s="91" t="s">
        <v>47</v>
      </c>
      <c r="C6" s="90" t="s">
        <v>51</v>
      </c>
      <c r="D6" s="88" t="s">
        <v>52</v>
      </c>
      <c r="E6" s="88">
        <v>25</v>
      </c>
      <c r="F6" s="128"/>
      <c r="G6" s="86">
        <f t="shared" si="0"/>
        <v>0</v>
      </c>
    </row>
    <row r="7" spans="1:7" ht="20.25" customHeight="1" x14ac:dyDescent="0.25">
      <c r="A7" s="106" t="s">
        <v>43</v>
      </c>
      <c r="B7" s="91" t="s">
        <v>50</v>
      </c>
      <c r="C7" s="90" t="s">
        <v>335</v>
      </c>
      <c r="D7" s="88" t="s">
        <v>52</v>
      </c>
      <c r="E7" s="88">
        <v>33</v>
      </c>
      <c r="F7" s="128"/>
      <c r="G7" s="86">
        <f t="shared" si="0"/>
        <v>0</v>
      </c>
    </row>
    <row r="8" spans="1:7" ht="20.25" customHeight="1" x14ac:dyDescent="0.25">
      <c r="A8" s="106" t="s">
        <v>43</v>
      </c>
      <c r="B8" s="91" t="s">
        <v>53</v>
      </c>
      <c r="C8" s="90" t="s">
        <v>54</v>
      </c>
      <c r="D8" s="88" t="s">
        <v>55</v>
      </c>
      <c r="E8" s="88">
        <v>3.2</v>
      </c>
      <c r="F8" s="128"/>
      <c r="G8" s="86">
        <f t="shared" si="0"/>
        <v>0</v>
      </c>
    </row>
    <row r="9" spans="1:7" ht="20.25" customHeight="1" x14ac:dyDescent="0.25">
      <c r="A9" s="106" t="s">
        <v>43</v>
      </c>
      <c r="B9" s="91" t="s">
        <v>56</v>
      </c>
      <c r="C9" s="90" t="s">
        <v>169</v>
      </c>
      <c r="D9" s="88" t="s">
        <v>55</v>
      </c>
      <c r="E9" s="88">
        <v>13</v>
      </c>
      <c r="F9" s="128"/>
      <c r="G9" s="86">
        <f t="shared" si="0"/>
        <v>0</v>
      </c>
    </row>
    <row r="10" spans="1:7" ht="20.25" customHeight="1" x14ac:dyDescent="0.25">
      <c r="A10" s="106" t="s">
        <v>43</v>
      </c>
      <c r="B10" s="91" t="s">
        <v>58</v>
      </c>
      <c r="C10" s="90" t="s">
        <v>59</v>
      </c>
      <c r="D10" s="88" t="s">
        <v>52</v>
      </c>
      <c r="E10" s="88">
        <v>31</v>
      </c>
      <c r="F10" s="128"/>
      <c r="G10" s="86">
        <f t="shared" si="0"/>
        <v>0</v>
      </c>
    </row>
    <row r="11" spans="1:7" ht="34.5" customHeight="1" x14ac:dyDescent="0.25">
      <c r="A11" s="106" t="s">
        <v>43</v>
      </c>
      <c r="B11" s="91" t="s">
        <v>60</v>
      </c>
      <c r="C11" s="90" t="s">
        <v>61</v>
      </c>
      <c r="D11" s="88" t="s">
        <v>62</v>
      </c>
      <c r="E11" s="88">
        <v>0.4</v>
      </c>
      <c r="F11" s="128"/>
      <c r="G11" s="86">
        <f t="shared" si="0"/>
        <v>0</v>
      </c>
    </row>
    <row r="12" spans="1:7" ht="36.75" customHeight="1" x14ac:dyDescent="0.25">
      <c r="A12" s="106" t="s">
        <v>43</v>
      </c>
      <c r="B12" s="91" t="s">
        <v>63</v>
      </c>
      <c r="C12" s="90" t="s">
        <v>138</v>
      </c>
      <c r="D12" s="88" t="s">
        <v>55</v>
      </c>
      <c r="E12" s="88">
        <v>23</v>
      </c>
      <c r="F12" s="128"/>
      <c r="G12" s="86">
        <f t="shared" si="0"/>
        <v>0</v>
      </c>
    </row>
    <row r="13" spans="1:7" ht="39" customHeight="1" x14ac:dyDescent="0.25">
      <c r="A13" s="106" t="s">
        <v>43</v>
      </c>
      <c r="B13" s="91" t="s">
        <v>66</v>
      </c>
      <c r="C13" s="90" t="s">
        <v>64</v>
      </c>
      <c r="D13" s="88" t="s">
        <v>65</v>
      </c>
      <c r="E13" s="88">
        <v>5.3</v>
      </c>
      <c r="F13" s="128"/>
      <c r="G13" s="86">
        <f t="shared" si="0"/>
        <v>0</v>
      </c>
    </row>
    <row r="14" spans="1:7" ht="20.25" customHeight="1" x14ac:dyDescent="0.25">
      <c r="A14" s="106" t="s">
        <v>43</v>
      </c>
      <c r="B14" s="263" t="s">
        <v>68</v>
      </c>
      <c r="C14" s="90" t="s">
        <v>263</v>
      </c>
      <c r="D14" s="88" t="s">
        <v>49</v>
      </c>
      <c r="E14" s="88">
        <v>2</v>
      </c>
      <c r="F14" s="128"/>
      <c r="G14" s="86">
        <f t="shared" si="0"/>
        <v>0</v>
      </c>
    </row>
    <row r="15" spans="1:7" ht="20.25" customHeight="1" x14ac:dyDescent="0.25">
      <c r="A15" s="106" t="s">
        <v>43</v>
      </c>
      <c r="B15" s="263" t="s">
        <v>171</v>
      </c>
      <c r="C15" s="90" t="s">
        <v>264</v>
      </c>
      <c r="D15" s="88" t="s">
        <v>49</v>
      </c>
      <c r="E15" s="88">
        <v>4</v>
      </c>
      <c r="F15" s="128"/>
      <c r="G15" s="86">
        <f t="shared" si="0"/>
        <v>0</v>
      </c>
    </row>
    <row r="16" spans="1:7" ht="20.25" customHeight="1" thickBot="1" x14ac:dyDescent="0.3">
      <c r="A16" s="106" t="s">
        <v>43</v>
      </c>
      <c r="B16" s="263" t="s">
        <v>172</v>
      </c>
      <c r="C16" s="90" t="s">
        <v>67</v>
      </c>
      <c r="D16" s="88" t="s">
        <v>55</v>
      </c>
      <c r="E16" s="88">
        <v>16.899999999999999</v>
      </c>
      <c r="F16" s="128"/>
      <c r="G16" s="86">
        <f t="shared" si="0"/>
        <v>0</v>
      </c>
    </row>
    <row r="17" spans="1:9" ht="34.950000000000003" customHeight="1" thickBot="1" x14ac:dyDescent="0.3">
      <c r="A17" s="126" t="s">
        <v>43</v>
      </c>
      <c r="B17" s="262" t="s">
        <v>265</v>
      </c>
      <c r="C17" s="67" t="s">
        <v>69</v>
      </c>
      <c r="D17" s="65" t="s">
        <v>65</v>
      </c>
      <c r="E17" s="65">
        <v>15.9</v>
      </c>
      <c r="F17" s="125"/>
      <c r="G17" s="63">
        <f t="shared" si="0"/>
        <v>0</v>
      </c>
      <c r="H17" s="62" t="s">
        <v>70</v>
      </c>
      <c r="I17" s="61">
        <f>ROUND(SUM(G5:G17),2)</f>
        <v>0</v>
      </c>
    </row>
    <row r="18" spans="1:9" ht="29.25" customHeight="1" x14ac:dyDescent="0.25">
      <c r="A18" s="77" t="s">
        <v>71</v>
      </c>
      <c r="B18" s="76" t="s">
        <v>72</v>
      </c>
      <c r="C18" s="75" t="s">
        <v>267</v>
      </c>
      <c r="D18" s="74" t="s">
        <v>62</v>
      </c>
      <c r="E18" s="74">
        <v>1.9</v>
      </c>
      <c r="F18" s="129"/>
      <c r="G18" s="71">
        <f t="shared" si="0"/>
        <v>0</v>
      </c>
      <c r="H18" s="1"/>
    </row>
    <row r="19" spans="1:9" ht="29.25" customHeight="1" x14ac:dyDescent="0.25">
      <c r="A19" s="106" t="s">
        <v>71</v>
      </c>
      <c r="B19" s="91" t="s">
        <v>74</v>
      </c>
      <c r="C19" s="90" t="s">
        <v>380</v>
      </c>
      <c r="D19" s="89" t="s">
        <v>62</v>
      </c>
      <c r="E19" s="89">
        <v>0.4</v>
      </c>
      <c r="F19" s="128"/>
      <c r="G19" s="86">
        <f t="shared" si="0"/>
        <v>0</v>
      </c>
      <c r="H19" s="70"/>
      <c r="I19" s="56"/>
    </row>
    <row r="20" spans="1:9" ht="31.5" customHeight="1" x14ac:dyDescent="0.25">
      <c r="A20" s="106" t="s">
        <v>71</v>
      </c>
      <c r="B20" s="91" t="s">
        <v>76</v>
      </c>
      <c r="C20" s="90" t="s">
        <v>73</v>
      </c>
      <c r="D20" s="89" t="s">
        <v>62</v>
      </c>
      <c r="E20" s="89">
        <v>6.8</v>
      </c>
      <c r="F20" s="128"/>
      <c r="G20" s="86">
        <f t="shared" si="0"/>
        <v>0</v>
      </c>
      <c r="H20" s="70"/>
      <c r="I20" s="56"/>
    </row>
    <row r="21" spans="1:9" ht="30" customHeight="1" x14ac:dyDescent="0.25">
      <c r="A21" s="106" t="s">
        <v>71</v>
      </c>
      <c r="B21" s="91" t="s">
        <v>269</v>
      </c>
      <c r="C21" s="90" t="s">
        <v>381</v>
      </c>
      <c r="D21" s="89" t="s">
        <v>55</v>
      </c>
      <c r="E21" s="89">
        <v>32.200000000000003</v>
      </c>
      <c r="F21" s="128"/>
      <c r="G21" s="86">
        <f t="shared" si="0"/>
        <v>0</v>
      </c>
      <c r="H21" s="70"/>
      <c r="I21" s="56"/>
    </row>
    <row r="22" spans="1:9" ht="20.25" customHeight="1" x14ac:dyDescent="0.25">
      <c r="A22" s="106" t="s">
        <v>71</v>
      </c>
      <c r="B22" s="91" t="s">
        <v>270</v>
      </c>
      <c r="C22" s="90" t="s">
        <v>382</v>
      </c>
      <c r="D22" s="89" t="s">
        <v>62</v>
      </c>
      <c r="E22" s="89">
        <v>9.6999999999999993</v>
      </c>
      <c r="F22" s="128"/>
      <c r="G22" s="86">
        <f t="shared" si="0"/>
        <v>0</v>
      </c>
    </row>
    <row r="23" spans="1:9" ht="34.5" customHeight="1" x14ac:dyDescent="0.25">
      <c r="A23" s="106" t="s">
        <v>71</v>
      </c>
      <c r="B23" s="91" t="s">
        <v>271</v>
      </c>
      <c r="C23" s="90" t="s">
        <v>272</v>
      </c>
      <c r="D23" s="89" t="s">
        <v>55</v>
      </c>
      <c r="E23" s="89">
        <v>31</v>
      </c>
      <c r="F23" s="128"/>
      <c r="G23" s="86">
        <f t="shared" si="0"/>
        <v>0</v>
      </c>
    </row>
    <row r="24" spans="1:9" ht="34.5" customHeight="1" thickBot="1" x14ac:dyDescent="0.3">
      <c r="A24" s="106" t="s">
        <v>71</v>
      </c>
      <c r="B24" s="91" t="s">
        <v>273</v>
      </c>
      <c r="C24" s="90" t="s">
        <v>274</v>
      </c>
      <c r="D24" s="89" t="s">
        <v>62</v>
      </c>
      <c r="E24" s="89">
        <v>1.9</v>
      </c>
      <c r="F24" s="128"/>
      <c r="G24" s="86">
        <f t="shared" si="0"/>
        <v>0</v>
      </c>
    </row>
    <row r="25" spans="1:9" ht="34.5" customHeight="1" thickBot="1" x14ac:dyDescent="0.3">
      <c r="A25" s="126" t="s">
        <v>71</v>
      </c>
      <c r="B25" s="121" t="s">
        <v>275</v>
      </c>
      <c r="C25" s="67" t="s">
        <v>276</v>
      </c>
      <c r="D25" s="66" t="s">
        <v>55</v>
      </c>
      <c r="E25" s="66">
        <v>31</v>
      </c>
      <c r="F25" s="125"/>
      <c r="G25" s="63">
        <f t="shared" si="0"/>
        <v>0</v>
      </c>
      <c r="H25" s="62" t="s">
        <v>78</v>
      </c>
      <c r="I25" s="61">
        <f>ROUND(SUM(G18:G25),2)</f>
        <v>0</v>
      </c>
    </row>
    <row r="26" spans="1:9" ht="31.5" customHeight="1" x14ac:dyDescent="0.25">
      <c r="A26" s="77" t="s">
        <v>79</v>
      </c>
      <c r="B26" s="76" t="s">
        <v>80</v>
      </c>
      <c r="C26" s="75" t="s">
        <v>81</v>
      </c>
      <c r="D26" s="74" t="s">
        <v>55</v>
      </c>
      <c r="E26" s="73">
        <v>5</v>
      </c>
      <c r="F26" s="129"/>
      <c r="G26" s="71">
        <f t="shared" si="0"/>
        <v>0</v>
      </c>
      <c r="H26" s="1"/>
    </row>
    <row r="27" spans="1:9" ht="31.5" customHeight="1" thickBot="1" x14ac:dyDescent="0.3">
      <c r="A27" s="106" t="s">
        <v>79</v>
      </c>
      <c r="B27" s="91" t="s">
        <v>82</v>
      </c>
      <c r="C27" s="90" t="s">
        <v>284</v>
      </c>
      <c r="D27" s="89" t="s">
        <v>55</v>
      </c>
      <c r="E27" s="88">
        <v>5</v>
      </c>
      <c r="F27" s="128"/>
      <c r="G27" s="86">
        <f t="shared" si="0"/>
        <v>0</v>
      </c>
      <c r="H27" s="70"/>
      <c r="I27" s="56"/>
    </row>
    <row r="28" spans="1:9" ht="32.25" customHeight="1" thickBot="1" x14ac:dyDescent="0.3">
      <c r="A28" s="126" t="s">
        <v>79</v>
      </c>
      <c r="B28" s="121" t="s">
        <v>84</v>
      </c>
      <c r="C28" s="67" t="s">
        <v>85</v>
      </c>
      <c r="D28" s="66" t="s">
        <v>52</v>
      </c>
      <c r="E28" s="65">
        <v>31</v>
      </c>
      <c r="F28" s="125"/>
      <c r="G28" s="63">
        <f t="shared" si="0"/>
        <v>0</v>
      </c>
      <c r="H28" s="62" t="s">
        <v>86</v>
      </c>
      <c r="I28" s="61">
        <f>ROUND(SUM(G26:G28),2)</f>
        <v>0</v>
      </c>
    </row>
    <row r="29" spans="1:9" ht="32.25" customHeight="1" x14ac:dyDescent="0.25">
      <c r="A29" s="77" t="s">
        <v>383</v>
      </c>
      <c r="B29" s="76" t="s">
        <v>88</v>
      </c>
      <c r="C29" s="75" t="s">
        <v>305</v>
      </c>
      <c r="D29" s="74" t="s">
        <v>55</v>
      </c>
      <c r="E29" s="73">
        <v>10</v>
      </c>
      <c r="F29" s="129"/>
      <c r="G29" s="71">
        <f t="shared" si="0"/>
        <v>0</v>
      </c>
      <c r="H29" s="70"/>
      <c r="I29" s="56"/>
    </row>
    <row r="30" spans="1:9" ht="31.5" customHeight="1" x14ac:dyDescent="0.25">
      <c r="A30" s="106" t="s">
        <v>383</v>
      </c>
      <c r="B30" s="91" t="s">
        <v>90</v>
      </c>
      <c r="C30" s="90" t="s">
        <v>89</v>
      </c>
      <c r="D30" s="89" t="s">
        <v>55</v>
      </c>
      <c r="E30" s="88">
        <v>10</v>
      </c>
      <c r="F30" s="128"/>
      <c r="G30" s="86">
        <f t="shared" si="0"/>
        <v>0</v>
      </c>
      <c r="H30" s="70"/>
      <c r="I30" s="56"/>
    </row>
    <row r="31" spans="1:9" ht="31.5" customHeight="1" x14ac:dyDescent="0.25">
      <c r="A31" s="106" t="s">
        <v>383</v>
      </c>
      <c r="B31" s="91" t="s">
        <v>92</v>
      </c>
      <c r="C31" s="90" t="s">
        <v>177</v>
      </c>
      <c r="D31" s="89" t="s">
        <v>55</v>
      </c>
      <c r="E31" s="88">
        <v>10</v>
      </c>
      <c r="F31" s="128"/>
      <c r="G31" s="86">
        <f t="shared" si="0"/>
        <v>0</v>
      </c>
      <c r="H31" s="70"/>
      <c r="I31" s="56"/>
    </row>
    <row r="32" spans="1:9" ht="31.5" customHeight="1" x14ac:dyDescent="0.25">
      <c r="A32" s="106" t="s">
        <v>383</v>
      </c>
      <c r="B32" s="91" t="s">
        <v>94</v>
      </c>
      <c r="C32" s="90" t="s">
        <v>384</v>
      </c>
      <c r="D32" s="89" t="s">
        <v>52</v>
      </c>
      <c r="E32" s="88">
        <v>20</v>
      </c>
      <c r="F32" s="128"/>
      <c r="G32" s="86">
        <f t="shared" si="0"/>
        <v>0</v>
      </c>
      <c r="H32" s="70"/>
      <c r="I32" s="56"/>
    </row>
    <row r="33" spans="1:9" ht="31.5" customHeight="1" thickBot="1" x14ac:dyDescent="0.3">
      <c r="A33" s="106" t="s">
        <v>383</v>
      </c>
      <c r="B33" s="91" t="s">
        <v>96</v>
      </c>
      <c r="C33" s="90" t="s">
        <v>300</v>
      </c>
      <c r="D33" s="89" t="s">
        <v>52</v>
      </c>
      <c r="E33" s="88">
        <v>20</v>
      </c>
      <c r="F33" s="128"/>
      <c r="G33" s="86">
        <f t="shared" si="0"/>
        <v>0</v>
      </c>
      <c r="H33" s="70"/>
      <c r="I33" s="56"/>
    </row>
    <row r="34" spans="1:9" ht="31.5" customHeight="1" thickBot="1" x14ac:dyDescent="0.3">
      <c r="A34" s="126" t="s">
        <v>383</v>
      </c>
      <c r="B34" s="121" t="s">
        <v>98</v>
      </c>
      <c r="C34" s="67" t="s">
        <v>99</v>
      </c>
      <c r="D34" s="66" t="s">
        <v>52</v>
      </c>
      <c r="E34" s="65">
        <v>20</v>
      </c>
      <c r="F34" s="125"/>
      <c r="G34" s="63">
        <f t="shared" si="0"/>
        <v>0</v>
      </c>
      <c r="H34" s="62" t="s">
        <v>100</v>
      </c>
      <c r="I34" s="61">
        <f>ROUND(SUM(G29:G34),2)</f>
        <v>0</v>
      </c>
    </row>
    <row r="35" spans="1:9" ht="31.5" customHeight="1" x14ac:dyDescent="0.25">
      <c r="A35" s="77" t="s">
        <v>385</v>
      </c>
      <c r="B35" s="76" t="s">
        <v>102</v>
      </c>
      <c r="C35" s="75" t="s">
        <v>289</v>
      </c>
      <c r="D35" s="74" t="s">
        <v>62</v>
      </c>
      <c r="E35" s="73">
        <v>2.7</v>
      </c>
      <c r="F35" s="129"/>
      <c r="G35" s="71">
        <f t="shared" si="0"/>
        <v>0</v>
      </c>
      <c r="H35" s="70"/>
      <c r="I35" s="56"/>
    </row>
    <row r="36" spans="1:9" ht="31.5" customHeight="1" x14ac:dyDescent="0.25">
      <c r="A36" s="106" t="s">
        <v>385</v>
      </c>
      <c r="B36" s="91" t="s">
        <v>103</v>
      </c>
      <c r="C36" s="90" t="s">
        <v>291</v>
      </c>
      <c r="D36" s="89" t="s">
        <v>55</v>
      </c>
      <c r="E36" s="88">
        <v>14.2</v>
      </c>
      <c r="F36" s="128"/>
      <c r="G36" s="86">
        <f t="shared" si="0"/>
        <v>0</v>
      </c>
      <c r="H36" s="1"/>
    </row>
    <row r="37" spans="1:9" s="60" customFormat="1" ht="30.75" customHeight="1" x14ac:dyDescent="0.25">
      <c r="A37" s="106" t="s">
        <v>385</v>
      </c>
      <c r="B37" s="91" t="s">
        <v>105</v>
      </c>
      <c r="C37" s="90" t="s">
        <v>89</v>
      </c>
      <c r="D37" s="89" t="s">
        <v>55</v>
      </c>
      <c r="E37" s="88">
        <v>1.8</v>
      </c>
      <c r="F37" s="128"/>
      <c r="G37" s="86">
        <f t="shared" ref="G37:G68" si="1">ROUND((E37*F37),2)</f>
        <v>0</v>
      </c>
    </row>
    <row r="38" spans="1:9" s="60" customFormat="1" ht="30.75" customHeight="1" x14ac:dyDescent="0.25">
      <c r="A38" s="106" t="s">
        <v>385</v>
      </c>
      <c r="B38" s="91" t="s">
        <v>106</v>
      </c>
      <c r="C38" s="90" t="s">
        <v>93</v>
      </c>
      <c r="D38" s="89" t="s">
        <v>55</v>
      </c>
      <c r="E38" s="88">
        <v>1.8</v>
      </c>
      <c r="F38" s="128"/>
      <c r="G38" s="86">
        <f t="shared" si="1"/>
        <v>0</v>
      </c>
    </row>
    <row r="39" spans="1:9" s="60" customFormat="1" ht="29.25" customHeight="1" x14ac:dyDescent="0.25">
      <c r="A39" s="106" t="s">
        <v>385</v>
      </c>
      <c r="B39" s="91" t="s">
        <v>107</v>
      </c>
      <c r="C39" s="90" t="s">
        <v>295</v>
      </c>
      <c r="D39" s="89" t="s">
        <v>55</v>
      </c>
      <c r="E39" s="88">
        <v>14.2</v>
      </c>
      <c r="F39" s="128"/>
      <c r="G39" s="86">
        <f t="shared" si="1"/>
        <v>0</v>
      </c>
    </row>
    <row r="40" spans="1:9" ht="44.25" customHeight="1" x14ac:dyDescent="0.25">
      <c r="A40" s="106" t="s">
        <v>385</v>
      </c>
      <c r="B40" s="91" t="s">
        <v>386</v>
      </c>
      <c r="C40" s="90" t="s">
        <v>297</v>
      </c>
      <c r="D40" s="89" t="s">
        <v>55</v>
      </c>
      <c r="E40" s="88">
        <v>1.8</v>
      </c>
      <c r="F40" s="128"/>
      <c r="G40" s="86">
        <f t="shared" si="1"/>
        <v>0</v>
      </c>
      <c r="H40" s="1"/>
    </row>
    <row r="41" spans="1:9" ht="30" customHeight="1" x14ac:dyDescent="0.25">
      <c r="A41" s="106" t="s">
        <v>385</v>
      </c>
      <c r="B41" s="91" t="s">
        <v>387</v>
      </c>
      <c r="C41" s="90" t="s">
        <v>97</v>
      </c>
      <c r="D41" s="89" t="s">
        <v>52</v>
      </c>
      <c r="E41" s="88">
        <v>3</v>
      </c>
      <c r="F41" s="128"/>
      <c r="G41" s="86">
        <f t="shared" si="1"/>
        <v>0</v>
      </c>
    </row>
    <row r="42" spans="1:9" ht="30" customHeight="1" thickBot="1" x14ac:dyDescent="0.3">
      <c r="A42" s="106" t="s">
        <v>385</v>
      </c>
      <c r="B42" s="91" t="s">
        <v>388</v>
      </c>
      <c r="C42" s="90" t="s">
        <v>300</v>
      </c>
      <c r="D42" s="89" t="s">
        <v>52</v>
      </c>
      <c r="E42" s="88">
        <v>10</v>
      </c>
      <c r="F42" s="128"/>
      <c r="G42" s="86">
        <f t="shared" si="1"/>
        <v>0</v>
      </c>
    </row>
    <row r="43" spans="1:9" ht="38.25" customHeight="1" thickBot="1" x14ac:dyDescent="0.3">
      <c r="A43" s="126" t="s">
        <v>385</v>
      </c>
      <c r="B43" s="121" t="s">
        <v>389</v>
      </c>
      <c r="C43" s="67" t="s">
        <v>99</v>
      </c>
      <c r="D43" s="66" t="s">
        <v>52</v>
      </c>
      <c r="E43" s="65">
        <v>3</v>
      </c>
      <c r="F43" s="125"/>
      <c r="G43" s="63">
        <f t="shared" si="1"/>
        <v>0</v>
      </c>
      <c r="H43" s="62" t="s">
        <v>109</v>
      </c>
      <c r="I43" s="61">
        <f>ROUND(SUM(G35:G43),2)</f>
        <v>0</v>
      </c>
    </row>
    <row r="44" spans="1:9" ht="27.6" x14ac:dyDescent="0.25">
      <c r="A44" s="77" t="s">
        <v>390</v>
      </c>
      <c r="B44" s="76" t="s">
        <v>391</v>
      </c>
      <c r="C44" s="75" t="s">
        <v>89</v>
      </c>
      <c r="D44" s="74" t="s">
        <v>55</v>
      </c>
      <c r="E44" s="73">
        <v>6.2</v>
      </c>
      <c r="F44" s="129"/>
      <c r="G44" s="71">
        <f t="shared" si="1"/>
        <v>0</v>
      </c>
      <c r="H44" s="1"/>
    </row>
    <row r="45" spans="1:9" ht="36.6" customHeight="1" x14ac:dyDescent="0.25">
      <c r="A45" s="106" t="s">
        <v>390</v>
      </c>
      <c r="B45" s="91" t="s">
        <v>392</v>
      </c>
      <c r="C45" s="90" t="s">
        <v>177</v>
      </c>
      <c r="D45" s="89" t="s">
        <v>55</v>
      </c>
      <c r="E45" s="88">
        <v>3</v>
      </c>
      <c r="F45" s="128"/>
      <c r="G45" s="86">
        <f t="shared" si="1"/>
        <v>0</v>
      </c>
      <c r="H45" s="1"/>
    </row>
    <row r="46" spans="1:9" ht="31.2" customHeight="1" x14ac:dyDescent="0.25">
      <c r="A46" s="106" t="s">
        <v>390</v>
      </c>
      <c r="B46" s="91" t="s">
        <v>393</v>
      </c>
      <c r="C46" s="90" t="s">
        <v>93</v>
      </c>
      <c r="D46" s="89" t="s">
        <v>55</v>
      </c>
      <c r="E46" s="88">
        <v>1.9</v>
      </c>
      <c r="F46" s="128"/>
      <c r="G46" s="86">
        <f t="shared" si="1"/>
        <v>0</v>
      </c>
      <c r="H46" s="1"/>
    </row>
    <row r="47" spans="1:9" ht="36.6" customHeight="1" x14ac:dyDescent="0.25">
      <c r="A47" s="106" t="s">
        <v>390</v>
      </c>
      <c r="B47" s="91" t="s">
        <v>394</v>
      </c>
      <c r="C47" s="90" t="s">
        <v>95</v>
      </c>
      <c r="D47" s="89" t="s">
        <v>55</v>
      </c>
      <c r="E47" s="88">
        <v>1.3</v>
      </c>
      <c r="F47" s="128"/>
      <c r="G47" s="86">
        <f t="shared" si="1"/>
        <v>0</v>
      </c>
      <c r="H47" s="1"/>
    </row>
    <row r="48" spans="1:9" ht="36" customHeight="1" x14ac:dyDescent="0.25">
      <c r="A48" s="106" t="s">
        <v>390</v>
      </c>
      <c r="B48" s="91" t="s">
        <v>395</v>
      </c>
      <c r="C48" s="90" t="s">
        <v>97</v>
      </c>
      <c r="D48" s="89" t="s">
        <v>52</v>
      </c>
      <c r="E48" s="88">
        <v>5</v>
      </c>
      <c r="F48" s="128"/>
      <c r="G48" s="86">
        <f t="shared" si="1"/>
        <v>0</v>
      </c>
      <c r="H48" s="1"/>
    </row>
    <row r="49" spans="1:9" ht="32.25" customHeight="1" thickBot="1" x14ac:dyDescent="0.3">
      <c r="A49" s="106" t="s">
        <v>390</v>
      </c>
      <c r="B49" s="91" t="s">
        <v>396</v>
      </c>
      <c r="C49" s="90" t="s">
        <v>300</v>
      </c>
      <c r="D49" s="89" t="s">
        <v>52</v>
      </c>
      <c r="E49" s="88">
        <v>3</v>
      </c>
      <c r="F49" s="128"/>
      <c r="G49" s="86">
        <f t="shared" si="1"/>
        <v>0</v>
      </c>
      <c r="H49" s="1"/>
    </row>
    <row r="50" spans="1:9" ht="47.25" customHeight="1" thickBot="1" x14ac:dyDescent="0.3">
      <c r="A50" s="126" t="s">
        <v>390</v>
      </c>
      <c r="B50" s="121" t="s">
        <v>397</v>
      </c>
      <c r="C50" s="67" t="s">
        <v>99</v>
      </c>
      <c r="D50" s="66" t="s">
        <v>52</v>
      </c>
      <c r="E50" s="65">
        <v>5</v>
      </c>
      <c r="F50" s="125"/>
      <c r="G50" s="63">
        <f t="shared" si="1"/>
        <v>0</v>
      </c>
      <c r="H50" s="62" t="s">
        <v>398</v>
      </c>
      <c r="I50" s="61">
        <f>ROUND(SUM(G44:G50),2)</f>
        <v>0</v>
      </c>
    </row>
    <row r="51" spans="1:9" ht="59.25" customHeight="1" thickBot="1" x14ac:dyDescent="0.3">
      <c r="A51" s="270" t="s">
        <v>399</v>
      </c>
      <c r="B51" s="269" t="s">
        <v>400</v>
      </c>
      <c r="C51" s="268" t="s">
        <v>401</v>
      </c>
      <c r="D51" s="267" t="s">
        <v>55</v>
      </c>
      <c r="E51" s="271">
        <v>8</v>
      </c>
      <c r="F51" s="272"/>
      <c r="G51" s="264">
        <f t="shared" si="1"/>
        <v>0</v>
      </c>
      <c r="H51" s="62" t="s">
        <v>402</v>
      </c>
      <c r="I51" s="61">
        <f>ROUND(SUM(G51:G51),2)</f>
        <v>0</v>
      </c>
    </row>
    <row r="52" spans="1:9" ht="20.25" customHeight="1" thickBot="1" x14ac:dyDescent="0.3">
      <c r="A52" s="77" t="s">
        <v>110</v>
      </c>
      <c r="B52" s="76" t="s">
        <v>111</v>
      </c>
      <c r="C52" s="75" t="s">
        <v>314</v>
      </c>
      <c r="D52" s="74" t="s">
        <v>49</v>
      </c>
      <c r="E52" s="73">
        <v>4</v>
      </c>
      <c r="F52" s="72"/>
      <c r="G52" s="71">
        <f t="shared" si="1"/>
        <v>0</v>
      </c>
      <c r="H52" s="122"/>
      <c r="I52" s="60"/>
    </row>
    <row r="53" spans="1:9" ht="31.95" customHeight="1" thickBot="1" x14ac:dyDescent="0.3">
      <c r="A53" s="126" t="s">
        <v>110</v>
      </c>
      <c r="B53" s="121" t="s">
        <v>403</v>
      </c>
      <c r="C53" s="67" t="s">
        <v>112</v>
      </c>
      <c r="D53" s="66" t="s">
        <v>55</v>
      </c>
      <c r="E53" s="65">
        <v>16.899999999999999</v>
      </c>
      <c r="F53" s="202"/>
      <c r="G53" s="63">
        <f t="shared" si="1"/>
        <v>0</v>
      </c>
      <c r="H53" s="62" t="s">
        <v>113</v>
      </c>
      <c r="I53" s="61">
        <f>ROUND(SUM(G52:G53),2)</f>
        <v>0</v>
      </c>
    </row>
    <row r="54" spans="1:9" ht="29.25" customHeight="1" thickBot="1" x14ac:dyDescent="0.3">
      <c r="A54" s="213" t="s">
        <v>114</v>
      </c>
      <c r="B54" s="76" t="s">
        <v>119</v>
      </c>
      <c r="C54" s="75" t="s">
        <v>122</v>
      </c>
      <c r="D54" s="74" t="s">
        <v>46</v>
      </c>
      <c r="E54" s="73">
        <v>1</v>
      </c>
      <c r="F54" s="72"/>
      <c r="G54" s="71">
        <f t="shared" si="1"/>
        <v>0</v>
      </c>
      <c r="H54" s="57"/>
      <c r="I54" s="56"/>
    </row>
    <row r="55" spans="1:9" ht="29.25" customHeight="1" thickBot="1" x14ac:dyDescent="0.3">
      <c r="A55" s="69" t="s">
        <v>114</v>
      </c>
      <c r="B55" s="121" t="s">
        <v>121</v>
      </c>
      <c r="C55" s="67" t="s">
        <v>124</v>
      </c>
      <c r="D55" s="66" t="s">
        <v>46</v>
      </c>
      <c r="E55" s="65">
        <v>1</v>
      </c>
      <c r="F55" s="202"/>
      <c r="G55" s="63">
        <f t="shared" si="1"/>
        <v>0</v>
      </c>
      <c r="H55" s="62" t="s">
        <v>127</v>
      </c>
      <c r="I55" s="61">
        <f>ROUND(SUM(G54:G55),2)</f>
        <v>0</v>
      </c>
    </row>
    <row r="56" spans="1:9" ht="63.6" customHeight="1" thickBot="1" x14ac:dyDescent="0.3">
      <c r="A56" s="1"/>
      <c r="B56" s="1"/>
      <c r="C56" s="1"/>
      <c r="D56" s="1"/>
      <c r="E56" s="1"/>
      <c r="F56" s="59" t="s">
        <v>404</v>
      </c>
      <c r="G56" s="58">
        <f>SUM(G5:G55)</f>
        <v>0</v>
      </c>
      <c r="H56" s="1"/>
    </row>
    <row r="57" spans="1:9" ht="34.5" customHeight="1" x14ac:dyDescent="0.25"/>
    <row r="58" spans="1:9" ht="34.5" customHeight="1" x14ac:dyDescent="0.25"/>
    <row r="59" spans="1:9" ht="33" customHeight="1" x14ac:dyDescent="0.25"/>
    <row r="60" spans="1:9" ht="32.4" customHeight="1" x14ac:dyDescent="0.25"/>
    <row r="61" spans="1:9" ht="21.75" customHeight="1" x14ac:dyDescent="0.25"/>
    <row r="62" spans="1:9" ht="40.200000000000003" customHeight="1" x14ac:dyDescent="0.25"/>
    <row r="63" spans="1:9" ht="39.75" customHeight="1" x14ac:dyDescent="0.25"/>
    <row r="64" spans="1:9" ht="29.25" customHeight="1" x14ac:dyDescent="0.25"/>
    <row r="65" spans="1:9" ht="49.2" customHeight="1" x14ac:dyDescent="0.25"/>
    <row r="66" spans="1:9" ht="29.25" customHeight="1" x14ac:dyDescent="0.25">
      <c r="A66" s="1"/>
      <c r="B66" s="1"/>
      <c r="C66" s="1"/>
      <c r="D66" s="1"/>
      <c r="E66" s="1"/>
      <c r="F66" s="1"/>
      <c r="G66" s="1"/>
      <c r="H66" s="1"/>
    </row>
    <row r="67" spans="1:9" ht="29.25" customHeight="1" x14ac:dyDescent="0.25">
      <c r="A67" s="1"/>
      <c r="B67" s="1"/>
      <c r="C67" s="1"/>
      <c r="D67" s="1"/>
      <c r="E67" s="1"/>
      <c r="F67" s="1"/>
      <c r="G67" s="1"/>
      <c r="H67" s="1"/>
    </row>
    <row r="68" spans="1:9" ht="29.25" customHeight="1" x14ac:dyDescent="0.25">
      <c r="A68" s="1"/>
      <c r="B68" s="1"/>
      <c r="C68" s="1"/>
      <c r="D68" s="1"/>
      <c r="E68" s="1"/>
      <c r="F68" s="1"/>
      <c r="G68" s="1"/>
      <c r="H68" s="1"/>
    </row>
    <row r="69" spans="1:9" ht="31.5" customHeight="1" x14ac:dyDescent="0.25">
      <c r="A69" s="1"/>
      <c r="B69" s="1"/>
      <c r="C69" s="1"/>
      <c r="D69" s="1"/>
      <c r="E69" s="1"/>
      <c r="F69" s="1"/>
      <c r="G69" s="1"/>
      <c r="H69" s="1"/>
    </row>
    <row r="70" spans="1:9" ht="31.5" customHeight="1" x14ac:dyDescent="0.25">
      <c r="A70" s="1"/>
      <c r="B70" s="1"/>
      <c r="C70" s="1"/>
      <c r="D70" s="1"/>
      <c r="E70" s="1"/>
      <c r="F70" s="1"/>
      <c r="G70" s="1"/>
      <c r="H70" s="1"/>
    </row>
    <row r="71" spans="1:9" ht="32.25" customHeight="1" x14ac:dyDescent="0.25">
      <c r="A71" s="1"/>
      <c r="B71" s="1"/>
      <c r="C71" s="1"/>
      <c r="D71" s="1"/>
      <c r="E71" s="1"/>
      <c r="F71" s="1"/>
      <c r="G71" s="1"/>
      <c r="H71" s="1"/>
    </row>
    <row r="72" spans="1:9" s="60" customFormat="1" ht="32.25" customHeight="1" x14ac:dyDescent="0.25">
      <c r="A72" s="1"/>
      <c r="B72" s="1"/>
      <c r="C72" s="1"/>
      <c r="D72" s="1"/>
      <c r="E72" s="1"/>
      <c r="F72" s="1"/>
      <c r="G72" s="1"/>
      <c r="H72" s="1"/>
      <c r="I72" s="1"/>
    </row>
    <row r="73" spans="1:9" s="60" customFormat="1" ht="33" customHeight="1" x14ac:dyDescent="0.25">
      <c r="A73" s="1"/>
      <c r="B73" s="1"/>
      <c r="C73" s="1"/>
      <c r="D73" s="1"/>
      <c r="E73" s="1"/>
      <c r="F73" s="1"/>
      <c r="G73" s="1"/>
      <c r="H73" s="1"/>
      <c r="I73" s="1"/>
    </row>
    <row r="74" spans="1:9" s="60" customFormat="1" ht="34.5" customHeight="1" x14ac:dyDescent="0.25">
      <c r="A74" s="1"/>
      <c r="B74" s="1"/>
      <c r="C74" s="1"/>
      <c r="D74" s="1"/>
      <c r="E74" s="1"/>
      <c r="F74" s="1"/>
      <c r="G74" s="1"/>
      <c r="H74" s="1"/>
      <c r="I74" s="1"/>
    </row>
    <row r="75" spans="1:9" s="60" customFormat="1" ht="32.25" customHeight="1" x14ac:dyDescent="0.25">
      <c r="A75" s="1"/>
      <c r="B75" s="1"/>
      <c r="C75" s="1"/>
      <c r="D75" s="1"/>
      <c r="E75" s="1"/>
      <c r="F75" s="1"/>
      <c r="G75" s="1"/>
      <c r="H75" s="1"/>
      <c r="I75" s="1"/>
    </row>
    <row r="76" spans="1:9" s="60" customFormat="1" ht="32.25" customHeight="1" x14ac:dyDescent="0.25">
      <c r="A76" s="1"/>
      <c r="B76" s="1"/>
      <c r="C76" s="1"/>
      <c r="D76" s="1"/>
      <c r="E76" s="1"/>
      <c r="F76" s="1"/>
      <c r="G76" s="1"/>
      <c r="H76" s="1"/>
      <c r="I76" s="1"/>
    </row>
    <row r="77" spans="1:9" s="60" customFormat="1" ht="32.25" customHeight="1" x14ac:dyDescent="0.25">
      <c r="A77" s="1"/>
      <c r="B77" s="1"/>
      <c r="C77" s="1"/>
      <c r="D77" s="1"/>
      <c r="E77" s="1"/>
      <c r="F77" s="1"/>
      <c r="G77" s="1"/>
      <c r="H77" s="1"/>
      <c r="I77" s="1"/>
    </row>
    <row r="78" spans="1:9" s="60" customFormat="1" ht="32.25" customHeight="1" x14ac:dyDescent="0.25">
      <c r="A78" s="1"/>
      <c r="B78" s="1"/>
      <c r="C78" s="1"/>
      <c r="D78" s="1"/>
      <c r="E78" s="1"/>
      <c r="F78" s="1"/>
      <c r="G78" s="1"/>
      <c r="H78" s="1"/>
      <c r="I78" s="1"/>
    </row>
    <row r="79" spans="1:9" s="60" customFormat="1" ht="32.25" customHeight="1" x14ac:dyDescent="0.25">
      <c r="A79" s="1"/>
      <c r="B79" s="1"/>
      <c r="C79" s="1"/>
      <c r="D79" s="1"/>
      <c r="E79" s="1"/>
      <c r="F79" s="1"/>
      <c r="G79" s="1"/>
      <c r="H79" s="1"/>
      <c r="I79" s="1"/>
    </row>
    <row r="80" spans="1:9" s="60" customFormat="1" ht="32.25" customHeight="1" x14ac:dyDescent="0.25">
      <c r="A80" s="1"/>
      <c r="B80" s="1"/>
      <c r="C80" s="1"/>
      <c r="D80" s="1"/>
      <c r="E80" s="1"/>
      <c r="F80" s="1"/>
      <c r="G80" s="1"/>
      <c r="H80" s="1"/>
      <c r="I80" s="1"/>
    </row>
    <row r="81" spans="1:9" s="60" customFormat="1" ht="31.5" customHeight="1" x14ac:dyDescent="0.25">
      <c r="A81" s="1"/>
      <c r="B81" s="1"/>
      <c r="C81" s="1"/>
      <c r="D81" s="1"/>
      <c r="E81" s="1"/>
      <c r="F81" s="1"/>
      <c r="G81" s="1"/>
      <c r="H81" s="1"/>
      <c r="I81" s="1"/>
    </row>
    <row r="82" spans="1:9" s="60" customFormat="1" ht="31.5" customHeight="1" x14ac:dyDescent="0.25">
      <c r="A82" s="1"/>
      <c r="B82" s="1"/>
      <c r="C82" s="1"/>
      <c r="D82" s="1"/>
      <c r="E82" s="1"/>
      <c r="F82" s="1"/>
      <c r="G82" s="1"/>
      <c r="H82" s="1"/>
      <c r="I82" s="1"/>
    </row>
    <row r="83" spans="1:9" s="60" customFormat="1" ht="33" customHeight="1" x14ac:dyDescent="0.25">
      <c r="A83" s="1"/>
      <c r="B83" s="1"/>
      <c r="C83" s="1"/>
      <c r="D83" s="1"/>
      <c r="E83" s="1"/>
      <c r="F83" s="1"/>
      <c r="G83" s="1"/>
      <c r="H83" s="1"/>
      <c r="I83" s="1"/>
    </row>
    <row r="84" spans="1:9" s="60" customFormat="1" ht="33" customHeight="1" x14ac:dyDescent="0.25">
      <c r="A84" s="1"/>
      <c r="B84" s="1"/>
      <c r="C84" s="1"/>
      <c r="D84" s="1"/>
      <c r="E84" s="1"/>
      <c r="F84" s="1"/>
      <c r="G84" s="1"/>
      <c r="H84" s="1"/>
      <c r="I84" s="1"/>
    </row>
    <row r="85" spans="1:9" s="60" customFormat="1" ht="30.75" customHeight="1" x14ac:dyDescent="0.25">
      <c r="A85" s="1"/>
      <c r="B85" s="1"/>
      <c r="C85" s="1"/>
      <c r="D85" s="1"/>
      <c r="E85" s="1"/>
      <c r="F85" s="1"/>
      <c r="G85" s="1"/>
      <c r="H85" s="1"/>
      <c r="I85" s="1"/>
    </row>
    <row r="86" spans="1:9" s="60" customFormat="1" ht="30.75" customHeight="1" x14ac:dyDescent="0.25">
      <c r="A86" s="1"/>
      <c r="B86" s="1"/>
      <c r="C86" s="1"/>
      <c r="D86" s="1"/>
      <c r="E86" s="1"/>
      <c r="F86" s="1"/>
      <c r="G86" s="1"/>
      <c r="H86" s="1"/>
      <c r="I86" s="1"/>
    </row>
    <row r="87" spans="1:9" s="60" customFormat="1" ht="30.75" customHeight="1" x14ac:dyDescent="0.25">
      <c r="A87" s="1"/>
      <c r="B87" s="1"/>
      <c r="C87" s="1"/>
      <c r="D87" s="1"/>
      <c r="E87" s="1"/>
      <c r="F87" s="1"/>
      <c r="G87" s="1"/>
      <c r="H87" s="1"/>
      <c r="I87" s="1"/>
    </row>
    <row r="88" spans="1:9" s="60" customFormat="1" ht="30.75" customHeight="1" x14ac:dyDescent="0.25">
      <c r="A88" s="1"/>
      <c r="B88" s="1"/>
      <c r="C88" s="1"/>
      <c r="D88" s="1"/>
      <c r="E88" s="1"/>
      <c r="F88" s="1"/>
      <c r="G88" s="1"/>
      <c r="H88" s="1"/>
      <c r="I88" s="1"/>
    </row>
    <row r="89" spans="1:9" s="60" customFormat="1" ht="36" customHeight="1" x14ac:dyDescent="0.25">
      <c r="A89" s="1"/>
      <c r="B89" s="1"/>
      <c r="C89" s="1"/>
      <c r="D89" s="1"/>
      <c r="E89" s="1"/>
      <c r="F89" s="1"/>
      <c r="G89" s="1"/>
      <c r="H89" s="1"/>
      <c r="I89" s="1"/>
    </row>
    <row r="90" spans="1:9" ht="43.95" customHeight="1" x14ac:dyDescent="0.25">
      <c r="A90" s="1"/>
      <c r="B90" s="1"/>
      <c r="C90" s="1"/>
      <c r="D90" s="1"/>
      <c r="E90" s="1"/>
      <c r="F90" s="1"/>
      <c r="G90" s="1"/>
      <c r="H90" s="1"/>
    </row>
    <row r="91" spans="1:9" ht="43.95" customHeight="1" x14ac:dyDescent="0.25">
      <c r="A91" s="1"/>
      <c r="B91" s="1"/>
      <c r="C91" s="1"/>
      <c r="D91" s="1"/>
      <c r="E91" s="1"/>
      <c r="F91" s="1"/>
      <c r="G91" s="1"/>
      <c r="H91" s="1"/>
    </row>
    <row r="92" spans="1:9" ht="43.95" customHeight="1" x14ac:dyDescent="0.25">
      <c r="A92" s="1"/>
      <c r="B92" s="1"/>
      <c r="C92" s="1"/>
      <c r="D92" s="1"/>
      <c r="E92" s="1"/>
      <c r="F92" s="1"/>
      <c r="G92" s="1"/>
      <c r="H92" s="1"/>
    </row>
    <row r="93" spans="1:9" ht="43.95" customHeight="1" x14ac:dyDescent="0.25">
      <c r="A93" s="1"/>
      <c r="B93" s="1"/>
      <c r="C93" s="1"/>
      <c r="D93" s="1"/>
      <c r="E93" s="1"/>
      <c r="F93" s="1"/>
      <c r="G93" s="1"/>
      <c r="H93" s="1"/>
    </row>
    <row r="94" spans="1:9" x14ac:dyDescent="0.25">
      <c r="A94" s="1"/>
      <c r="B94" s="1"/>
      <c r="C94" s="1"/>
      <c r="D94" s="1"/>
      <c r="E94" s="1"/>
      <c r="F94" s="1"/>
      <c r="G94" s="1"/>
      <c r="H94" s="1"/>
    </row>
    <row r="95" spans="1:9" x14ac:dyDescent="0.25">
      <c r="A95" s="1"/>
      <c r="B95" s="1"/>
      <c r="C95" s="1"/>
      <c r="D95" s="1"/>
      <c r="E95" s="1"/>
      <c r="F95" s="1"/>
      <c r="G95" s="1"/>
      <c r="H95" s="1"/>
    </row>
    <row r="96" spans="1:9" x14ac:dyDescent="0.25">
      <c r="A96" s="1"/>
      <c r="B96" s="1"/>
      <c r="C96" s="1"/>
      <c r="D96" s="1"/>
      <c r="E96" s="1"/>
      <c r="F96" s="1"/>
      <c r="G96" s="1"/>
      <c r="H96" s="1"/>
    </row>
    <row r="97" spans="1:9" ht="13.95" customHeight="1" x14ac:dyDescent="0.25">
      <c r="A97" s="1"/>
      <c r="B97" s="1"/>
      <c r="C97" s="1"/>
      <c r="D97" s="1"/>
      <c r="E97" s="1"/>
      <c r="F97" s="1"/>
      <c r="G97" s="1"/>
      <c r="H97" s="1"/>
    </row>
    <row r="98" spans="1:9" ht="13.95" customHeight="1" x14ac:dyDescent="0.25">
      <c r="A98" s="1"/>
      <c r="B98" s="1"/>
      <c r="C98" s="1"/>
      <c r="D98" s="1"/>
      <c r="E98" s="1"/>
      <c r="F98" s="1"/>
      <c r="G98" s="1"/>
      <c r="H98" s="1"/>
    </row>
    <row r="99" spans="1:9" x14ac:dyDescent="0.25">
      <c r="A99" s="256"/>
      <c r="B99" s="255"/>
      <c r="C99" s="254"/>
      <c r="D99" s="258"/>
      <c r="E99" s="257"/>
      <c r="F99" s="253"/>
      <c r="G99" s="247"/>
      <c r="H99" s="70"/>
      <c r="I99" s="56"/>
    </row>
    <row r="100" spans="1:9" x14ac:dyDescent="0.25">
      <c r="A100" s="256"/>
      <c r="B100" s="255"/>
      <c r="C100" s="254"/>
      <c r="D100" s="249"/>
      <c r="E100" s="249"/>
      <c r="F100" s="253"/>
      <c r="G100" s="247"/>
      <c r="H100" s="60"/>
      <c r="I100" s="60"/>
    </row>
    <row r="101" spans="1:9" x14ac:dyDescent="0.25">
      <c r="A101" s="252"/>
      <c r="B101" s="255"/>
      <c r="C101" s="254"/>
      <c r="D101" s="249"/>
      <c r="E101" s="249"/>
      <c r="F101" s="253"/>
      <c r="G101" s="247"/>
      <c r="H101" s="60"/>
      <c r="I101" s="60"/>
    </row>
    <row r="102" spans="1:9" x14ac:dyDescent="0.25">
      <c r="A102" s="252"/>
      <c r="B102" s="255"/>
      <c r="C102" s="254"/>
      <c r="D102" s="249"/>
      <c r="E102" s="249"/>
      <c r="F102" s="253"/>
      <c r="G102" s="247"/>
      <c r="H102" s="60"/>
      <c r="I102" s="60"/>
    </row>
    <row r="103" spans="1:9" x14ac:dyDescent="0.25">
      <c r="A103" s="252"/>
      <c r="B103" s="251"/>
      <c r="C103" s="250"/>
      <c r="D103" s="249"/>
      <c r="E103" s="249"/>
      <c r="F103" s="248"/>
      <c r="G103" s="247"/>
      <c r="H103" s="70"/>
      <c r="I103" s="56"/>
    </row>
    <row r="104" spans="1:9" x14ac:dyDescent="0.25">
      <c r="A104" s="52"/>
      <c r="B104" s="51"/>
      <c r="C104" s="52"/>
      <c r="D104" s="51"/>
      <c r="E104" s="51"/>
      <c r="H104" s="57"/>
      <c r="I104" s="56"/>
    </row>
  </sheetData>
  <mergeCells count="2">
    <mergeCell ref="A1:G1"/>
    <mergeCell ref="A3:G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88428-EC1F-4C49-8752-F2CC5DBFB7ED}">
  <dimension ref="A1:I24"/>
  <sheetViews>
    <sheetView topLeftCell="B17" zoomScale="91" zoomScaleNormal="91" workbookViewId="0">
      <selection activeCell="B17" sqref="B17"/>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9" ht="15.75" customHeight="1" x14ac:dyDescent="0.3">
      <c r="A1" s="311" t="s">
        <v>405</v>
      </c>
      <c r="B1" s="311"/>
      <c r="C1" s="311"/>
      <c r="D1" s="311"/>
      <c r="E1" s="311"/>
      <c r="F1" s="311"/>
      <c r="G1" s="311"/>
    </row>
    <row r="2" spans="1:9" ht="15" customHeight="1" x14ac:dyDescent="0.3">
      <c r="A2" s="311"/>
      <c r="B2" s="311"/>
      <c r="C2" s="311"/>
      <c r="D2" s="311"/>
      <c r="E2" s="311"/>
      <c r="F2" s="311"/>
      <c r="G2" s="311"/>
    </row>
    <row r="3" spans="1:9" ht="15" thickBot="1" x14ac:dyDescent="0.35"/>
    <row r="4" spans="1:9" s="1" customFormat="1" ht="21.75" customHeight="1" x14ac:dyDescent="0.25">
      <c r="A4" s="312" t="s">
        <v>185</v>
      </c>
      <c r="B4" s="313"/>
      <c r="C4" s="313"/>
      <c r="D4" s="313"/>
      <c r="E4" s="313"/>
      <c r="F4" s="313"/>
      <c r="G4" s="314"/>
      <c r="H4" s="6"/>
    </row>
    <row r="5" spans="1:9" s="1" customFormat="1" ht="28.2" thickBot="1" x14ac:dyDescent="0.3">
      <c r="A5" s="246" t="s">
        <v>36</v>
      </c>
      <c r="B5" s="184" t="s">
        <v>37</v>
      </c>
      <c r="C5" s="184" t="s">
        <v>38</v>
      </c>
      <c r="D5" s="184" t="s">
        <v>39</v>
      </c>
      <c r="E5" s="183" t="s">
        <v>40</v>
      </c>
      <c r="F5" s="244" t="s">
        <v>41</v>
      </c>
      <c r="G5" s="243" t="s">
        <v>42</v>
      </c>
      <c r="H5" s="6"/>
    </row>
    <row r="6" spans="1:9" s="1" customFormat="1" ht="21" customHeight="1" x14ac:dyDescent="0.25">
      <c r="A6" s="77" t="s">
        <v>186</v>
      </c>
      <c r="B6" s="76" t="s">
        <v>187</v>
      </c>
      <c r="C6" s="288" t="s">
        <v>406</v>
      </c>
      <c r="D6" s="73" t="s">
        <v>227</v>
      </c>
      <c r="E6" s="73">
        <v>1</v>
      </c>
      <c r="F6" s="129"/>
      <c r="G6" s="71">
        <f t="shared" ref="G6:G13" si="0">ROUND((E6*F6),2)</f>
        <v>0</v>
      </c>
      <c r="H6" s="6"/>
    </row>
    <row r="7" spans="1:9" s="1" customFormat="1" ht="21" customHeight="1" x14ac:dyDescent="0.25">
      <c r="A7" s="106" t="s">
        <v>186</v>
      </c>
      <c r="B7" s="91" t="s">
        <v>190</v>
      </c>
      <c r="C7" s="155" t="s">
        <v>214</v>
      </c>
      <c r="D7" s="88" t="s">
        <v>52</v>
      </c>
      <c r="E7" s="88">
        <v>12</v>
      </c>
      <c r="F7" s="128"/>
      <c r="G7" s="86">
        <f t="shared" si="0"/>
        <v>0</v>
      </c>
      <c r="H7" s="6"/>
    </row>
    <row r="8" spans="1:9" s="1" customFormat="1" ht="20.25" customHeight="1" thickBot="1" x14ac:dyDescent="0.3">
      <c r="A8" s="106" t="s">
        <v>186</v>
      </c>
      <c r="B8" s="91" t="s">
        <v>193</v>
      </c>
      <c r="C8" s="155" t="s">
        <v>407</v>
      </c>
      <c r="D8" s="88" t="s">
        <v>192</v>
      </c>
      <c r="E8" s="88">
        <v>1</v>
      </c>
      <c r="F8" s="128"/>
      <c r="G8" s="86">
        <f t="shared" si="0"/>
        <v>0</v>
      </c>
      <c r="H8" s="6"/>
    </row>
    <row r="9" spans="1:9" s="1" customFormat="1" ht="20.25" customHeight="1" thickBot="1" x14ac:dyDescent="0.3">
      <c r="A9" s="126" t="s">
        <v>186</v>
      </c>
      <c r="B9" s="121" t="s">
        <v>195</v>
      </c>
      <c r="C9" s="285" t="s">
        <v>222</v>
      </c>
      <c r="D9" s="65" t="s">
        <v>192</v>
      </c>
      <c r="E9" s="65">
        <v>2</v>
      </c>
      <c r="F9" s="125"/>
      <c r="G9" s="63">
        <f t="shared" si="0"/>
        <v>0</v>
      </c>
      <c r="H9" s="62" t="s">
        <v>70</v>
      </c>
      <c r="I9" s="61">
        <f>ROUND(SUM(G6:G9),2)</f>
        <v>0</v>
      </c>
    </row>
    <row r="10" spans="1:9" s="1" customFormat="1" ht="21" customHeight="1" x14ac:dyDescent="0.25">
      <c r="A10" s="77" t="s">
        <v>248</v>
      </c>
      <c r="B10" s="76" t="s">
        <v>187</v>
      </c>
      <c r="C10" s="288" t="s">
        <v>408</v>
      </c>
      <c r="D10" s="73" t="s">
        <v>192</v>
      </c>
      <c r="E10" s="73">
        <v>1</v>
      </c>
      <c r="F10" s="129"/>
      <c r="G10" s="71">
        <f t="shared" si="0"/>
        <v>0</v>
      </c>
      <c r="H10" s="6"/>
    </row>
    <row r="11" spans="1:9" s="1" customFormat="1" ht="18.75" customHeight="1" x14ac:dyDescent="0.25">
      <c r="A11" s="106" t="s">
        <v>248</v>
      </c>
      <c r="B11" s="91" t="s">
        <v>190</v>
      </c>
      <c r="C11" s="155" t="s">
        <v>409</v>
      </c>
      <c r="D11" s="88" t="s">
        <v>52</v>
      </c>
      <c r="E11" s="88">
        <v>6</v>
      </c>
      <c r="F11" s="128"/>
      <c r="G11" s="86">
        <f t="shared" si="0"/>
        <v>0</v>
      </c>
      <c r="H11" s="6"/>
    </row>
    <row r="12" spans="1:9" s="1" customFormat="1" ht="23.25" customHeight="1" thickBot="1" x14ac:dyDescent="0.3">
      <c r="A12" s="106" t="s">
        <v>248</v>
      </c>
      <c r="B12" s="91" t="s">
        <v>193</v>
      </c>
      <c r="C12" s="155" t="s">
        <v>410</v>
      </c>
      <c r="D12" s="88" t="s">
        <v>192</v>
      </c>
      <c r="E12" s="88">
        <v>1</v>
      </c>
      <c r="F12" s="128"/>
      <c r="G12" s="86">
        <f t="shared" si="0"/>
        <v>0</v>
      </c>
      <c r="H12" s="6"/>
    </row>
    <row r="13" spans="1:9" s="1" customFormat="1" ht="24.75" customHeight="1" thickBot="1" x14ac:dyDescent="0.3">
      <c r="A13" s="126" t="s">
        <v>248</v>
      </c>
      <c r="B13" s="121" t="s">
        <v>195</v>
      </c>
      <c r="C13" s="285" t="s">
        <v>411</v>
      </c>
      <c r="D13" s="65" t="s">
        <v>192</v>
      </c>
      <c r="E13" s="65">
        <v>2</v>
      </c>
      <c r="F13" s="125"/>
      <c r="G13" s="63">
        <f t="shared" si="0"/>
        <v>0</v>
      </c>
      <c r="H13" s="62" t="s">
        <v>78</v>
      </c>
      <c r="I13" s="61">
        <f>ROUND(SUM(G10:G13),2)</f>
        <v>0</v>
      </c>
    </row>
    <row r="14" spans="1:9" s="1" customFormat="1" ht="64.95" customHeight="1" thickBot="1" x14ac:dyDescent="0.3">
      <c r="A14" s="256"/>
      <c r="B14" s="255"/>
      <c r="C14" s="3"/>
      <c r="D14" s="4"/>
      <c r="E14" s="296"/>
      <c r="F14" s="59" t="s">
        <v>261</v>
      </c>
      <c r="G14" s="58">
        <f>SUM(G6:G13)</f>
        <v>0</v>
      </c>
      <c r="H14" s="6"/>
    </row>
    <row r="15" spans="1:9" s="1" customFormat="1" ht="44.4" customHeight="1" x14ac:dyDescent="0.25"/>
    <row r="16" spans="1:9" s="1" customFormat="1" ht="20.25" customHeight="1" x14ac:dyDescent="0.25">
      <c r="A16" s="256"/>
      <c r="B16" s="255"/>
      <c r="C16" s="3"/>
      <c r="D16" s="4"/>
      <c r="E16" s="296"/>
      <c r="H16" s="6"/>
    </row>
    <row r="17" spans="1:9" s="1" customFormat="1" ht="20.25" customHeight="1" x14ac:dyDescent="0.25">
      <c r="A17" s="256"/>
      <c r="B17" s="255"/>
      <c r="C17" s="3"/>
      <c r="D17" s="4"/>
      <c r="E17" s="296"/>
      <c r="F17" s="292"/>
      <c r="G17" s="247"/>
      <c r="H17" s="6"/>
    </row>
    <row r="18" spans="1:9" s="1" customFormat="1" ht="38.25" customHeight="1" x14ac:dyDescent="0.25">
      <c r="A18" s="256"/>
      <c r="B18" s="255"/>
      <c r="C18" s="3"/>
      <c r="D18" s="4"/>
      <c r="E18" s="296"/>
      <c r="F18" s="292"/>
      <c r="G18" s="247"/>
    </row>
    <row r="19" spans="1:9" s="1" customFormat="1" ht="67.95" customHeight="1" x14ac:dyDescent="0.25">
      <c r="A19" s="256"/>
      <c r="B19" s="255"/>
      <c r="C19" s="295"/>
      <c r="D19" s="293"/>
      <c r="E19" s="293"/>
      <c r="H19" s="6"/>
    </row>
    <row r="20" spans="1:9" s="1" customFormat="1" ht="19.5" customHeight="1" x14ac:dyDescent="0.25">
      <c r="A20" s="256"/>
      <c r="B20" s="255"/>
      <c r="C20" s="294"/>
      <c r="D20" s="293"/>
      <c r="E20" s="293"/>
      <c r="F20" s="292"/>
      <c r="G20" s="247"/>
      <c r="H20" s="6"/>
    </row>
    <row r="21" spans="1:9" s="1" customFormat="1" ht="21" customHeight="1" x14ac:dyDescent="0.25">
      <c r="A21" s="256"/>
      <c r="B21" s="255"/>
      <c r="C21" s="294"/>
      <c r="D21" s="293"/>
      <c r="E21" s="293"/>
      <c r="F21" s="292"/>
      <c r="G21" s="247"/>
      <c r="H21" s="6"/>
    </row>
    <row r="22" spans="1:9" s="1" customFormat="1" ht="21" customHeight="1" x14ac:dyDescent="0.25">
      <c r="A22" s="256"/>
      <c r="B22" s="255"/>
      <c r="C22" s="294"/>
      <c r="D22" s="293"/>
      <c r="E22" s="293"/>
      <c r="F22" s="292"/>
      <c r="G22" s="247"/>
      <c r="H22" s="6"/>
    </row>
    <row r="23" spans="1:9" s="1" customFormat="1" ht="38.25" customHeight="1" x14ac:dyDescent="0.25">
      <c r="A23" s="256"/>
      <c r="B23" s="255"/>
      <c r="C23" s="294"/>
      <c r="D23" s="293"/>
      <c r="E23" s="293"/>
      <c r="F23" s="292"/>
      <c r="G23" s="247"/>
      <c r="H23" s="70"/>
      <c r="I23" s="56"/>
    </row>
    <row r="24" spans="1:9" s="1" customFormat="1" ht="44.25" customHeight="1" x14ac:dyDescent="0.25">
      <c r="A24" s="52"/>
      <c r="B24" s="51"/>
      <c r="C24" s="52"/>
      <c r="D24" s="51"/>
      <c r="E24" s="51"/>
      <c r="H24" s="57"/>
      <c r="I24" s="56"/>
    </row>
  </sheetData>
  <mergeCells count="2">
    <mergeCell ref="A1:G2"/>
    <mergeCell ref="A4:G4"/>
  </mergeCells>
  <pageMargins left="0.7" right="0.7" top="0.75" bottom="0.75" header="0.3" footer="0.3"/>
  <pageSetup paperSize="9" orientation="portrait" horizontalDpi="30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8004F-18E2-4344-91FE-9A1D483B83B7}">
  <dimension ref="A1:I77"/>
  <sheetViews>
    <sheetView topLeftCell="A3" zoomScale="85" zoomScaleNormal="85" workbookViewId="0">
      <selection activeCell="A3" sqref="A3:G3"/>
    </sheetView>
  </sheetViews>
  <sheetFormatPr defaultColWidth="9.109375" defaultRowHeight="13.8" x14ac:dyDescent="0.25"/>
  <cols>
    <col min="1" max="1" width="39.6640625" style="48" customWidth="1"/>
    <col min="2" max="2" width="10.5546875" style="2" customWidth="1"/>
    <col min="3" max="3" width="79.33203125" style="3" customWidth="1"/>
    <col min="4" max="4" width="9.109375" style="2"/>
    <col min="5" max="5" width="16.33203125" style="2" customWidth="1"/>
    <col min="6" max="6" width="20.6640625" style="5" customWidth="1"/>
    <col min="7" max="7" width="14.6640625" style="2" customWidth="1"/>
    <col min="8" max="8" width="21.5546875" style="6" customWidth="1"/>
    <col min="9" max="9" width="16.109375" style="1" customWidth="1"/>
    <col min="10" max="16384" width="9.109375" style="1"/>
  </cols>
  <sheetData>
    <row r="1" spans="1:9" ht="39.9" customHeight="1" x14ac:dyDescent="0.25">
      <c r="A1" s="311" t="s">
        <v>405</v>
      </c>
      <c r="B1" s="311"/>
      <c r="C1" s="311"/>
      <c r="D1" s="311"/>
      <c r="E1" s="311"/>
      <c r="F1" s="311"/>
      <c r="G1" s="311"/>
    </row>
    <row r="2" spans="1:9" ht="21.75" customHeight="1" thickBot="1" x14ac:dyDescent="0.3">
      <c r="A2" s="138"/>
      <c r="B2" s="138"/>
      <c r="C2" s="138"/>
      <c r="D2" s="138"/>
      <c r="E2" s="139"/>
      <c r="F2" s="138"/>
      <c r="G2" s="138"/>
    </row>
    <row r="3" spans="1:9" ht="21.6" customHeight="1" x14ac:dyDescent="0.25">
      <c r="A3" s="315" t="s">
        <v>23</v>
      </c>
      <c r="B3" s="313"/>
      <c r="C3" s="313"/>
      <c r="D3" s="313"/>
      <c r="E3" s="313"/>
      <c r="F3" s="313"/>
      <c r="G3" s="314"/>
    </row>
    <row r="4" spans="1:9" ht="28.2" thickBot="1" x14ac:dyDescent="0.3">
      <c r="A4" s="246" t="s">
        <v>36</v>
      </c>
      <c r="B4" s="184" t="s">
        <v>37</v>
      </c>
      <c r="C4" s="184" t="s">
        <v>38</v>
      </c>
      <c r="D4" s="184" t="s">
        <v>39</v>
      </c>
      <c r="E4" s="183" t="s">
        <v>40</v>
      </c>
      <c r="F4" s="244" t="s">
        <v>41</v>
      </c>
      <c r="G4" s="243" t="s">
        <v>42</v>
      </c>
    </row>
    <row r="5" spans="1:9" ht="20.25" customHeight="1" x14ac:dyDescent="0.25">
      <c r="A5" s="77" t="s">
        <v>43</v>
      </c>
      <c r="B5" s="76" t="s">
        <v>44</v>
      </c>
      <c r="C5" s="75" t="s">
        <v>45</v>
      </c>
      <c r="D5" s="73" t="s">
        <v>46</v>
      </c>
      <c r="E5" s="73">
        <v>1</v>
      </c>
      <c r="F5" s="129"/>
      <c r="G5" s="71">
        <f t="shared" ref="G5:G37" si="0">ROUND((E5*F5),2)</f>
        <v>0</v>
      </c>
    </row>
    <row r="6" spans="1:9" ht="20.25" customHeight="1" x14ac:dyDescent="0.25">
      <c r="A6" s="106" t="s">
        <v>43</v>
      </c>
      <c r="B6" s="91" t="s">
        <v>47</v>
      </c>
      <c r="C6" s="131" t="s">
        <v>51</v>
      </c>
      <c r="D6" s="175" t="s">
        <v>52</v>
      </c>
      <c r="E6" s="88">
        <v>25.2</v>
      </c>
      <c r="F6" s="128"/>
      <c r="G6" s="86">
        <f t="shared" si="0"/>
        <v>0</v>
      </c>
    </row>
    <row r="7" spans="1:9" ht="20.25" customHeight="1" x14ac:dyDescent="0.25">
      <c r="A7" s="106" t="s">
        <v>43</v>
      </c>
      <c r="B7" s="91" t="s">
        <v>50</v>
      </c>
      <c r="C7" s="131" t="s">
        <v>335</v>
      </c>
      <c r="D7" s="175" t="s">
        <v>52</v>
      </c>
      <c r="E7" s="88">
        <v>23</v>
      </c>
      <c r="F7" s="128"/>
      <c r="G7" s="86">
        <f t="shared" si="0"/>
        <v>0</v>
      </c>
    </row>
    <row r="8" spans="1:9" ht="20.25" customHeight="1" x14ac:dyDescent="0.25">
      <c r="A8" s="106" t="s">
        <v>43</v>
      </c>
      <c r="B8" s="91" t="s">
        <v>53</v>
      </c>
      <c r="C8" s="131" t="s">
        <v>54</v>
      </c>
      <c r="D8" s="88" t="s">
        <v>55</v>
      </c>
      <c r="E8" s="88">
        <v>7.3</v>
      </c>
      <c r="F8" s="128"/>
      <c r="G8" s="86">
        <f t="shared" si="0"/>
        <v>0</v>
      </c>
    </row>
    <row r="9" spans="1:9" ht="20.25" customHeight="1" x14ac:dyDescent="0.25">
      <c r="A9" s="106" t="s">
        <v>43</v>
      </c>
      <c r="B9" s="91" t="s">
        <v>56</v>
      </c>
      <c r="C9" s="131" t="s">
        <v>169</v>
      </c>
      <c r="D9" s="88" t="s">
        <v>55</v>
      </c>
      <c r="E9" s="88">
        <v>28.7</v>
      </c>
      <c r="F9" s="128"/>
      <c r="G9" s="86">
        <f t="shared" si="0"/>
        <v>0</v>
      </c>
    </row>
    <row r="10" spans="1:9" ht="38.4" customHeight="1" x14ac:dyDescent="0.25">
      <c r="A10" s="106" t="s">
        <v>43</v>
      </c>
      <c r="B10" s="91" t="s">
        <v>58</v>
      </c>
      <c r="C10" s="131" t="s">
        <v>57</v>
      </c>
      <c r="D10" s="88" t="s">
        <v>49</v>
      </c>
      <c r="E10" s="88">
        <v>1</v>
      </c>
      <c r="F10" s="128"/>
      <c r="G10" s="86">
        <f t="shared" si="0"/>
        <v>0</v>
      </c>
    </row>
    <row r="11" spans="1:9" ht="34.5" customHeight="1" x14ac:dyDescent="0.25">
      <c r="A11" s="106" t="s">
        <v>43</v>
      </c>
      <c r="B11" s="91" t="s">
        <v>60</v>
      </c>
      <c r="C11" s="131" t="s">
        <v>59</v>
      </c>
      <c r="D11" s="88" t="s">
        <v>52</v>
      </c>
      <c r="E11" s="88">
        <v>26.8</v>
      </c>
      <c r="F11" s="128"/>
      <c r="G11" s="86">
        <f t="shared" si="0"/>
        <v>0</v>
      </c>
    </row>
    <row r="12" spans="1:9" ht="36.75" customHeight="1" x14ac:dyDescent="0.25">
      <c r="A12" s="106" t="s">
        <v>43</v>
      </c>
      <c r="B12" s="91" t="s">
        <v>63</v>
      </c>
      <c r="C12" s="90" t="s">
        <v>61</v>
      </c>
      <c r="D12" s="88" t="s">
        <v>62</v>
      </c>
      <c r="E12" s="88">
        <v>0.38</v>
      </c>
      <c r="F12" s="128"/>
      <c r="G12" s="86">
        <f t="shared" si="0"/>
        <v>0</v>
      </c>
    </row>
    <row r="13" spans="1:9" ht="27" customHeight="1" x14ac:dyDescent="0.25">
      <c r="A13" s="106" t="s">
        <v>43</v>
      </c>
      <c r="B13" s="91" t="s">
        <v>66</v>
      </c>
      <c r="C13" s="90" t="s">
        <v>64</v>
      </c>
      <c r="D13" s="88" t="s">
        <v>65</v>
      </c>
      <c r="E13" s="88">
        <v>0.91</v>
      </c>
      <c r="F13" s="128"/>
      <c r="G13" s="86">
        <f t="shared" si="0"/>
        <v>0</v>
      </c>
    </row>
    <row r="14" spans="1:9" ht="32.4" customHeight="1" thickBot="1" x14ac:dyDescent="0.3">
      <c r="A14" s="106" t="s">
        <v>43</v>
      </c>
      <c r="B14" s="263" t="s">
        <v>68</v>
      </c>
      <c r="C14" s="131" t="s">
        <v>67</v>
      </c>
      <c r="D14" s="88" t="s">
        <v>55</v>
      </c>
      <c r="E14" s="88">
        <v>14</v>
      </c>
      <c r="F14" s="128"/>
      <c r="G14" s="86">
        <f t="shared" si="0"/>
        <v>0</v>
      </c>
    </row>
    <row r="15" spans="1:9" ht="33.75" customHeight="1" thickBot="1" x14ac:dyDescent="0.3">
      <c r="A15" s="126" t="s">
        <v>43</v>
      </c>
      <c r="B15" s="262" t="s">
        <v>171</v>
      </c>
      <c r="C15" s="67" t="s">
        <v>69</v>
      </c>
      <c r="D15" s="65" t="s">
        <v>65</v>
      </c>
      <c r="E15" s="65">
        <v>15.22</v>
      </c>
      <c r="F15" s="125"/>
      <c r="G15" s="63">
        <f t="shared" si="0"/>
        <v>0</v>
      </c>
      <c r="H15" s="62" t="s">
        <v>70</v>
      </c>
      <c r="I15" s="61">
        <f>ROUND(SUM(G5:G15),2)</f>
        <v>0</v>
      </c>
    </row>
    <row r="16" spans="1:9" ht="29.25" customHeight="1" x14ac:dyDescent="0.25">
      <c r="A16" s="77" t="s">
        <v>71</v>
      </c>
      <c r="B16" s="76" t="s">
        <v>72</v>
      </c>
      <c r="C16" s="75" t="s">
        <v>267</v>
      </c>
      <c r="D16" s="74" t="s">
        <v>62</v>
      </c>
      <c r="E16" s="74">
        <v>0.4</v>
      </c>
      <c r="F16" s="129"/>
      <c r="G16" s="71">
        <f t="shared" si="0"/>
        <v>0</v>
      </c>
      <c r="H16" s="1"/>
    </row>
    <row r="17" spans="1:9" ht="29.25" customHeight="1" x14ac:dyDescent="0.25">
      <c r="A17" s="106" t="s">
        <v>71</v>
      </c>
      <c r="B17" s="91" t="s">
        <v>74</v>
      </c>
      <c r="C17" s="90" t="s">
        <v>73</v>
      </c>
      <c r="D17" s="89" t="s">
        <v>62</v>
      </c>
      <c r="E17" s="89">
        <v>7.4</v>
      </c>
      <c r="F17" s="128"/>
      <c r="G17" s="86">
        <f t="shared" si="0"/>
        <v>0</v>
      </c>
      <c r="H17" s="70"/>
      <c r="I17" s="56"/>
    </row>
    <row r="18" spans="1:9" ht="31.5" customHeight="1" x14ac:dyDescent="0.25">
      <c r="A18" s="106" t="s">
        <v>71</v>
      </c>
      <c r="B18" s="91" t="s">
        <v>76</v>
      </c>
      <c r="C18" s="90" t="s">
        <v>173</v>
      </c>
      <c r="D18" s="89" t="s">
        <v>55</v>
      </c>
      <c r="E18" s="89">
        <v>36</v>
      </c>
      <c r="F18" s="128"/>
      <c r="G18" s="86">
        <f t="shared" si="0"/>
        <v>0</v>
      </c>
      <c r="H18" s="70"/>
      <c r="I18" s="56"/>
    </row>
    <row r="19" spans="1:9" ht="30" customHeight="1" x14ac:dyDescent="0.25">
      <c r="A19" s="106" t="s">
        <v>71</v>
      </c>
      <c r="B19" s="91" t="s">
        <v>269</v>
      </c>
      <c r="C19" s="90" t="s">
        <v>174</v>
      </c>
      <c r="D19" s="89" t="s">
        <v>62</v>
      </c>
      <c r="E19" s="89">
        <v>10.8</v>
      </c>
      <c r="F19" s="128"/>
      <c r="G19" s="86">
        <f t="shared" si="0"/>
        <v>0</v>
      </c>
      <c r="H19" s="70"/>
      <c r="I19" s="56"/>
    </row>
    <row r="20" spans="1:9" ht="20.25" customHeight="1" x14ac:dyDescent="0.25">
      <c r="A20" s="106" t="s">
        <v>71</v>
      </c>
      <c r="B20" s="91" t="s">
        <v>270</v>
      </c>
      <c r="C20" s="90" t="s">
        <v>272</v>
      </c>
      <c r="D20" s="89" t="s">
        <v>55</v>
      </c>
      <c r="E20" s="89">
        <v>6.2</v>
      </c>
      <c r="F20" s="128"/>
      <c r="G20" s="86">
        <f t="shared" si="0"/>
        <v>0</v>
      </c>
    </row>
    <row r="21" spans="1:9" ht="34.5" customHeight="1" thickBot="1" x14ac:dyDescent="0.3">
      <c r="A21" s="106" t="s">
        <v>71</v>
      </c>
      <c r="B21" s="91" t="s">
        <v>271</v>
      </c>
      <c r="C21" s="90" t="s">
        <v>274</v>
      </c>
      <c r="D21" s="89" t="s">
        <v>62</v>
      </c>
      <c r="E21" s="89">
        <v>0.4</v>
      </c>
      <c r="F21" s="128"/>
      <c r="G21" s="86">
        <f t="shared" si="0"/>
        <v>0</v>
      </c>
    </row>
    <row r="22" spans="1:9" ht="34.5" customHeight="1" thickBot="1" x14ac:dyDescent="0.3">
      <c r="A22" s="126" t="s">
        <v>71</v>
      </c>
      <c r="B22" s="121" t="s">
        <v>273</v>
      </c>
      <c r="C22" s="67" t="s">
        <v>276</v>
      </c>
      <c r="D22" s="66" t="s">
        <v>55</v>
      </c>
      <c r="E22" s="66">
        <v>6.2</v>
      </c>
      <c r="F22" s="125"/>
      <c r="G22" s="63">
        <f t="shared" si="0"/>
        <v>0</v>
      </c>
      <c r="H22" s="62" t="s">
        <v>78</v>
      </c>
      <c r="I22" s="61">
        <f>ROUND(SUM(G16:G22),2)</f>
        <v>0</v>
      </c>
    </row>
    <row r="23" spans="1:9" ht="31.5" customHeight="1" x14ac:dyDescent="0.25">
      <c r="A23" s="77" t="s">
        <v>79</v>
      </c>
      <c r="B23" s="76" t="s">
        <v>80</v>
      </c>
      <c r="C23" s="75" t="s">
        <v>81</v>
      </c>
      <c r="D23" s="74" t="s">
        <v>55</v>
      </c>
      <c r="E23" s="73">
        <v>4.5</v>
      </c>
      <c r="F23" s="129"/>
      <c r="G23" s="71">
        <f t="shared" si="0"/>
        <v>0</v>
      </c>
      <c r="H23" s="1"/>
    </row>
    <row r="24" spans="1:9" ht="31.5" customHeight="1" thickBot="1" x14ac:dyDescent="0.3">
      <c r="A24" s="106" t="s">
        <v>79</v>
      </c>
      <c r="B24" s="91" t="s">
        <v>82</v>
      </c>
      <c r="C24" s="90" t="s">
        <v>284</v>
      </c>
      <c r="D24" s="89" t="s">
        <v>55</v>
      </c>
      <c r="E24" s="88">
        <v>4.5</v>
      </c>
      <c r="F24" s="128"/>
      <c r="G24" s="86">
        <f t="shared" si="0"/>
        <v>0</v>
      </c>
      <c r="H24" s="70"/>
      <c r="I24" s="56"/>
    </row>
    <row r="25" spans="1:9" ht="32.25" customHeight="1" thickBot="1" x14ac:dyDescent="0.3">
      <c r="A25" s="126" t="s">
        <v>79</v>
      </c>
      <c r="B25" s="121" t="s">
        <v>84</v>
      </c>
      <c r="C25" s="67" t="s">
        <v>85</v>
      </c>
      <c r="D25" s="66" t="s">
        <v>52</v>
      </c>
      <c r="E25" s="65">
        <v>26.8</v>
      </c>
      <c r="F25" s="125"/>
      <c r="G25" s="63">
        <f t="shared" si="0"/>
        <v>0</v>
      </c>
      <c r="H25" s="62" t="s">
        <v>86</v>
      </c>
      <c r="I25" s="61">
        <f>ROUND(SUM(G23:G25),2)</f>
        <v>0</v>
      </c>
    </row>
    <row r="26" spans="1:9" ht="32.25" customHeight="1" x14ac:dyDescent="0.25">
      <c r="A26" s="77" t="s">
        <v>412</v>
      </c>
      <c r="B26" s="76" t="s">
        <v>88</v>
      </c>
      <c r="C26" s="75" t="s">
        <v>305</v>
      </c>
      <c r="D26" s="74" t="s">
        <v>55</v>
      </c>
      <c r="E26" s="73">
        <v>36</v>
      </c>
      <c r="F26" s="129"/>
      <c r="G26" s="71">
        <f t="shared" si="0"/>
        <v>0</v>
      </c>
      <c r="H26" s="70"/>
      <c r="I26" s="56"/>
    </row>
    <row r="27" spans="1:9" ht="31.5" customHeight="1" x14ac:dyDescent="0.25">
      <c r="A27" s="106" t="s">
        <v>412</v>
      </c>
      <c r="B27" s="91" t="s">
        <v>90</v>
      </c>
      <c r="C27" s="90" t="s">
        <v>89</v>
      </c>
      <c r="D27" s="89" t="s">
        <v>55</v>
      </c>
      <c r="E27" s="88">
        <v>36</v>
      </c>
      <c r="F27" s="128"/>
      <c r="G27" s="86">
        <f t="shared" si="0"/>
        <v>0</v>
      </c>
      <c r="H27" s="70"/>
      <c r="I27" s="56"/>
    </row>
    <row r="28" spans="1:9" ht="31.5" customHeight="1" x14ac:dyDescent="0.25">
      <c r="A28" s="106" t="s">
        <v>412</v>
      </c>
      <c r="B28" s="91" t="s">
        <v>92</v>
      </c>
      <c r="C28" s="90" t="s">
        <v>177</v>
      </c>
      <c r="D28" s="89" t="s">
        <v>55</v>
      </c>
      <c r="E28" s="88">
        <v>28.7</v>
      </c>
      <c r="F28" s="128"/>
      <c r="G28" s="86">
        <f t="shared" si="0"/>
        <v>0</v>
      </c>
      <c r="H28" s="70"/>
      <c r="I28" s="56"/>
    </row>
    <row r="29" spans="1:9" ht="31.5" customHeight="1" x14ac:dyDescent="0.25">
      <c r="A29" s="106" t="s">
        <v>412</v>
      </c>
      <c r="B29" s="91" t="s">
        <v>94</v>
      </c>
      <c r="C29" s="90" t="s">
        <v>93</v>
      </c>
      <c r="D29" s="89" t="s">
        <v>55</v>
      </c>
      <c r="E29" s="88">
        <v>6</v>
      </c>
      <c r="F29" s="128"/>
      <c r="G29" s="86">
        <f t="shared" si="0"/>
        <v>0</v>
      </c>
      <c r="H29" s="70"/>
      <c r="I29" s="56"/>
    </row>
    <row r="30" spans="1:9" ht="31.5" customHeight="1" x14ac:dyDescent="0.25">
      <c r="A30" s="106" t="s">
        <v>412</v>
      </c>
      <c r="B30" s="91" t="s">
        <v>96</v>
      </c>
      <c r="C30" s="90" t="s">
        <v>95</v>
      </c>
      <c r="D30" s="89" t="s">
        <v>55</v>
      </c>
      <c r="E30" s="88">
        <v>1.3</v>
      </c>
      <c r="F30" s="128"/>
      <c r="G30" s="86">
        <f t="shared" si="0"/>
        <v>0</v>
      </c>
      <c r="H30" s="1"/>
    </row>
    <row r="31" spans="1:9" ht="31.5" customHeight="1" x14ac:dyDescent="0.25">
      <c r="A31" s="106" t="s">
        <v>412</v>
      </c>
      <c r="B31" s="91" t="s">
        <v>98</v>
      </c>
      <c r="C31" s="90" t="s">
        <v>97</v>
      </c>
      <c r="D31" s="89" t="s">
        <v>52</v>
      </c>
      <c r="E31" s="88">
        <v>25.2</v>
      </c>
      <c r="F31" s="128"/>
      <c r="G31" s="86">
        <f t="shared" si="0"/>
        <v>0</v>
      </c>
      <c r="H31" s="70"/>
      <c r="I31" s="56"/>
    </row>
    <row r="32" spans="1:9" ht="31.5" customHeight="1" thickBot="1" x14ac:dyDescent="0.3">
      <c r="A32" s="106" t="s">
        <v>412</v>
      </c>
      <c r="B32" s="91" t="s">
        <v>413</v>
      </c>
      <c r="C32" s="90" t="s">
        <v>300</v>
      </c>
      <c r="D32" s="89" t="s">
        <v>52</v>
      </c>
      <c r="E32" s="88">
        <v>23</v>
      </c>
      <c r="F32" s="128"/>
      <c r="G32" s="86">
        <f t="shared" si="0"/>
        <v>0</v>
      </c>
      <c r="H32" s="1"/>
    </row>
    <row r="33" spans="1:9" s="60" customFormat="1" ht="30.75" customHeight="1" thickBot="1" x14ac:dyDescent="0.3">
      <c r="A33" s="126" t="s">
        <v>412</v>
      </c>
      <c r="B33" s="121" t="s">
        <v>414</v>
      </c>
      <c r="C33" s="67" t="s">
        <v>99</v>
      </c>
      <c r="D33" s="66" t="s">
        <v>52</v>
      </c>
      <c r="E33" s="65">
        <v>25.2</v>
      </c>
      <c r="F33" s="125"/>
      <c r="G33" s="63">
        <f t="shared" si="0"/>
        <v>0</v>
      </c>
      <c r="H33" s="62" t="s">
        <v>100</v>
      </c>
      <c r="I33" s="61">
        <f>ROUND(SUM(G26:G30),2)</f>
        <v>0</v>
      </c>
    </row>
    <row r="34" spans="1:9" s="60" customFormat="1" ht="30.75" customHeight="1" thickBot="1" x14ac:dyDescent="0.3">
      <c r="A34" s="77" t="s">
        <v>110</v>
      </c>
      <c r="B34" s="76" t="s">
        <v>111</v>
      </c>
      <c r="C34" s="75" t="s">
        <v>112</v>
      </c>
      <c r="D34" s="74" t="s">
        <v>55</v>
      </c>
      <c r="E34" s="73">
        <v>14.6</v>
      </c>
      <c r="F34" s="129"/>
      <c r="G34" s="71">
        <f t="shared" si="0"/>
        <v>0</v>
      </c>
      <c r="H34" s="62"/>
      <c r="I34" s="61"/>
    </row>
    <row r="35" spans="1:9" ht="33.75" customHeight="1" thickBot="1" x14ac:dyDescent="0.3">
      <c r="A35" s="126" t="s">
        <v>110</v>
      </c>
      <c r="B35" s="121" t="s">
        <v>403</v>
      </c>
      <c r="C35" s="67" t="s">
        <v>415</v>
      </c>
      <c r="D35" s="66" t="s">
        <v>49</v>
      </c>
      <c r="E35" s="65">
        <v>3</v>
      </c>
      <c r="F35" s="202"/>
      <c r="G35" s="63">
        <f t="shared" si="0"/>
        <v>0</v>
      </c>
      <c r="H35" s="62" t="s">
        <v>113</v>
      </c>
      <c r="I35" s="61">
        <f>ROUND(SUM(G35:G35),2)</f>
        <v>0</v>
      </c>
    </row>
    <row r="36" spans="1:9" ht="21.75" customHeight="1" thickBot="1" x14ac:dyDescent="0.3">
      <c r="A36" s="213" t="s">
        <v>114</v>
      </c>
      <c r="B36" s="76" t="s">
        <v>115</v>
      </c>
      <c r="C36" s="75" t="s">
        <v>116</v>
      </c>
      <c r="D36" s="74" t="s">
        <v>49</v>
      </c>
      <c r="E36" s="73">
        <v>1</v>
      </c>
      <c r="F36" s="72"/>
      <c r="G36" s="71">
        <f t="shared" si="0"/>
        <v>0</v>
      </c>
      <c r="H36" s="70"/>
      <c r="I36" s="56"/>
    </row>
    <row r="37" spans="1:9" ht="29.4" customHeight="1" thickBot="1" x14ac:dyDescent="0.3">
      <c r="A37" s="69" t="s">
        <v>114</v>
      </c>
      <c r="B37" s="121" t="s">
        <v>117</v>
      </c>
      <c r="C37" s="67" t="s">
        <v>122</v>
      </c>
      <c r="D37" s="66" t="s">
        <v>46</v>
      </c>
      <c r="E37" s="65">
        <v>1</v>
      </c>
      <c r="F37" s="202"/>
      <c r="G37" s="63">
        <f t="shared" si="0"/>
        <v>0</v>
      </c>
      <c r="H37" s="62" t="s">
        <v>127</v>
      </c>
      <c r="I37" s="61">
        <f>ROUND(SUM(G36:G37),2)</f>
        <v>0</v>
      </c>
    </row>
    <row r="38" spans="1:9" ht="49.2" customHeight="1" thickBot="1" x14ac:dyDescent="0.3">
      <c r="A38" s="1"/>
      <c r="B38" s="1"/>
      <c r="C38" s="1"/>
      <c r="D38" s="1"/>
      <c r="E38" s="1"/>
      <c r="F38" s="59" t="s">
        <v>416</v>
      </c>
      <c r="G38" s="58">
        <f>SUM(G5:G37)</f>
        <v>0</v>
      </c>
      <c r="H38" s="1"/>
    </row>
    <row r="39" spans="1:9" ht="29.25" customHeight="1" x14ac:dyDescent="0.25">
      <c r="A39" s="1"/>
      <c r="B39" s="1"/>
      <c r="C39" s="1"/>
      <c r="D39" s="1"/>
      <c r="E39" s="1"/>
      <c r="F39" s="1"/>
      <c r="G39" s="1"/>
      <c r="H39" s="1"/>
    </row>
    <row r="40" spans="1:9" ht="29.25" customHeight="1" x14ac:dyDescent="0.25">
      <c r="A40" s="1"/>
      <c r="B40" s="1"/>
      <c r="C40" s="1"/>
      <c r="D40" s="1"/>
      <c r="E40" s="1"/>
      <c r="F40" s="1"/>
      <c r="G40" s="1"/>
      <c r="H40" s="1"/>
    </row>
    <row r="41" spans="1:9" ht="29.25" customHeight="1" x14ac:dyDescent="0.25">
      <c r="A41" s="1"/>
      <c r="B41" s="1"/>
      <c r="C41" s="1"/>
      <c r="D41" s="1"/>
      <c r="E41" s="1"/>
      <c r="F41" s="1"/>
      <c r="G41" s="1"/>
      <c r="H41" s="1"/>
    </row>
    <row r="42" spans="1:9" ht="31.5" customHeight="1" x14ac:dyDescent="0.25">
      <c r="A42" s="1"/>
      <c r="B42" s="1"/>
      <c r="C42" s="1"/>
      <c r="D42" s="1"/>
      <c r="E42" s="1"/>
      <c r="F42" s="1"/>
      <c r="G42" s="1"/>
      <c r="H42" s="1"/>
    </row>
    <row r="43" spans="1:9" ht="31.5" customHeight="1" x14ac:dyDescent="0.25">
      <c r="A43" s="1"/>
      <c r="B43" s="1"/>
      <c r="C43" s="1"/>
      <c r="D43" s="1"/>
      <c r="E43" s="1"/>
      <c r="F43" s="1"/>
      <c r="G43" s="1"/>
      <c r="H43" s="1"/>
    </row>
    <row r="44" spans="1:9" ht="32.25" customHeight="1" x14ac:dyDescent="0.25">
      <c r="A44" s="1"/>
      <c r="B44" s="1"/>
      <c r="C44" s="1"/>
      <c r="D44" s="1"/>
      <c r="E44" s="1"/>
      <c r="F44" s="1"/>
      <c r="G44" s="1"/>
      <c r="H44" s="1"/>
    </row>
    <row r="45" spans="1:9" s="60" customFormat="1" ht="32.25" customHeight="1" x14ac:dyDescent="0.25">
      <c r="A45" s="1"/>
      <c r="B45" s="1"/>
      <c r="C45" s="1"/>
      <c r="D45" s="1"/>
      <c r="E45" s="1"/>
      <c r="F45" s="1"/>
      <c r="G45" s="1"/>
      <c r="H45" s="1"/>
      <c r="I45" s="1"/>
    </row>
    <row r="46" spans="1:9" s="60" customFormat="1" ht="33" customHeight="1" x14ac:dyDescent="0.25">
      <c r="A46" s="1"/>
      <c r="B46" s="1"/>
      <c r="C46" s="1"/>
      <c r="D46" s="1"/>
      <c r="E46" s="1"/>
      <c r="F46" s="1"/>
      <c r="G46" s="1"/>
      <c r="H46" s="1"/>
      <c r="I46" s="1"/>
    </row>
    <row r="47" spans="1:9" s="60" customFormat="1" ht="34.5" customHeight="1" x14ac:dyDescent="0.25">
      <c r="A47" s="1"/>
      <c r="B47" s="1"/>
      <c r="C47" s="1"/>
      <c r="D47" s="1"/>
      <c r="E47" s="1"/>
      <c r="F47" s="1"/>
      <c r="G47" s="1"/>
      <c r="H47" s="1"/>
      <c r="I47" s="1"/>
    </row>
    <row r="48" spans="1:9" s="60" customFormat="1" ht="32.25" customHeight="1" x14ac:dyDescent="0.25">
      <c r="A48" s="1"/>
      <c r="B48" s="1"/>
      <c r="C48" s="1"/>
      <c r="D48" s="1"/>
      <c r="E48" s="1"/>
      <c r="F48" s="1"/>
      <c r="G48" s="1"/>
      <c r="H48" s="1"/>
      <c r="I48" s="1"/>
    </row>
    <row r="49" spans="1:9" s="60" customFormat="1" ht="32.25" customHeight="1" x14ac:dyDescent="0.25">
      <c r="A49" s="1"/>
      <c r="B49" s="1"/>
      <c r="C49" s="1"/>
      <c r="D49" s="1"/>
      <c r="E49" s="1"/>
      <c r="F49" s="1"/>
      <c r="G49" s="1"/>
      <c r="H49" s="1"/>
      <c r="I49" s="1"/>
    </row>
    <row r="50" spans="1:9" s="60" customFormat="1" ht="32.25" customHeight="1" x14ac:dyDescent="0.25">
      <c r="A50" s="1"/>
      <c r="B50" s="1"/>
      <c r="C50" s="1"/>
      <c r="D50" s="1"/>
      <c r="E50" s="1"/>
      <c r="F50" s="1"/>
      <c r="G50" s="1"/>
      <c r="H50" s="1"/>
      <c r="I50" s="1"/>
    </row>
    <row r="51" spans="1:9" s="60" customFormat="1" ht="32.25" customHeight="1" x14ac:dyDescent="0.25">
      <c r="A51" s="1"/>
      <c r="B51" s="1"/>
      <c r="C51" s="1"/>
      <c r="D51" s="1"/>
      <c r="E51" s="1"/>
      <c r="F51" s="1"/>
      <c r="G51" s="1"/>
      <c r="H51" s="1"/>
      <c r="I51" s="1"/>
    </row>
    <row r="52" spans="1:9" s="60" customFormat="1" ht="32.25" customHeight="1" x14ac:dyDescent="0.25">
      <c r="A52" s="1"/>
      <c r="B52" s="1"/>
      <c r="C52" s="1"/>
      <c r="D52" s="1"/>
      <c r="E52" s="1"/>
      <c r="F52" s="1"/>
      <c r="G52" s="1"/>
      <c r="H52" s="1"/>
      <c r="I52" s="1"/>
    </row>
    <row r="53" spans="1:9" s="60" customFormat="1" ht="32.25" customHeight="1" x14ac:dyDescent="0.25">
      <c r="A53" s="1"/>
      <c r="B53" s="1"/>
      <c r="C53" s="1"/>
      <c r="D53" s="1"/>
      <c r="E53" s="1"/>
      <c r="F53" s="1"/>
      <c r="G53" s="1"/>
      <c r="H53" s="1"/>
      <c r="I53" s="1"/>
    </row>
    <row r="54" spans="1:9" s="60" customFormat="1" ht="31.5" customHeight="1" x14ac:dyDescent="0.25">
      <c r="A54" s="1"/>
      <c r="B54" s="1"/>
      <c r="C54" s="1"/>
      <c r="D54" s="1"/>
      <c r="E54" s="1"/>
      <c r="F54" s="1"/>
      <c r="G54" s="1"/>
      <c r="H54" s="1"/>
      <c r="I54" s="1"/>
    </row>
    <row r="55" spans="1:9" s="60" customFormat="1" ht="31.5" customHeight="1" x14ac:dyDescent="0.25">
      <c r="A55" s="1"/>
      <c r="B55" s="1"/>
      <c r="C55" s="1"/>
      <c r="D55" s="1"/>
      <c r="E55" s="1"/>
      <c r="F55" s="1"/>
      <c r="G55" s="1"/>
      <c r="H55" s="1"/>
      <c r="I55" s="1"/>
    </row>
    <row r="56" spans="1:9" s="60" customFormat="1" ht="33" customHeight="1" x14ac:dyDescent="0.25">
      <c r="A56" s="1"/>
      <c r="B56" s="1"/>
      <c r="C56" s="1"/>
      <c r="D56" s="1"/>
      <c r="E56" s="1"/>
      <c r="F56" s="1"/>
      <c r="G56" s="1"/>
      <c r="H56" s="1"/>
      <c r="I56" s="1"/>
    </row>
    <row r="57" spans="1:9" s="60" customFormat="1" ht="33" customHeight="1" x14ac:dyDescent="0.25">
      <c r="A57" s="1"/>
      <c r="B57" s="1"/>
      <c r="C57" s="1"/>
      <c r="D57" s="1"/>
      <c r="E57" s="1"/>
      <c r="F57" s="1"/>
      <c r="G57" s="1"/>
      <c r="H57" s="1"/>
      <c r="I57" s="1"/>
    </row>
    <row r="58" spans="1:9" s="60" customFormat="1" ht="30.75" customHeight="1" x14ac:dyDescent="0.25">
      <c r="A58" s="1"/>
      <c r="B58" s="1"/>
      <c r="C58" s="1"/>
      <c r="D58" s="1"/>
      <c r="E58" s="1"/>
      <c r="F58" s="1"/>
      <c r="G58" s="1"/>
      <c r="H58" s="1"/>
      <c r="I58" s="1"/>
    </row>
    <row r="59" spans="1:9" s="60" customFormat="1" ht="30.75" customHeight="1" x14ac:dyDescent="0.25">
      <c r="A59" s="1"/>
      <c r="B59" s="1"/>
      <c r="C59" s="1"/>
      <c r="D59" s="1"/>
      <c r="E59" s="1"/>
      <c r="F59" s="1"/>
      <c r="G59" s="1"/>
      <c r="H59" s="1"/>
      <c r="I59" s="1"/>
    </row>
    <row r="60" spans="1:9" s="60" customFormat="1" ht="30.75" customHeight="1" x14ac:dyDescent="0.25">
      <c r="A60" s="1"/>
      <c r="B60" s="1"/>
      <c r="C60" s="1"/>
      <c r="D60" s="1"/>
      <c r="E60" s="1"/>
      <c r="F60" s="1"/>
      <c r="G60" s="1"/>
      <c r="H60" s="1"/>
      <c r="I60" s="1"/>
    </row>
    <row r="61" spans="1:9" s="60" customFormat="1" ht="30.75" customHeight="1" x14ac:dyDescent="0.25">
      <c r="A61" s="1"/>
      <c r="B61" s="1"/>
      <c r="C61" s="1"/>
      <c r="D61" s="1"/>
      <c r="E61" s="1"/>
      <c r="F61" s="1"/>
      <c r="G61" s="1"/>
      <c r="H61" s="1"/>
      <c r="I61" s="1"/>
    </row>
    <row r="62" spans="1:9" s="60" customFormat="1" ht="36" customHeight="1" x14ac:dyDescent="0.25">
      <c r="A62" s="1"/>
      <c r="B62" s="1"/>
      <c r="C62" s="1"/>
      <c r="D62" s="1"/>
      <c r="E62" s="1"/>
      <c r="F62" s="1"/>
      <c r="G62" s="1"/>
      <c r="H62" s="1"/>
      <c r="I62" s="1"/>
    </row>
    <row r="63" spans="1:9" ht="43.95" customHeight="1" x14ac:dyDescent="0.25">
      <c r="A63" s="1"/>
      <c r="B63" s="1"/>
      <c r="C63" s="1"/>
      <c r="D63" s="1"/>
      <c r="E63" s="1"/>
      <c r="F63" s="1"/>
      <c r="G63" s="1"/>
      <c r="H63" s="1"/>
    </row>
    <row r="64" spans="1:9" ht="43.95" customHeight="1" x14ac:dyDescent="0.25">
      <c r="A64" s="1"/>
      <c r="B64" s="1"/>
      <c r="C64" s="1"/>
      <c r="D64" s="1"/>
      <c r="E64" s="1"/>
      <c r="F64" s="1"/>
      <c r="G64" s="1"/>
      <c r="H64" s="1"/>
    </row>
    <row r="65" spans="1:9" ht="43.95" customHeight="1" x14ac:dyDescent="0.25">
      <c r="A65" s="1"/>
      <c r="B65" s="1"/>
      <c r="C65" s="1"/>
      <c r="D65" s="1"/>
      <c r="E65" s="1"/>
      <c r="F65" s="1"/>
      <c r="G65" s="1"/>
      <c r="H65" s="1"/>
    </row>
    <row r="66" spans="1:9" ht="43.95" customHeight="1" x14ac:dyDescent="0.25">
      <c r="A66" s="1"/>
      <c r="B66" s="1"/>
      <c r="C66" s="1"/>
      <c r="D66" s="1"/>
      <c r="E66" s="1"/>
      <c r="F66" s="1"/>
      <c r="G66" s="1"/>
      <c r="H66" s="1"/>
    </row>
    <row r="67" spans="1:9" x14ac:dyDescent="0.25">
      <c r="A67" s="1"/>
      <c r="B67" s="1"/>
      <c r="C67" s="1"/>
      <c r="D67" s="1"/>
      <c r="E67" s="1"/>
      <c r="F67" s="1"/>
      <c r="G67" s="1"/>
      <c r="H67" s="1"/>
    </row>
    <row r="68" spans="1:9" x14ac:dyDescent="0.25">
      <c r="A68" s="1"/>
      <c r="B68" s="1"/>
      <c r="C68" s="1"/>
      <c r="D68" s="1"/>
      <c r="E68" s="1"/>
      <c r="F68" s="1"/>
      <c r="G68" s="1"/>
      <c r="H68" s="1"/>
    </row>
    <row r="69" spans="1:9" x14ac:dyDescent="0.25">
      <c r="A69" s="1"/>
      <c r="B69" s="1"/>
      <c r="C69" s="1"/>
      <c r="D69" s="1"/>
      <c r="E69" s="1"/>
      <c r="F69" s="1"/>
      <c r="G69" s="1"/>
      <c r="H69" s="1"/>
    </row>
    <row r="70" spans="1:9" ht="13.95" customHeight="1" x14ac:dyDescent="0.25">
      <c r="A70" s="1"/>
      <c r="B70" s="1"/>
      <c r="C70" s="1"/>
      <c r="D70" s="1"/>
      <c r="E70" s="1"/>
      <c r="F70" s="1"/>
      <c r="G70" s="1"/>
      <c r="H70" s="1"/>
    </row>
    <row r="71" spans="1:9" ht="13.95" customHeight="1" x14ac:dyDescent="0.25">
      <c r="A71" s="1"/>
      <c r="B71" s="1"/>
      <c r="C71" s="1"/>
      <c r="D71" s="1"/>
      <c r="E71" s="1"/>
      <c r="F71" s="1"/>
      <c r="G71" s="1"/>
      <c r="H71" s="1"/>
    </row>
    <row r="72" spans="1:9" x14ac:dyDescent="0.25">
      <c r="A72" s="256"/>
      <c r="B72" s="255"/>
      <c r="C72" s="254"/>
      <c r="D72" s="258"/>
      <c r="E72" s="257"/>
      <c r="F72" s="253"/>
      <c r="G72" s="247"/>
      <c r="H72" s="70"/>
      <c r="I72" s="56"/>
    </row>
    <row r="73" spans="1:9" x14ac:dyDescent="0.25">
      <c r="A73" s="256"/>
      <c r="B73" s="255"/>
      <c r="C73" s="254"/>
      <c r="D73" s="249"/>
      <c r="E73" s="249"/>
      <c r="F73" s="253"/>
      <c r="G73" s="247"/>
      <c r="H73" s="60"/>
      <c r="I73" s="60"/>
    </row>
    <row r="74" spans="1:9" x14ac:dyDescent="0.25">
      <c r="A74" s="252"/>
      <c r="B74" s="255"/>
      <c r="C74" s="254"/>
      <c r="D74" s="249"/>
      <c r="E74" s="249"/>
      <c r="F74" s="253"/>
      <c r="G74" s="247"/>
      <c r="H74" s="60"/>
      <c r="I74" s="60"/>
    </row>
    <row r="75" spans="1:9" x14ac:dyDescent="0.25">
      <c r="A75" s="252"/>
      <c r="B75" s="255"/>
      <c r="C75" s="254"/>
      <c r="D75" s="249"/>
      <c r="E75" s="249"/>
      <c r="F75" s="253"/>
      <c r="G75" s="247"/>
      <c r="H75" s="60"/>
      <c r="I75" s="60"/>
    </row>
    <row r="76" spans="1:9" x14ac:dyDescent="0.25">
      <c r="A76" s="252"/>
      <c r="B76" s="251"/>
      <c r="C76" s="250"/>
      <c r="D76" s="249"/>
      <c r="E76" s="249"/>
      <c r="F76" s="248"/>
      <c r="G76" s="247"/>
      <c r="H76" s="70"/>
      <c r="I76" s="56"/>
    </row>
    <row r="77" spans="1:9" x14ac:dyDescent="0.25">
      <c r="A77" s="52"/>
      <c r="B77" s="51"/>
      <c r="C77" s="52"/>
      <c r="D77" s="51"/>
      <c r="E77" s="51"/>
      <c r="H77" s="57"/>
      <c r="I77" s="56"/>
    </row>
  </sheetData>
  <mergeCells count="2">
    <mergeCell ref="A1:G1"/>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1CCE-7872-4F40-A51C-E4906EB9F649}">
  <dimension ref="A1:I64"/>
  <sheetViews>
    <sheetView topLeftCell="A63" zoomScale="85" zoomScaleNormal="85" workbookViewId="0">
      <selection activeCell="A3" sqref="A3:G3"/>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9" ht="42" customHeight="1" x14ac:dyDescent="0.3">
      <c r="A1" s="311" t="s">
        <v>417</v>
      </c>
      <c r="B1" s="311"/>
      <c r="C1" s="311"/>
      <c r="D1" s="311"/>
      <c r="E1" s="311"/>
      <c r="F1" s="311"/>
      <c r="G1" s="311"/>
    </row>
    <row r="2" spans="1:9" ht="15" customHeight="1" thickBot="1" x14ac:dyDescent="0.35">
      <c r="A2" s="138"/>
      <c r="B2" s="138"/>
      <c r="C2" s="138"/>
      <c r="D2" s="138"/>
      <c r="E2" s="139"/>
      <c r="F2" s="138"/>
      <c r="G2" s="138"/>
    </row>
    <row r="3" spans="1:9" s="1" customFormat="1" ht="21.75" customHeight="1" x14ac:dyDescent="0.25">
      <c r="A3" s="316" t="s">
        <v>418</v>
      </c>
      <c r="B3" s="317"/>
      <c r="C3" s="317"/>
      <c r="D3" s="317"/>
      <c r="E3" s="317"/>
      <c r="F3" s="317"/>
      <c r="G3" s="318"/>
      <c r="H3" s="6"/>
    </row>
    <row r="4" spans="1:9" s="1" customFormat="1" ht="28.2" thickBot="1" x14ac:dyDescent="0.3">
      <c r="A4" s="246" t="s">
        <v>36</v>
      </c>
      <c r="B4" s="245" t="s">
        <v>37</v>
      </c>
      <c r="C4" s="184" t="s">
        <v>38</v>
      </c>
      <c r="D4" s="184" t="s">
        <v>39</v>
      </c>
      <c r="E4" s="183" t="s">
        <v>40</v>
      </c>
      <c r="F4" s="244" t="s">
        <v>41</v>
      </c>
      <c r="G4" s="243" t="s">
        <v>42</v>
      </c>
      <c r="H4" s="6"/>
    </row>
    <row r="5" spans="1:9" s="1" customFormat="1" ht="16.5" customHeight="1" x14ac:dyDescent="0.25">
      <c r="A5" s="172" t="s">
        <v>419</v>
      </c>
      <c r="B5" s="289" t="s">
        <v>187</v>
      </c>
      <c r="C5" s="288" t="s">
        <v>188</v>
      </c>
      <c r="D5" s="73" t="s">
        <v>189</v>
      </c>
      <c r="E5" s="73">
        <v>3</v>
      </c>
      <c r="F5" s="287"/>
      <c r="G5" s="170">
        <f t="shared" ref="G5:G36" si="0">ROUND((E5*F5),2)</f>
        <v>0</v>
      </c>
      <c r="H5" s="6"/>
    </row>
    <row r="6" spans="1:9" s="1" customFormat="1" ht="21" customHeight="1" x14ac:dyDescent="0.25">
      <c r="A6" s="154" t="s">
        <v>419</v>
      </c>
      <c r="B6" s="153" t="s">
        <v>190</v>
      </c>
      <c r="C6" s="155" t="s">
        <v>191</v>
      </c>
      <c r="D6" s="88" t="s">
        <v>192</v>
      </c>
      <c r="E6" s="88">
        <v>3</v>
      </c>
      <c r="F6" s="286"/>
      <c r="G6" s="149">
        <f t="shared" si="0"/>
        <v>0</v>
      </c>
      <c r="H6" s="6"/>
    </row>
    <row r="7" spans="1:9" s="1" customFormat="1" ht="19.5" customHeight="1" x14ac:dyDescent="0.25">
      <c r="A7" s="154" t="s">
        <v>419</v>
      </c>
      <c r="B7" s="153">
        <v>3</v>
      </c>
      <c r="C7" s="155" t="s">
        <v>194</v>
      </c>
      <c r="D7" s="88" t="s">
        <v>192</v>
      </c>
      <c r="E7" s="88">
        <v>3</v>
      </c>
      <c r="F7" s="286"/>
      <c r="G7" s="149">
        <f t="shared" si="0"/>
        <v>0</v>
      </c>
      <c r="H7" s="6"/>
    </row>
    <row r="8" spans="1:9" s="1" customFormat="1" ht="17.25" customHeight="1" x14ac:dyDescent="0.25">
      <c r="A8" s="154" t="s">
        <v>419</v>
      </c>
      <c r="B8" s="153" t="s">
        <v>195</v>
      </c>
      <c r="C8" s="155" t="s">
        <v>196</v>
      </c>
      <c r="D8" s="88" t="s">
        <v>52</v>
      </c>
      <c r="E8" s="88">
        <v>46</v>
      </c>
      <c r="F8" s="286"/>
      <c r="G8" s="149">
        <f t="shared" si="0"/>
        <v>0</v>
      </c>
      <c r="H8" s="6"/>
    </row>
    <row r="9" spans="1:9" s="1" customFormat="1" ht="20.25" customHeight="1" x14ac:dyDescent="0.25">
      <c r="A9" s="154" t="s">
        <v>419</v>
      </c>
      <c r="B9" s="153" t="s">
        <v>197</v>
      </c>
      <c r="C9" s="155" t="s">
        <v>200</v>
      </c>
      <c r="D9" s="88" t="s">
        <v>52</v>
      </c>
      <c r="E9" s="88">
        <v>58</v>
      </c>
      <c r="F9" s="286"/>
      <c r="G9" s="149">
        <f t="shared" si="0"/>
        <v>0</v>
      </c>
      <c r="H9" s="6"/>
    </row>
    <row r="10" spans="1:9" s="1" customFormat="1" ht="18.75" customHeight="1" x14ac:dyDescent="0.25">
      <c r="A10" s="154" t="s">
        <v>419</v>
      </c>
      <c r="B10" s="153" t="s">
        <v>199</v>
      </c>
      <c r="C10" s="155" t="s">
        <v>202</v>
      </c>
      <c r="D10" s="88" t="s">
        <v>52</v>
      </c>
      <c r="E10" s="88">
        <v>58</v>
      </c>
      <c r="F10" s="286"/>
      <c r="G10" s="149">
        <f t="shared" si="0"/>
        <v>0</v>
      </c>
      <c r="H10" s="6"/>
    </row>
    <row r="11" spans="1:9" s="1" customFormat="1" ht="18" customHeight="1" x14ac:dyDescent="0.25">
      <c r="A11" s="154" t="s">
        <v>419</v>
      </c>
      <c r="B11" s="153" t="s">
        <v>201</v>
      </c>
      <c r="C11" s="155" t="s">
        <v>204</v>
      </c>
      <c r="D11" s="88" t="s">
        <v>192</v>
      </c>
      <c r="E11" s="88">
        <v>11</v>
      </c>
      <c r="F11" s="286"/>
      <c r="G11" s="149">
        <f t="shared" si="0"/>
        <v>0</v>
      </c>
      <c r="H11" s="6"/>
    </row>
    <row r="12" spans="1:9" s="1" customFormat="1" ht="18.75" customHeight="1" x14ac:dyDescent="0.25">
      <c r="A12" s="154" t="s">
        <v>419</v>
      </c>
      <c r="B12" s="153" t="s">
        <v>203</v>
      </c>
      <c r="C12" s="155" t="s">
        <v>206</v>
      </c>
      <c r="D12" s="88" t="s">
        <v>52</v>
      </c>
      <c r="E12" s="88">
        <v>69</v>
      </c>
      <c r="F12" s="286"/>
      <c r="G12" s="149">
        <f t="shared" si="0"/>
        <v>0</v>
      </c>
      <c r="H12" s="6"/>
    </row>
    <row r="13" spans="1:9" s="1" customFormat="1" ht="19.5" customHeight="1" x14ac:dyDescent="0.25">
      <c r="A13" s="154" t="s">
        <v>419</v>
      </c>
      <c r="B13" s="153" t="s">
        <v>205</v>
      </c>
      <c r="C13" s="155" t="s">
        <v>420</v>
      </c>
      <c r="D13" s="88" t="s">
        <v>52</v>
      </c>
      <c r="E13" s="88">
        <v>127</v>
      </c>
      <c r="F13" s="286"/>
      <c r="G13" s="149">
        <f t="shared" si="0"/>
        <v>0</v>
      </c>
      <c r="H13" s="6"/>
    </row>
    <row r="14" spans="1:9" s="1" customFormat="1" ht="33" customHeight="1" x14ac:dyDescent="0.25">
      <c r="A14" s="154" t="s">
        <v>419</v>
      </c>
      <c r="B14" s="153" t="s">
        <v>207</v>
      </c>
      <c r="C14" s="155" t="s">
        <v>210</v>
      </c>
      <c r="D14" s="88" t="s">
        <v>52</v>
      </c>
      <c r="E14" s="88">
        <v>23</v>
      </c>
      <c r="F14" s="286"/>
      <c r="G14" s="149">
        <f t="shared" si="0"/>
        <v>0</v>
      </c>
      <c r="H14" s="6"/>
    </row>
    <row r="15" spans="1:9" s="1" customFormat="1" ht="18" customHeight="1" x14ac:dyDescent="0.25">
      <c r="A15" s="154" t="s">
        <v>419</v>
      </c>
      <c r="B15" s="153" t="s">
        <v>209</v>
      </c>
      <c r="C15" s="155" t="s">
        <v>421</v>
      </c>
      <c r="D15" s="88" t="s">
        <v>52</v>
      </c>
      <c r="E15" s="88">
        <v>23</v>
      </c>
      <c r="F15" s="286"/>
      <c r="G15" s="149">
        <f t="shared" si="0"/>
        <v>0</v>
      </c>
      <c r="H15" s="167"/>
      <c r="I15" s="167"/>
    </row>
    <row r="16" spans="1:9" s="1" customFormat="1" ht="23.25" customHeight="1" x14ac:dyDescent="0.25">
      <c r="A16" s="154" t="s">
        <v>419</v>
      </c>
      <c r="B16" s="153" t="s">
        <v>211</v>
      </c>
      <c r="C16" s="90" t="s">
        <v>422</v>
      </c>
      <c r="D16" s="88" t="s">
        <v>52</v>
      </c>
      <c r="E16" s="88">
        <v>9</v>
      </c>
      <c r="F16" s="286"/>
      <c r="G16" s="149">
        <f t="shared" si="0"/>
        <v>0</v>
      </c>
      <c r="H16" s="169"/>
      <c r="I16" s="168"/>
    </row>
    <row r="17" spans="1:9" s="1" customFormat="1" ht="20.25" customHeight="1" x14ac:dyDescent="0.25">
      <c r="A17" s="154" t="s">
        <v>419</v>
      </c>
      <c r="B17" s="153" t="s">
        <v>213</v>
      </c>
      <c r="C17" s="155" t="s">
        <v>214</v>
      </c>
      <c r="D17" s="88" t="s">
        <v>52</v>
      </c>
      <c r="E17" s="88">
        <v>57</v>
      </c>
      <c r="F17" s="286"/>
      <c r="G17" s="149">
        <f t="shared" si="0"/>
        <v>0</v>
      </c>
      <c r="H17" s="167"/>
      <c r="I17" s="167"/>
    </row>
    <row r="18" spans="1:9" s="1" customFormat="1" ht="19.5" customHeight="1" x14ac:dyDescent="0.25">
      <c r="A18" s="154" t="s">
        <v>419</v>
      </c>
      <c r="B18" s="153" t="s">
        <v>215</v>
      </c>
      <c r="C18" s="155" t="s">
        <v>329</v>
      </c>
      <c r="D18" s="88" t="s">
        <v>192</v>
      </c>
      <c r="E18" s="88">
        <v>3</v>
      </c>
      <c r="F18" s="286"/>
      <c r="G18" s="149">
        <f t="shared" si="0"/>
        <v>0</v>
      </c>
      <c r="H18" s="167"/>
      <c r="I18" s="167"/>
    </row>
    <row r="19" spans="1:9" s="1" customFormat="1" ht="17.25" customHeight="1" x14ac:dyDescent="0.25">
      <c r="A19" s="154" t="s">
        <v>419</v>
      </c>
      <c r="B19" s="153" t="s">
        <v>217</v>
      </c>
      <c r="C19" s="155" t="s">
        <v>423</v>
      </c>
      <c r="D19" s="88" t="s">
        <v>192</v>
      </c>
      <c r="E19" s="88">
        <v>5</v>
      </c>
      <c r="F19" s="286"/>
      <c r="G19" s="149">
        <f t="shared" si="0"/>
        <v>0</v>
      </c>
      <c r="H19" s="169"/>
      <c r="I19" s="168"/>
    </row>
    <row r="20" spans="1:9" s="1" customFormat="1" ht="20.25" customHeight="1" x14ac:dyDescent="0.25">
      <c r="A20" s="154" t="s">
        <v>419</v>
      </c>
      <c r="B20" s="153" t="s">
        <v>219</v>
      </c>
      <c r="C20" s="155" t="s">
        <v>216</v>
      </c>
      <c r="D20" s="88" t="s">
        <v>192</v>
      </c>
      <c r="E20" s="88">
        <v>5</v>
      </c>
      <c r="F20" s="286"/>
      <c r="G20" s="149">
        <f t="shared" si="0"/>
        <v>0</v>
      </c>
      <c r="H20" s="167"/>
      <c r="I20" s="167"/>
    </row>
    <row r="21" spans="1:9" s="1" customFormat="1" ht="16.5" customHeight="1" x14ac:dyDescent="0.25">
      <c r="A21" s="154" t="s">
        <v>419</v>
      </c>
      <c r="B21" s="153" t="s">
        <v>221</v>
      </c>
      <c r="C21" s="155" t="s">
        <v>218</v>
      </c>
      <c r="D21" s="88" t="s">
        <v>192</v>
      </c>
      <c r="E21" s="88">
        <v>5</v>
      </c>
      <c r="F21" s="286"/>
      <c r="G21" s="149">
        <f t="shared" si="0"/>
        <v>0</v>
      </c>
      <c r="H21" s="6"/>
    </row>
    <row r="22" spans="1:9" s="1" customFormat="1" ht="17.25" customHeight="1" x14ac:dyDescent="0.25">
      <c r="A22" s="154" t="s">
        <v>419</v>
      </c>
      <c r="B22" s="153" t="s">
        <v>223</v>
      </c>
      <c r="C22" s="155" t="s">
        <v>220</v>
      </c>
      <c r="D22" s="88" t="s">
        <v>192</v>
      </c>
      <c r="E22" s="88">
        <v>5</v>
      </c>
      <c r="F22" s="286"/>
      <c r="G22" s="149">
        <f t="shared" si="0"/>
        <v>0</v>
      </c>
      <c r="H22" s="6"/>
    </row>
    <row r="23" spans="1:9" s="1" customFormat="1" ht="19.5" customHeight="1" x14ac:dyDescent="0.25">
      <c r="A23" s="154" t="s">
        <v>419</v>
      </c>
      <c r="B23" s="153" t="s">
        <v>225</v>
      </c>
      <c r="C23" s="155" t="s">
        <v>222</v>
      </c>
      <c r="D23" s="88" t="s">
        <v>192</v>
      </c>
      <c r="E23" s="88">
        <v>5</v>
      </c>
      <c r="F23" s="286"/>
      <c r="G23" s="149">
        <f t="shared" si="0"/>
        <v>0</v>
      </c>
      <c r="H23" s="6"/>
    </row>
    <row r="24" spans="1:9" s="1" customFormat="1" ht="20.25" customHeight="1" x14ac:dyDescent="0.25">
      <c r="A24" s="154" t="s">
        <v>419</v>
      </c>
      <c r="B24" s="153" t="s">
        <v>228</v>
      </c>
      <c r="C24" s="155" t="s">
        <v>424</v>
      </c>
      <c r="D24" s="88" t="s">
        <v>192</v>
      </c>
      <c r="E24" s="88">
        <v>6</v>
      </c>
      <c r="F24" s="286"/>
      <c r="G24" s="149">
        <f t="shared" si="0"/>
        <v>0</v>
      </c>
      <c r="H24" s="6"/>
    </row>
    <row r="25" spans="1:9" s="1" customFormat="1" ht="17.25" customHeight="1" x14ac:dyDescent="0.25">
      <c r="A25" s="154" t="s">
        <v>419</v>
      </c>
      <c r="B25" s="153" t="s">
        <v>230</v>
      </c>
      <c r="C25" s="155" t="s">
        <v>224</v>
      </c>
      <c r="D25" s="88" t="s">
        <v>46</v>
      </c>
      <c r="E25" s="88">
        <v>5</v>
      </c>
      <c r="F25" s="286"/>
      <c r="G25" s="149">
        <f t="shared" si="0"/>
        <v>0</v>
      </c>
      <c r="H25" s="6"/>
    </row>
    <row r="26" spans="1:9" s="1" customFormat="1" ht="18.75" customHeight="1" x14ac:dyDescent="0.25">
      <c r="A26" s="154" t="s">
        <v>419</v>
      </c>
      <c r="B26" s="153" t="s">
        <v>232</v>
      </c>
      <c r="C26" s="155" t="s">
        <v>328</v>
      </c>
      <c r="D26" s="88" t="s">
        <v>49</v>
      </c>
      <c r="E26" s="88">
        <v>5</v>
      </c>
      <c r="F26" s="286"/>
      <c r="G26" s="149">
        <f t="shared" si="0"/>
        <v>0</v>
      </c>
      <c r="H26" s="6"/>
    </row>
    <row r="27" spans="1:9" s="1" customFormat="1" ht="21" customHeight="1" x14ac:dyDescent="0.25">
      <c r="A27" s="154" t="s">
        <v>419</v>
      </c>
      <c r="B27" s="153" t="s">
        <v>234</v>
      </c>
      <c r="C27" s="155" t="s">
        <v>425</v>
      </c>
      <c r="D27" s="88" t="s">
        <v>227</v>
      </c>
      <c r="E27" s="88">
        <v>5</v>
      </c>
      <c r="F27" s="286"/>
      <c r="G27" s="149">
        <f t="shared" si="0"/>
        <v>0</v>
      </c>
      <c r="H27" s="6"/>
    </row>
    <row r="28" spans="1:9" s="1" customFormat="1" ht="21" customHeight="1" x14ac:dyDescent="0.25">
      <c r="A28" s="154" t="s">
        <v>419</v>
      </c>
      <c r="B28" s="153" t="s">
        <v>236</v>
      </c>
      <c r="C28" s="155" t="s">
        <v>426</v>
      </c>
      <c r="D28" s="88" t="s">
        <v>227</v>
      </c>
      <c r="E28" s="88">
        <v>1</v>
      </c>
      <c r="F28" s="286"/>
      <c r="G28" s="149">
        <f t="shared" si="0"/>
        <v>0</v>
      </c>
      <c r="H28" s="6"/>
    </row>
    <row r="29" spans="1:9" s="1" customFormat="1" ht="21" customHeight="1" x14ac:dyDescent="0.25">
      <c r="A29" s="154" t="s">
        <v>419</v>
      </c>
      <c r="B29" s="153" t="s">
        <v>238</v>
      </c>
      <c r="C29" s="155" t="s">
        <v>427</v>
      </c>
      <c r="D29" s="88" t="s">
        <v>192</v>
      </c>
      <c r="E29" s="88">
        <v>18</v>
      </c>
      <c r="F29" s="286"/>
      <c r="G29" s="149">
        <f t="shared" si="0"/>
        <v>0</v>
      </c>
      <c r="H29" s="6"/>
    </row>
    <row r="30" spans="1:9" s="1" customFormat="1" ht="21" customHeight="1" x14ac:dyDescent="0.25">
      <c r="A30" s="154" t="s">
        <v>419</v>
      </c>
      <c r="B30" s="153" t="s">
        <v>240</v>
      </c>
      <c r="C30" s="155" t="s">
        <v>231</v>
      </c>
      <c r="D30" s="88" t="s">
        <v>192</v>
      </c>
      <c r="E30" s="88">
        <v>9</v>
      </c>
      <c r="F30" s="286"/>
      <c r="G30" s="149">
        <f t="shared" si="0"/>
        <v>0</v>
      </c>
      <c r="H30" s="6"/>
    </row>
    <row r="31" spans="1:9" s="1" customFormat="1" ht="21" customHeight="1" x14ac:dyDescent="0.25">
      <c r="A31" s="154" t="s">
        <v>419</v>
      </c>
      <c r="B31" s="153" t="s">
        <v>242</v>
      </c>
      <c r="C31" s="155" t="s">
        <v>233</v>
      </c>
      <c r="D31" s="88" t="s">
        <v>192</v>
      </c>
      <c r="E31" s="88">
        <v>5</v>
      </c>
      <c r="F31" s="286"/>
      <c r="G31" s="149">
        <f t="shared" si="0"/>
        <v>0</v>
      </c>
      <c r="H31" s="6"/>
    </row>
    <row r="32" spans="1:9" s="1" customFormat="1" ht="21" customHeight="1" x14ac:dyDescent="0.25">
      <c r="A32" s="154" t="s">
        <v>419</v>
      </c>
      <c r="B32" s="153" t="s">
        <v>245</v>
      </c>
      <c r="C32" s="155" t="s">
        <v>235</v>
      </c>
      <c r="D32" s="88" t="s">
        <v>192</v>
      </c>
      <c r="E32" s="88">
        <v>9</v>
      </c>
      <c r="F32" s="286"/>
      <c r="G32" s="149">
        <f t="shared" si="0"/>
        <v>0</v>
      </c>
      <c r="H32" s="6"/>
    </row>
    <row r="33" spans="1:9" s="1" customFormat="1" ht="21" customHeight="1" x14ac:dyDescent="0.25">
      <c r="A33" s="154" t="s">
        <v>419</v>
      </c>
      <c r="B33" s="153" t="s">
        <v>330</v>
      </c>
      <c r="C33" s="155" t="s">
        <v>237</v>
      </c>
      <c r="D33" s="88" t="s">
        <v>192</v>
      </c>
      <c r="E33" s="88">
        <v>9</v>
      </c>
      <c r="F33" s="286"/>
      <c r="G33" s="149">
        <f t="shared" si="0"/>
        <v>0</v>
      </c>
      <c r="H33" s="6"/>
    </row>
    <row r="34" spans="1:9" s="1" customFormat="1" ht="21" customHeight="1" x14ac:dyDescent="0.25">
      <c r="A34" s="154" t="s">
        <v>419</v>
      </c>
      <c r="B34" s="153" t="s">
        <v>428</v>
      </c>
      <c r="C34" s="155" t="s">
        <v>239</v>
      </c>
      <c r="D34" s="88" t="s">
        <v>192</v>
      </c>
      <c r="E34" s="88">
        <v>9</v>
      </c>
      <c r="F34" s="286"/>
      <c r="G34" s="149">
        <f t="shared" si="0"/>
        <v>0</v>
      </c>
      <c r="H34" s="6"/>
    </row>
    <row r="35" spans="1:9" s="1" customFormat="1" ht="21" customHeight="1" x14ac:dyDescent="0.25">
      <c r="A35" s="154" t="s">
        <v>419</v>
      </c>
      <c r="B35" s="153" t="s">
        <v>429</v>
      </c>
      <c r="C35" s="155" t="s">
        <v>243</v>
      </c>
      <c r="D35" s="88" t="s">
        <v>430</v>
      </c>
      <c r="E35" s="88">
        <v>46</v>
      </c>
      <c r="F35" s="286"/>
      <c r="G35" s="149">
        <f t="shared" si="0"/>
        <v>0</v>
      </c>
      <c r="H35" s="6"/>
    </row>
    <row r="36" spans="1:9" s="1" customFormat="1" ht="31.5" customHeight="1" x14ac:dyDescent="0.25">
      <c r="A36" s="154" t="s">
        <v>419</v>
      </c>
      <c r="B36" s="153" t="s">
        <v>431</v>
      </c>
      <c r="C36" s="155" t="s">
        <v>246</v>
      </c>
      <c r="D36" s="88" t="s">
        <v>432</v>
      </c>
      <c r="E36" s="88">
        <v>24.8</v>
      </c>
      <c r="F36" s="286"/>
      <c r="G36" s="149">
        <f t="shared" si="0"/>
        <v>0</v>
      </c>
      <c r="H36" s="6"/>
    </row>
    <row r="37" spans="1:9" s="1" customFormat="1" ht="19.5" customHeight="1" x14ac:dyDescent="0.25">
      <c r="A37" s="154" t="s">
        <v>419</v>
      </c>
      <c r="B37" s="153" t="s">
        <v>433</v>
      </c>
      <c r="C37" s="155" t="s">
        <v>370</v>
      </c>
      <c r="D37" s="88" t="s">
        <v>430</v>
      </c>
      <c r="E37" s="88">
        <v>41</v>
      </c>
      <c r="F37" s="286"/>
      <c r="G37" s="149">
        <f t="shared" ref="G37:G68" si="1">ROUND((E37*F37),2)</f>
        <v>0</v>
      </c>
      <c r="H37" s="6"/>
    </row>
    <row r="38" spans="1:9" s="1" customFormat="1" ht="19.5" customHeight="1" x14ac:dyDescent="0.25">
      <c r="A38" s="154" t="s">
        <v>419</v>
      </c>
      <c r="B38" s="153" t="s">
        <v>434</v>
      </c>
      <c r="C38" s="155" t="s">
        <v>435</v>
      </c>
      <c r="D38" s="88" t="s">
        <v>430</v>
      </c>
      <c r="E38" s="88">
        <v>41</v>
      </c>
      <c r="F38" s="286"/>
      <c r="G38" s="149">
        <f t="shared" si="1"/>
        <v>0</v>
      </c>
      <c r="H38" s="6"/>
    </row>
    <row r="39" spans="1:9" s="1" customFormat="1" ht="17.25" customHeight="1" x14ac:dyDescent="0.25">
      <c r="A39" s="154" t="s">
        <v>419</v>
      </c>
      <c r="B39" s="153" t="s">
        <v>436</v>
      </c>
      <c r="C39" s="155" t="s">
        <v>437</v>
      </c>
      <c r="D39" s="88" t="s">
        <v>430</v>
      </c>
      <c r="E39" s="88">
        <v>5</v>
      </c>
      <c r="F39" s="286"/>
      <c r="G39" s="149">
        <f t="shared" si="1"/>
        <v>0</v>
      </c>
      <c r="H39" s="6"/>
    </row>
    <row r="40" spans="1:9" s="1" customFormat="1" ht="31.5" customHeight="1" x14ac:dyDescent="0.25">
      <c r="A40" s="154" t="s">
        <v>419</v>
      </c>
      <c r="B40" s="153" t="s">
        <v>438</v>
      </c>
      <c r="C40" s="155" t="s">
        <v>439</v>
      </c>
      <c r="D40" s="88" t="s">
        <v>430</v>
      </c>
      <c r="E40" s="88">
        <v>5</v>
      </c>
      <c r="F40" s="286"/>
      <c r="G40" s="149">
        <f t="shared" si="1"/>
        <v>0</v>
      </c>
      <c r="H40" s="6"/>
    </row>
    <row r="41" spans="1:9" s="1" customFormat="1" ht="15.75" customHeight="1" x14ac:dyDescent="0.25">
      <c r="A41" s="154" t="s">
        <v>419</v>
      </c>
      <c r="B41" s="153" t="s">
        <v>440</v>
      </c>
      <c r="C41" s="155" t="s">
        <v>441</v>
      </c>
      <c r="D41" s="88" t="s">
        <v>430</v>
      </c>
      <c r="E41" s="88">
        <v>5</v>
      </c>
      <c r="F41" s="286"/>
      <c r="G41" s="149">
        <f t="shared" si="1"/>
        <v>0</v>
      </c>
      <c r="H41" s="6"/>
    </row>
    <row r="42" spans="1:9" s="1" customFormat="1" ht="28.5" customHeight="1" x14ac:dyDescent="0.25">
      <c r="A42" s="154" t="s">
        <v>419</v>
      </c>
      <c r="B42" s="153" t="s">
        <v>442</v>
      </c>
      <c r="C42" s="155" t="s">
        <v>443</v>
      </c>
      <c r="D42" s="88" t="s">
        <v>46</v>
      </c>
      <c r="E42" s="88">
        <v>1</v>
      </c>
      <c r="F42" s="286"/>
      <c r="G42" s="149">
        <f t="shared" si="1"/>
        <v>0</v>
      </c>
      <c r="H42" s="6"/>
    </row>
    <row r="43" spans="1:9" s="1" customFormat="1" ht="15.75" customHeight="1" x14ac:dyDescent="0.25">
      <c r="A43" s="154" t="s">
        <v>419</v>
      </c>
      <c r="B43" s="153" t="s">
        <v>444</v>
      </c>
      <c r="C43" s="291" t="s">
        <v>445</v>
      </c>
      <c r="D43" s="290" t="s">
        <v>46</v>
      </c>
      <c r="E43" s="290">
        <v>1</v>
      </c>
      <c r="F43" s="286"/>
      <c r="G43" s="149">
        <f t="shared" si="1"/>
        <v>0</v>
      </c>
      <c r="H43" s="6"/>
    </row>
    <row r="44" spans="1:9" s="1" customFormat="1" ht="15.75" customHeight="1" thickBot="1" x14ac:dyDescent="0.3">
      <c r="A44" s="154" t="s">
        <v>419</v>
      </c>
      <c r="B44" s="153" t="s">
        <v>446</v>
      </c>
      <c r="C44" s="291" t="s">
        <v>447</v>
      </c>
      <c r="D44" s="290" t="s">
        <v>46</v>
      </c>
      <c r="E44" s="290">
        <v>1</v>
      </c>
      <c r="F44" s="286"/>
      <c r="G44" s="149">
        <f t="shared" si="1"/>
        <v>0</v>
      </c>
      <c r="H44" s="6"/>
    </row>
    <row r="45" spans="1:9" s="1" customFormat="1" ht="45.75" customHeight="1" thickBot="1" x14ac:dyDescent="0.3">
      <c r="A45" s="148" t="s">
        <v>419</v>
      </c>
      <c r="B45" s="147" t="s">
        <v>448</v>
      </c>
      <c r="C45" s="285" t="s">
        <v>449</v>
      </c>
      <c r="D45" s="65" t="s">
        <v>46</v>
      </c>
      <c r="E45" s="65">
        <v>1</v>
      </c>
      <c r="F45" s="163"/>
      <c r="G45" s="143">
        <f t="shared" si="1"/>
        <v>0</v>
      </c>
      <c r="H45" s="78" t="s">
        <v>70</v>
      </c>
      <c r="I45" s="61">
        <f>ROUND(SUM(G5:G45),1)</f>
        <v>0</v>
      </c>
    </row>
    <row r="46" spans="1:9" s="1" customFormat="1" ht="222.75" customHeight="1" x14ac:dyDescent="0.25">
      <c r="A46" s="172" t="s">
        <v>450</v>
      </c>
      <c r="B46" s="289" t="s">
        <v>187</v>
      </c>
      <c r="C46" s="288" t="s">
        <v>249</v>
      </c>
      <c r="D46" s="73" t="s">
        <v>46</v>
      </c>
      <c r="E46" s="73">
        <v>3</v>
      </c>
      <c r="F46" s="287"/>
      <c r="G46" s="170">
        <f t="shared" si="1"/>
        <v>0</v>
      </c>
      <c r="H46" s="6"/>
    </row>
    <row r="47" spans="1:9" s="1" customFormat="1" ht="29.25" customHeight="1" x14ac:dyDescent="0.25">
      <c r="A47" s="154" t="s">
        <v>450</v>
      </c>
      <c r="B47" s="153" t="s">
        <v>190</v>
      </c>
      <c r="C47" s="155" t="s">
        <v>250</v>
      </c>
      <c r="D47" s="88" t="s">
        <v>192</v>
      </c>
      <c r="E47" s="88">
        <v>5</v>
      </c>
      <c r="F47" s="286"/>
      <c r="G47" s="149">
        <f t="shared" si="1"/>
        <v>0</v>
      </c>
      <c r="H47" s="6"/>
    </row>
    <row r="48" spans="1:9" s="1" customFormat="1" ht="27" customHeight="1" x14ac:dyDescent="0.25">
      <c r="A48" s="154" t="s">
        <v>450</v>
      </c>
      <c r="B48" s="153" t="s">
        <v>193</v>
      </c>
      <c r="C48" s="155" t="s">
        <v>251</v>
      </c>
      <c r="D48" s="88" t="s">
        <v>192</v>
      </c>
      <c r="E48" s="88">
        <v>5</v>
      </c>
      <c r="F48" s="286"/>
      <c r="G48" s="149">
        <f t="shared" si="1"/>
        <v>0</v>
      </c>
      <c r="H48" s="6"/>
    </row>
    <row r="49" spans="1:9" s="1" customFormat="1" ht="27.75" customHeight="1" x14ac:dyDescent="0.25">
      <c r="A49" s="154" t="s">
        <v>450</v>
      </c>
      <c r="B49" s="153" t="s">
        <v>195</v>
      </c>
      <c r="C49" s="155" t="s">
        <v>451</v>
      </c>
      <c r="D49" s="88" t="s">
        <v>192</v>
      </c>
      <c r="E49" s="88">
        <v>6</v>
      </c>
      <c r="F49" s="286"/>
      <c r="G49" s="149">
        <f t="shared" si="1"/>
        <v>0</v>
      </c>
      <c r="H49" s="6"/>
    </row>
    <row r="50" spans="1:9" s="1" customFormat="1" ht="29.25" customHeight="1" x14ac:dyDescent="0.25">
      <c r="A50" s="154" t="s">
        <v>450</v>
      </c>
      <c r="B50" s="153" t="s">
        <v>197</v>
      </c>
      <c r="C50" s="155" t="s">
        <v>252</v>
      </c>
      <c r="D50" s="88" t="s">
        <v>52</v>
      </c>
      <c r="E50" s="88">
        <v>182</v>
      </c>
      <c r="F50" s="286"/>
      <c r="G50" s="149">
        <f t="shared" si="1"/>
        <v>0</v>
      </c>
      <c r="H50" s="6"/>
    </row>
    <row r="51" spans="1:9" s="1" customFormat="1" ht="27" customHeight="1" x14ac:dyDescent="0.25">
      <c r="A51" s="154" t="s">
        <v>450</v>
      </c>
      <c r="B51" s="153" t="s">
        <v>199</v>
      </c>
      <c r="C51" s="155" t="s">
        <v>253</v>
      </c>
      <c r="D51" s="88" t="s">
        <v>52</v>
      </c>
      <c r="E51" s="88">
        <v>57</v>
      </c>
      <c r="F51" s="286"/>
      <c r="G51" s="149">
        <f t="shared" si="1"/>
        <v>0</v>
      </c>
      <c r="H51" s="6"/>
    </row>
    <row r="52" spans="1:9" s="1" customFormat="1" ht="30.75" customHeight="1" x14ac:dyDescent="0.25">
      <c r="A52" s="154" t="s">
        <v>450</v>
      </c>
      <c r="B52" s="153" t="s">
        <v>201</v>
      </c>
      <c r="C52" s="155" t="s">
        <v>452</v>
      </c>
      <c r="D52" s="88" t="s">
        <v>46</v>
      </c>
      <c r="E52" s="88">
        <v>18</v>
      </c>
      <c r="F52" s="286"/>
      <c r="G52" s="149">
        <f t="shared" si="1"/>
        <v>0</v>
      </c>
      <c r="H52" s="6"/>
    </row>
    <row r="53" spans="1:9" s="1" customFormat="1" ht="30.75" customHeight="1" x14ac:dyDescent="0.25">
      <c r="A53" s="154" t="s">
        <v>450</v>
      </c>
      <c r="B53" s="153" t="s">
        <v>203</v>
      </c>
      <c r="C53" s="155" t="s">
        <v>255</v>
      </c>
      <c r="D53" s="88" t="s">
        <v>52</v>
      </c>
      <c r="E53" s="88">
        <v>69</v>
      </c>
      <c r="F53" s="286"/>
      <c r="G53" s="149">
        <f t="shared" si="1"/>
        <v>0</v>
      </c>
      <c r="H53" s="6"/>
    </row>
    <row r="54" spans="1:9" s="1" customFormat="1" ht="30.75" customHeight="1" x14ac:dyDescent="0.25">
      <c r="A54" s="154" t="s">
        <v>450</v>
      </c>
      <c r="B54" s="153" t="s">
        <v>205</v>
      </c>
      <c r="C54" s="155" t="s">
        <v>256</v>
      </c>
      <c r="D54" s="88" t="s">
        <v>52</v>
      </c>
      <c r="E54" s="88">
        <v>58</v>
      </c>
      <c r="F54" s="286"/>
      <c r="G54" s="149">
        <f t="shared" si="1"/>
        <v>0</v>
      </c>
      <c r="H54" s="6"/>
    </row>
    <row r="55" spans="1:9" s="1" customFormat="1" ht="30.75" customHeight="1" x14ac:dyDescent="0.25">
      <c r="A55" s="154" t="s">
        <v>450</v>
      </c>
      <c r="B55" s="153" t="s">
        <v>207</v>
      </c>
      <c r="C55" s="155" t="s">
        <v>257</v>
      </c>
      <c r="D55" s="88" t="s">
        <v>52</v>
      </c>
      <c r="E55" s="88">
        <v>58</v>
      </c>
      <c r="F55" s="286"/>
      <c r="G55" s="149">
        <f t="shared" si="1"/>
        <v>0</v>
      </c>
      <c r="H55" s="6"/>
    </row>
    <row r="56" spans="1:9" s="1" customFormat="1" ht="30.75" customHeight="1" x14ac:dyDescent="0.25">
      <c r="A56" s="154" t="s">
        <v>450</v>
      </c>
      <c r="B56" s="153" t="s">
        <v>209</v>
      </c>
      <c r="C56" s="155" t="s">
        <v>332</v>
      </c>
      <c r="D56" s="88" t="s">
        <v>46</v>
      </c>
      <c r="E56" s="88">
        <v>3</v>
      </c>
      <c r="F56" s="286"/>
      <c r="G56" s="149">
        <f t="shared" si="1"/>
        <v>0</v>
      </c>
      <c r="H56" s="6"/>
    </row>
    <row r="57" spans="1:9" s="1" customFormat="1" ht="30.75" customHeight="1" x14ac:dyDescent="0.25">
      <c r="A57" s="154" t="s">
        <v>450</v>
      </c>
      <c r="B57" s="153" t="s">
        <v>211</v>
      </c>
      <c r="C57" s="155" t="s">
        <v>258</v>
      </c>
      <c r="D57" s="88" t="s">
        <v>46</v>
      </c>
      <c r="E57" s="88">
        <v>5</v>
      </c>
      <c r="F57" s="286"/>
      <c r="G57" s="149">
        <f t="shared" si="1"/>
        <v>0</v>
      </c>
      <c r="H57" s="6"/>
    </row>
    <row r="58" spans="1:9" s="1" customFormat="1" ht="30" customHeight="1" x14ac:dyDescent="0.25">
      <c r="A58" s="154" t="s">
        <v>450</v>
      </c>
      <c r="B58" s="153" t="s">
        <v>213</v>
      </c>
      <c r="C58" s="155" t="s">
        <v>453</v>
      </c>
      <c r="D58" s="88" t="s">
        <v>192</v>
      </c>
      <c r="E58" s="88">
        <v>5</v>
      </c>
      <c r="F58" s="286"/>
      <c r="G58" s="149">
        <f t="shared" si="1"/>
        <v>0</v>
      </c>
      <c r="H58" s="6"/>
    </row>
    <row r="59" spans="1:9" s="1" customFormat="1" ht="30.75" customHeight="1" x14ac:dyDescent="0.25">
      <c r="A59" s="154" t="s">
        <v>450</v>
      </c>
      <c r="B59" s="153" t="s">
        <v>215</v>
      </c>
      <c r="C59" s="155" t="s">
        <v>454</v>
      </c>
      <c r="D59" s="88" t="s">
        <v>192</v>
      </c>
      <c r="E59" s="88">
        <v>6</v>
      </c>
      <c r="F59" s="286"/>
      <c r="G59" s="149">
        <f t="shared" si="1"/>
        <v>0</v>
      </c>
      <c r="H59" s="6"/>
    </row>
    <row r="60" spans="1:9" s="1" customFormat="1" ht="32.25" customHeight="1" x14ac:dyDescent="0.25">
      <c r="A60" s="154" t="s">
        <v>450</v>
      </c>
      <c r="B60" s="153" t="s">
        <v>217</v>
      </c>
      <c r="C60" s="155" t="s">
        <v>260</v>
      </c>
      <c r="D60" s="88" t="s">
        <v>46</v>
      </c>
      <c r="E60" s="88">
        <v>9</v>
      </c>
      <c r="F60" s="286"/>
      <c r="G60" s="149">
        <f t="shared" si="1"/>
        <v>0</v>
      </c>
      <c r="H60" s="6"/>
    </row>
    <row r="61" spans="1:9" s="1" customFormat="1" ht="32.25" customHeight="1" x14ac:dyDescent="0.25">
      <c r="A61" s="154" t="s">
        <v>450</v>
      </c>
      <c r="B61" s="153" t="s">
        <v>221</v>
      </c>
      <c r="C61" s="155" t="s">
        <v>455</v>
      </c>
      <c r="D61" s="88" t="s">
        <v>432</v>
      </c>
      <c r="E61" s="88">
        <v>0.25</v>
      </c>
      <c r="F61" s="286"/>
      <c r="G61" s="149">
        <f t="shared" si="1"/>
        <v>0</v>
      </c>
      <c r="H61" s="6"/>
    </row>
    <row r="62" spans="1:9" s="1" customFormat="1" ht="32.25" customHeight="1" thickBot="1" x14ac:dyDescent="0.3">
      <c r="A62" s="154" t="s">
        <v>450</v>
      </c>
      <c r="B62" s="153" t="s">
        <v>223</v>
      </c>
      <c r="C62" s="155" t="s">
        <v>456</v>
      </c>
      <c r="D62" s="88" t="s">
        <v>432</v>
      </c>
      <c r="E62" s="88">
        <v>0.75</v>
      </c>
      <c r="F62" s="286"/>
      <c r="G62" s="149">
        <f t="shared" si="1"/>
        <v>0</v>
      </c>
      <c r="H62" s="6"/>
    </row>
    <row r="63" spans="1:9" s="1" customFormat="1" ht="32.25" customHeight="1" thickBot="1" x14ac:dyDescent="0.3">
      <c r="A63" s="148" t="s">
        <v>450</v>
      </c>
      <c r="B63" s="147" t="s">
        <v>225</v>
      </c>
      <c r="C63" s="285" t="s">
        <v>457</v>
      </c>
      <c r="D63" s="65" t="s">
        <v>432</v>
      </c>
      <c r="E63" s="65">
        <v>1.5</v>
      </c>
      <c r="F63" s="163"/>
      <c r="G63" s="143">
        <f t="shared" si="1"/>
        <v>0</v>
      </c>
      <c r="H63" s="78" t="s">
        <v>78</v>
      </c>
      <c r="I63" s="61">
        <f>ROUND(SUM(G46:G63),2)</f>
        <v>0</v>
      </c>
    </row>
    <row r="64" spans="1:9" ht="42" thickBot="1" x14ac:dyDescent="0.35">
      <c r="A64" s="52"/>
      <c r="B64" s="51"/>
      <c r="C64" s="52"/>
      <c r="D64" s="51"/>
      <c r="E64" s="51"/>
      <c r="F64" s="59" t="s">
        <v>458</v>
      </c>
      <c r="G64" s="142">
        <f>SUM(G5:G63)</f>
        <v>0</v>
      </c>
      <c r="H64" s="57"/>
      <c r="I64" s="56"/>
    </row>
  </sheetData>
  <mergeCells count="2">
    <mergeCell ref="A3:G3"/>
    <mergeCell ref="A1:G1"/>
  </mergeCells>
  <pageMargins left="0.7" right="0.7" top="0.75" bottom="0.75" header="0.3" footer="0.3"/>
  <pageSetup paperSize="9" orientation="portrait" horizont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7D0AC-6192-4F33-96F5-B4479A50DC19}">
  <dimension ref="A1:I40"/>
  <sheetViews>
    <sheetView topLeftCell="A3" zoomScale="85" zoomScaleNormal="85" workbookViewId="0">
      <selection activeCell="A3" sqref="A3:G3"/>
    </sheetView>
  </sheetViews>
  <sheetFormatPr defaultColWidth="9.109375" defaultRowHeight="13.8" x14ac:dyDescent="0.25"/>
  <cols>
    <col min="1" max="1" width="39.6640625" style="48" customWidth="1"/>
    <col min="2" max="2" width="10.5546875" style="2" customWidth="1"/>
    <col min="3" max="3" width="79.33203125" style="3" customWidth="1"/>
    <col min="4" max="4" width="9.109375" style="2"/>
    <col min="5" max="5" width="16.33203125" style="2" customWidth="1"/>
    <col min="6" max="6" width="20.6640625" style="5" customWidth="1"/>
    <col min="7" max="7" width="14.6640625" style="2" customWidth="1"/>
    <col min="8" max="8" width="21.5546875" style="6" customWidth="1"/>
    <col min="9" max="9" width="16.109375" style="1" customWidth="1"/>
    <col min="10" max="16384" width="9.109375" style="1"/>
  </cols>
  <sheetData>
    <row r="1" spans="1:9" ht="39.9" customHeight="1" x14ac:dyDescent="0.25">
      <c r="A1" s="311" t="s">
        <v>417</v>
      </c>
      <c r="B1" s="311"/>
      <c r="C1" s="311"/>
      <c r="D1" s="311"/>
      <c r="E1" s="311"/>
      <c r="F1" s="311"/>
      <c r="G1" s="311"/>
    </row>
    <row r="2" spans="1:9" ht="21.75" customHeight="1" thickBot="1" x14ac:dyDescent="0.3">
      <c r="A2" s="138"/>
      <c r="B2" s="138"/>
      <c r="C2" s="138"/>
      <c r="D2" s="138"/>
      <c r="E2" s="139"/>
      <c r="F2" s="138"/>
      <c r="G2" s="138"/>
    </row>
    <row r="3" spans="1:9" ht="21.75" customHeight="1" thickBot="1" x14ac:dyDescent="0.3">
      <c r="A3" s="316" t="s">
        <v>22</v>
      </c>
      <c r="B3" s="317"/>
      <c r="C3" s="317"/>
      <c r="D3" s="317"/>
      <c r="E3" s="317"/>
      <c r="F3" s="317"/>
      <c r="G3" s="318"/>
    </row>
    <row r="4" spans="1:9" ht="40.5" customHeight="1" thickBot="1" x14ac:dyDescent="0.3">
      <c r="A4" s="283" t="s">
        <v>36</v>
      </c>
      <c r="B4" s="282" t="s">
        <v>37</v>
      </c>
      <c r="C4" s="282" t="s">
        <v>38</v>
      </c>
      <c r="D4" s="282" t="s">
        <v>39</v>
      </c>
      <c r="E4" s="281" t="s">
        <v>40</v>
      </c>
      <c r="F4" s="280" t="s">
        <v>41</v>
      </c>
      <c r="G4" s="279" t="s">
        <v>42</v>
      </c>
    </row>
    <row r="5" spans="1:9" ht="20.25" customHeight="1" x14ac:dyDescent="0.25">
      <c r="A5" s="77" t="s">
        <v>43</v>
      </c>
      <c r="B5" s="76" t="s">
        <v>130</v>
      </c>
      <c r="C5" s="75" t="s">
        <v>45</v>
      </c>
      <c r="D5" s="73" t="s">
        <v>46</v>
      </c>
      <c r="E5" s="73">
        <v>1</v>
      </c>
      <c r="F5" s="129"/>
      <c r="G5" s="71">
        <f t="shared" ref="G5:G39" si="0">ROUND((E5*F5),2)</f>
        <v>0</v>
      </c>
    </row>
    <row r="6" spans="1:9" ht="30.6" customHeight="1" x14ac:dyDescent="0.25">
      <c r="A6" s="106" t="s">
        <v>43</v>
      </c>
      <c r="B6" s="91" t="s">
        <v>131</v>
      </c>
      <c r="C6" s="131" t="s">
        <v>51</v>
      </c>
      <c r="D6" s="175" t="s">
        <v>52</v>
      </c>
      <c r="E6" s="88">
        <v>24</v>
      </c>
      <c r="F6" s="128"/>
      <c r="G6" s="86">
        <f t="shared" si="0"/>
        <v>0</v>
      </c>
    </row>
    <row r="7" spans="1:9" ht="20.25" customHeight="1" x14ac:dyDescent="0.25">
      <c r="A7" s="106" t="s">
        <v>43</v>
      </c>
      <c r="B7" s="91" t="s">
        <v>132</v>
      </c>
      <c r="C7" s="131" t="s">
        <v>335</v>
      </c>
      <c r="D7" s="175" t="s">
        <v>52</v>
      </c>
      <c r="E7" s="88">
        <v>20</v>
      </c>
      <c r="F7" s="128"/>
      <c r="G7" s="86">
        <f t="shared" si="0"/>
        <v>0</v>
      </c>
    </row>
    <row r="8" spans="1:9" ht="30.6" customHeight="1" x14ac:dyDescent="0.25">
      <c r="A8" s="106" t="s">
        <v>43</v>
      </c>
      <c r="B8" s="91" t="s">
        <v>133</v>
      </c>
      <c r="C8" s="131" t="s">
        <v>54</v>
      </c>
      <c r="D8" s="88" t="s">
        <v>55</v>
      </c>
      <c r="E8" s="88">
        <v>32</v>
      </c>
      <c r="F8" s="128"/>
      <c r="G8" s="86">
        <f t="shared" si="0"/>
        <v>0</v>
      </c>
    </row>
    <row r="9" spans="1:9" ht="30" customHeight="1" x14ac:dyDescent="0.25">
      <c r="A9" s="106" t="s">
        <v>43</v>
      </c>
      <c r="B9" s="91" t="s">
        <v>135</v>
      </c>
      <c r="C9" s="131" t="s">
        <v>59</v>
      </c>
      <c r="D9" s="88" t="s">
        <v>52</v>
      </c>
      <c r="E9" s="88">
        <v>24</v>
      </c>
      <c r="F9" s="128"/>
      <c r="G9" s="86">
        <f t="shared" si="0"/>
        <v>0</v>
      </c>
    </row>
    <row r="10" spans="1:9" ht="29.25" customHeight="1" x14ac:dyDescent="0.25">
      <c r="A10" s="106" t="s">
        <v>43</v>
      </c>
      <c r="B10" s="91" t="s">
        <v>136</v>
      </c>
      <c r="C10" s="90" t="s">
        <v>337</v>
      </c>
      <c r="D10" s="88" t="s">
        <v>62</v>
      </c>
      <c r="E10" s="88">
        <v>0.2</v>
      </c>
      <c r="F10" s="128"/>
      <c r="G10" s="86">
        <f t="shared" si="0"/>
        <v>0</v>
      </c>
    </row>
    <row r="11" spans="1:9" ht="31.5" customHeight="1" x14ac:dyDescent="0.25">
      <c r="A11" s="106" t="s">
        <v>43</v>
      </c>
      <c r="B11" s="91" t="s">
        <v>137</v>
      </c>
      <c r="C11" s="90" t="s">
        <v>459</v>
      </c>
      <c r="D11" s="88" t="s">
        <v>55</v>
      </c>
      <c r="E11" s="88">
        <v>3.6</v>
      </c>
      <c r="F11" s="128"/>
      <c r="G11" s="86">
        <f t="shared" si="0"/>
        <v>0</v>
      </c>
    </row>
    <row r="12" spans="1:9" ht="31.5" customHeight="1" x14ac:dyDescent="0.25">
      <c r="A12" s="106" t="s">
        <v>43</v>
      </c>
      <c r="B12" s="91" t="s">
        <v>139</v>
      </c>
      <c r="C12" s="90" t="s">
        <v>64</v>
      </c>
      <c r="D12" s="88" t="s">
        <v>65</v>
      </c>
      <c r="E12" s="88">
        <v>0.5</v>
      </c>
      <c r="F12" s="128"/>
      <c r="G12" s="86">
        <f t="shared" si="0"/>
        <v>0</v>
      </c>
    </row>
    <row r="13" spans="1:9" ht="32.25" customHeight="1" x14ac:dyDescent="0.25">
      <c r="A13" s="106" t="s">
        <v>43</v>
      </c>
      <c r="B13" s="91" t="s">
        <v>140</v>
      </c>
      <c r="C13" s="131" t="s">
        <v>338</v>
      </c>
      <c r="D13" s="88" t="s">
        <v>49</v>
      </c>
      <c r="E13" s="88">
        <v>4</v>
      </c>
      <c r="F13" s="128"/>
      <c r="G13" s="86">
        <f t="shared" si="0"/>
        <v>0</v>
      </c>
    </row>
    <row r="14" spans="1:9" ht="32.25" customHeight="1" x14ac:dyDescent="0.25">
      <c r="A14" s="106" t="s">
        <v>43</v>
      </c>
      <c r="B14" s="91" t="s">
        <v>141</v>
      </c>
      <c r="C14" s="131" t="s">
        <v>339</v>
      </c>
      <c r="D14" s="88" t="s">
        <v>49</v>
      </c>
      <c r="E14" s="88">
        <v>6</v>
      </c>
      <c r="F14" s="128"/>
      <c r="G14" s="86">
        <f t="shared" si="0"/>
        <v>0</v>
      </c>
    </row>
    <row r="15" spans="1:9" ht="32.25" customHeight="1" thickBot="1" x14ac:dyDescent="0.3">
      <c r="A15" s="106" t="s">
        <v>43</v>
      </c>
      <c r="B15" s="91" t="s">
        <v>460</v>
      </c>
      <c r="C15" s="131" t="s">
        <v>67</v>
      </c>
      <c r="D15" s="88" t="s">
        <v>55</v>
      </c>
      <c r="E15" s="88">
        <v>12</v>
      </c>
      <c r="F15" s="128"/>
      <c r="G15" s="86">
        <f t="shared" si="0"/>
        <v>0</v>
      </c>
    </row>
    <row r="16" spans="1:9" s="60" customFormat="1" ht="28.95" customHeight="1" thickBot="1" x14ac:dyDescent="0.3">
      <c r="A16" s="126" t="s">
        <v>43</v>
      </c>
      <c r="B16" s="121" t="s">
        <v>461</v>
      </c>
      <c r="C16" s="67" t="s">
        <v>69</v>
      </c>
      <c r="D16" s="65" t="s">
        <v>65</v>
      </c>
      <c r="E16" s="65">
        <v>23.2</v>
      </c>
      <c r="F16" s="125"/>
      <c r="G16" s="63">
        <f t="shared" si="0"/>
        <v>0</v>
      </c>
      <c r="H16" s="78" t="s">
        <v>70</v>
      </c>
      <c r="I16" s="61">
        <f>ROUND(SUM(G5:G16),2)</f>
        <v>0</v>
      </c>
    </row>
    <row r="17" spans="1:9" s="60" customFormat="1" ht="33.6" customHeight="1" x14ac:dyDescent="0.25">
      <c r="A17" s="77" t="s">
        <v>71</v>
      </c>
      <c r="B17" s="76" t="s">
        <v>142</v>
      </c>
      <c r="C17" s="75" t="s">
        <v>267</v>
      </c>
      <c r="D17" s="74" t="s">
        <v>62</v>
      </c>
      <c r="E17" s="74">
        <v>1</v>
      </c>
      <c r="F17" s="129"/>
      <c r="G17" s="71">
        <f t="shared" si="0"/>
        <v>0</v>
      </c>
      <c r="H17" s="70"/>
      <c r="I17" s="56"/>
    </row>
    <row r="18" spans="1:9" s="60" customFormat="1" ht="33.6" customHeight="1" x14ac:dyDescent="0.25">
      <c r="A18" s="106" t="s">
        <v>71</v>
      </c>
      <c r="B18" s="91" t="s">
        <v>143</v>
      </c>
      <c r="C18" s="90" t="s">
        <v>73</v>
      </c>
      <c r="D18" s="89" t="s">
        <v>62</v>
      </c>
      <c r="E18" s="89">
        <v>6</v>
      </c>
      <c r="F18" s="128"/>
      <c r="G18" s="86">
        <f t="shared" si="0"/>
        <v>0</v>
      </c>
      <c r="H18" s="70"/>
      <c r="I18" s="56"/>
    </row>
    <row r="19" spans="1:9" s="60" customFormat="1" ht="33.6" customHeight="1" x14ac:dyDescent="0.25">
      <c r="A19" s="106" t="s">
        <v>71</v>
      </c>
      <c r="B19" s="91" t="s">
        <v>462</v>
      </c>
      <c r="C19" s="90" t="s">
        <v>173</v>
      </c>
      <c r="D19" s="89" t="s">
        <v>55</v>
      </c>
      <c r="E19" s="89">
        <v>34</v>
      </c>
      <c r="F19" s="128"/>
      <c r="G19" s="86">
        <f t="shared" si="0"/>
        <v>0</v>
      </c>
      <c r="H19" s="70"/>
      <c r="I19" s="56"/>
    </row>
    <row r="20" spans="1:9" s="60" customFormat="1" ht="33.6" customHeight="1" x14ac:dyDescent="0.25">
      <c r="A20" s="106" t="s">
        <v>71</v>
      </c>
      <c r="B20" s="91" t="s">
        <v>463</v>
      </c>
      <c r="C20" s="90" t="s">
        <v>464</v>
      </c>
      <c r="D20" s="89" t="s">
        <v>62</v>
      </c>
      <c r="E20" s="89">
        <v>12</v>
      </c>
      <c r="F20" s="128"/>
      <c r="G20" s="86">
        <f t="shared" si="0"/>
        <v>0</v>
      </c>
      <c r="H20" s="70"/>
      <c r="I20" s="56"/>
    </row>
    <row r="21" spans="1:9" s="60" customFormat="1" ht="31.5" customHeight="1" x14ac:dyDescent="0.25">
      <c r="A21" s="106" t="s">
        <v>71</v>
      </c>
      <c r="B21" s="91" t="s">
        <v>465</v>
      </c>
      <c r="C21" s="90" t="s">
        <v>272</v>
      </c>
      <c r="D21" s="89" t="s">
        <v>55</v>
      </c>
      <c r="E21" s="89">
        <v>10</v>
      </c>
      <c r="F21" s="128"/>
      <c r="G21" s="86">
        <f t="shared" si="0"/>
        <v>0</v>
      </c>
      <c r="H21" s="70"/>
      <c r="I21" s="56"/>
    </row>
    <row r="22" spans="1:9" s="60" customFormat="1" ht="31.5" customHeight="1" thickBot="1" x14ac:dyDescent="0.3">
      <c r="A22" s="106" t="s">
        <v>71</v>
      </c>
      <c r="B22" s="91" t="s">
        <v>466</v>
      </c>
      <c r="C22" s="90" t="s">
        <v>467</v>
      </c>
      <c r="D22" s="89" t="s">
        <v>62</v>
      </c>
      <c r="E22" s="89">
        <v>0.6</v>
      </c>
      <c r="F22" s="128"/>
      <c r="G22" s="86">
        <f t="shared" si="0"/>
        <v>0</v>
      </c>
      <c r="H22" s="70"/>
      <c r="I22" s="56"/>
    </row>
    <row r="23" spans="1:9" s="60" customFormat="1" ht="28.95" customHeight="1" thickBot="1" x14ac:dyDescent="0.3">
      <c r="A23" s="126" t="s">
        <v>71</v>
      </c>
      <c r="B23" s="121" t="s">
        <v>468</v>
      </c>
      <c r="C23" s="67" t="s">
        <v>276</v>
      </c>
      <c r="D23" s="66" t="s">
        <v>55</v>
      </c>
      <c r="E23" s="66">
        <v>10</v>
      </c>
      <c r="F23" s="125"/>
      <c r="G23" s="63">
        <f t="shared" si="0"/>
        <v>0</v>
      </c>
      <c r="H23" s="78" t="s">
        <v>78</v>
      </c>
      <c r="I23" s="61">
        <f>ROUND(SUM(G17:G23),2)</f>
        <v>0</v>
      </c>
    </row>
    <row r="24" spans="1:9" s="60" customFormat="1" ht="28.95" customHeight="1" x14ac:dyDescent="0.25">
      <c r="A24" s="77" t="s">
        <v>79</v>
      </c>
      <c r="B24" s="76" t="s">
        <v>469</v>
      </c>
      <c r="C24" s="75" t="s">
        <v>81</v>
      </c>
      <c r="D24" s="74" t="s">
        <v>55</v>
      </c>
      <c r="E24" s="73">
        <v>3.6</v>
      </c>
      <c r="F24" s="129"/>
      <c r="G24" s="71">
        <f t="shared" si="0"/>
        <v>0</v>
      </c>
      <c r="H24" s="70"/>
      <c r="I24" s="56"/>
    </row>
    <row r="25" spans="1:9" s="60" customFormat="1" ht="28.95" customHeight="1" thickBot="1" x14ac:dyDescent="0.3">
      <c r="A25" s="106" t="s">
        <v>79</v>
      </c>
      <c r="B25" s="91" t="s">
        <v>470</v>
      </c>
      <c r="C25" s="90" t="s">
        <v>83</v>
      </c>
      <c r="D25" s="89" t="s">
        <v>55</v>
      </c>
      <c r="E25" s="88">
        <v>3.6</v>
      </c>
      <c r="F25" s="128"/>
      <c r="G25" s="86">
        <f t="shared" si="0"/>
        <v>0</v>
      </c>
      <c r="H25" s="70"/>
      <c r="I25" s="56"/>
    </row>
    <row r="26" spans="1:9" s="60" customFormat="1" ht="28.95" customHeight="1" thickBot="1" x14ac:dyDescent="0.3">
      <c r="A26" s="126" t="s">
        <v>79</v>
      </c>
      <c r="B26" s="121" t="s">
        <v>471</v>
      </c>
      <c r="C26" s="67" t="s">
        <v>85</v>
      </c>
      <c r="D26" s="66" t="s">
        <v>52</v>
      </c>
      <c r="E26" s="65">
        <v>24</v>
      </c>
      <c r="F26" s="125"/>
      <c r="G26" s="63">
        <f t="shared" si="0"/>
        <v>0</v>
      </c>
      <c r="H26" s="78" t="s">
        <v>86</v>
      </c>
      <c r="I26" s="61">
        <f>ROUND(SUM(G24:G26),2)</f>
        <v>0</v>
      </c>
    </row>
    <row r="27" spans="1:9" s="60" customFormat="1" ht="35.25" customHeight="1" x14ac:dyDescent="0.25">
      <c r="A27" s="77" t="s">
        <v>472</v>
      </c>
      <c r="B27" s="76" t="s">
        <v>145</v>
      </c>
      <c r="C27" s="75" t="s">
        <v>305</v>
      </c>
      <c r="D27" s="74" t="s">
        <v>55</v>
      </c>
      <c r="E27" s="73">
        <v>34</v>
      </c>
      <c r="F27" s="129"/>
      <c r="G27" s="71">
        <f t="shared" si="0"/>
        <v>0</v>
      </c>
      <c r="H27" s="70"/>
      <c r="I27" s="56"/>
    </row>
    <row r="28" spans="1:9" ht="27.6" x14ac:dyDescent="0.25">
      <c r="A28" s="106" t="s">
        <v>472</v>
      </c>
      <c r="B28" s="91" t="s">
        <v>146</v>
      </c>
      <c r="C28" s="90" t="s">
        <v>89</v>
      </c>
      <c r="D28" s="89" t="s">
        <v>55</v>
      </c>
      <c r="E28" s="88">
        <v>34</v>
      </c>
      <c r="F28" s="128"/>
      <c r="G28" s="86">
        <f t="shared" si="0"/>
        <v>0</v>
      </c>
      <c r="H28" s="70"/>
      <c r="I28" s="56"/>
    </row>
    <row r="29" spans="1:9" ht="27.6" x14ac:dyDescent="0.25">
      <c r="A29" s="106" t="s">
        <v>472</v>
      </c>
      <c r="B29" s="91" t="s">
        <v>147</v>
      </c>
      <c r="C29" s="90" t="s">
        <v>91</v>
      </c>
      <c r="D29" s="89" t="s">
        <v>55</v>
      </c>
      <c r="E29" s="88">
        <v>27</v>
      </c>
      <c r="F29" s="128"/>
      <c r="G29" s="86">
        <f t="shared" si="0"/>
        <v>0</v>
      </c>
      <c r="H29" s="70"/>
      <c r="I29" s="56"/>
    </row>
    <row r="30" spans="1:9" ht="27.6" x14ac:dyDescent="0.25">
      <c r="A30" s="106" t="s">
        <v>472</v>
      </c>
      <c r="B30" s="91" t="s">
        <v>148</v>
      </c>
      <c r="C30" s="90" t="s">
        <v>93</v>
      </c>
      <c r="D30" s="89" t="s">
        <v>55</v>
      </c>
      <c r="E30" s="88">
        <v>6</v>
      </c>
      <c r="F30" s="128"/>
      <c r="G30" s="86">
        <f t="shared" si="0"/>
        <v>0</v>
      </c>
      <c r="H30" s="70"/>
      <c r="I30" s="56"/>
    </row>
    <row r="31" spans="1:9" ht="27.6" x14ac:dyDescent="0.25">
      <c r="A31" s="106" t="s">
        <v>472</v>
      </c>
      <c r="B31" s="91" t="s">
        <v>149</v>
      </c>
      <c r="C31" s="90" t="s">
        <v>95</v>
      </c>
      <c r="D31" s="89" t="s">
        <v>55</v>
      </c>
      <c r="E31" s="88">
        <v>1</v>
      </c>
      <c r="F31" s="128"/>
      <c r="G31" s="86">
        <f t="shared" si="0"/>
        <v>0</v>
      </c>
      <c r="H31" s="70"/>
      <c r="I31" s="56"/>
    </row>
    <row r="32" spans="1:9" ht="27.6" x14ac:dyDescent="0.25">
      <c r="A32" s="106" t="s">
        <v>472</v>
      </c>
      <c r="B32" s="91" t="s">
        <v>151</v>
      </c>
      <c r="C32" s="90" t="s">
        <v>97</v>
      </c>
      <c r="D32" s="89" t="s">
        <v>52</v>
      </c>
      <c r="E32" s="88">
        <v>24</v>
      </c>
      <c r="F32" s="128"/>
      <c r="G32" s="86">
        <f t="shared" si="0"/>
        <v>0</v>
      </c>
      <c r="H32" s="70"/>
      <c r="I32" s="56"/>
    </row>
    <row r="33" spans="1:9" ht="28.2" thickBot="1" x14ac:dyDescent="0.3">
      <c r="A33" s="106" t="s">
        <v>472</v>
      </c>
      <c r="B33" s="91" t="s">
        <v>152</v>
      </c>
      <c r="C33" s="90" t="s">
        <v>300</v>
      </c>
      <c r="D33" s="89" t="s">
        <v>52</v>
      </c>
      <c r="E33" s="88">
        <v>20</v>
      </c>
      <c r="F33" s="128"/>
      <c r="G33" s="86">
        <f t="shared" si="0"/>
        <v>0</v>
      </c>
      <c r="H33" s="70"/>
      <c r="I33" s="56"/>
    </row>
    <row r="34" spans="1:9" ht="28.2" thickBot="1" x14ac:dyDescent="0.3">
      <c r="A34" s="126" t="s">
        <v>472</v>
      </c>
      <c r="B34" s="121" t="s">
        <v>473</v>
      </c>
      <c r="C34" s="67" t="s">
        <v>99</v>
      </c>
      <c r="D34" s="66" t="s">
        <v>52</v>
      </c>
      <c r="E34" s="65">
        <v>24</v>
      </c>
      <c r="F34" s="125"/>
      <c r="G34" s="63">
        <f t="shared" si="0"/>
        <v>0</v>
      </c>
      <c r="H34" s="78" t="s">
        <v>100</v>
      </c>
      <c r="I34" s="61">
        <f>ROUND(SUM(G27:G34),2)</f>
        <v>0</v>
      </c>
    </row>
    <row r="35" spans="1:9" ht="27.6" x14ac:dyDescent="0.25">
      <c r="A35" s="77" t="s">
        <v>110</v>
      </c>
      <c r="B35" s="76" t="s">
        <v>474</v>
      </c>
      <c r="C35" s="75" t="s">
        <v>475</v>
      </c>
      <c r="D35" s="74" t="s">
        <v>49</v>
      </c>
      <c r="E35" s="73">
        <v>2</v>
      </c>
      <c r="F35" s="72"/>
      <c r="G35" s="71">
        <f t="shared" si="0"/>
        <v>0</v>
      </c>
      <c r="H35" s="60"/>
      <c r="I35" s="60"/>
    </row>
    <row r="36" spans="1:9" x14ac:dyDescent="0.25">
      <c r="A36" s="106" t="s">
        <v>110</v>
      </c>
      <c r="B36" s="91" t="s">
        <v>476</v>
      </c>
      <c r="C36" s="90" t="s">
        <v>477</v>
      </c>
      <c r="D36" s="89" t="s">
        <v>49</v>
      </c>
      <c r="E36" s="88">
        <v>3</v>
      </c>
      <c r="F36" s="87"/>
      <c r="G36" s="86">
        <f t="shared" si="0"/>
        <v>0</v>
      </c>
      <c r="H36" s="60"/>
      <c r="I36" s="60"/>
    </row>
    <row r="37" spans="1:9" ht="14.4" thickBot="1" x14ac:dyDescent="0.3">
      <c r="A37" s="106" t="s">
        <v>110</v>
      </c>
      <c r="B37" s="91" t="s">
        <v>478</v>
      </c>
      <c r="C37" s="90" t="s">
        <v>314</v>
      </c>
      <c r="D37" s="89" t="s">
        <v>49</v>
      </c>
      <c r="E37" s="88">
        <v>6</v>
      </c>
      <c r="F37" s="87"/>
      <c r="G37" s="86">
        <f t="shared" si="0"/>
        <v>0</v>
      </c>
      <c r="H37" s="60"/>
      <c r="I37" s="60"/>
    </row>
    <row r="38" spans="1:9" ht="28.2" thickBot="1" x14ac:dyDescent="0.3">
      <c r="A38" s="126" t="s">
        <v>110</v>
      </c>
      <c r="B38" s="121" t="s">
        <v>479</v>
      </c>
      <c r="C38" s="67" t="s">
        <v>112</v>
      </c>
      <c r="D38" s="66" t="s">
        <v>55</v>
      </c>
      <c r="E38" s="65">
        <v>14</v>
      </c>
      <c r="F38" s="64"/>
      <c r="G38" s="63">
        <f t="shared" si="0"/>
        <v>0</v>
      </c>
      <c r="H38" s="78" t="s">
        <v>113</v>
      </c>
      <c r="I38" s="61">
        <f>ROUND(SUM(G35:G38),2)</f>
        <v>0</v>
      </c>
    </row>
    <row r="39" spans="1:9" ht="28.2" thickBot="1" x14ac:dyDescent="0.3">
      <c r="A39" s="270" t="s">
        <v>114</v>
      </c>
      <c r="B39" s="284" t="s">
        <v>161</v>
      </c>
      <c r="C39" s="268" t="s">
        <v>122</v>
      </c>
      <c r="D39" s="267" t="s">
        <v>46</v>
      </c>
      <c r="E39" s="271">
        <v>1</v>
      </c>
      <c r="F39" s="265"/>
      <c r="G39" s="264">
        <f t="shared" si="0"/>
        <v>0</v>
      </c>
      <c r="H39" s="62" t="s">
        <v>127</v>
      </c>
      <c r="I39" s="61">
        <f>ROUND(SUM(G39:G39),2)</f>
        <v>0</v>
      </c>
    </row>
    <row r="40" spans="1:9" ht="42" thickBot="1" x14ac:dyDescent="0.3">
      <c r="A40" s="52"/>
      <c r="B40" s="51"/>
      <c r="C40" s="52"/>
      <c r="D40" s="51"/>
      <c r="E40" s="51"/>
      <c r="F40" s="59" t="s">
        <v>480</v>
      </c>
      <c r="G40" s="58">
        <f>SUM(G5:G39)</f>
        <v>0</v>
      </c>
      <c r="H40" s="57"/>
      <c r="I40" s="56"/>
    </row>
  </sheetData>
  <mergeCells count="2">
    <mergeCell ref="A1:G1"/>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EC5D0-9FB1-4450-8233-2C83A8E802A7}">
  <dimension ref="A1:I42"/>
  <sheetViews>
    <sheetView topLeftCell="A3" zoomScale="85" zoomScaleNormal="85" workbookViewId="0">
      <selection activeCell="A3" sqref="A3:G3"/>
    </sheetView>
  </sheetViews>
  <sheetFormatPr defaultColWidth="9.109375" defaultRowHeight="13.8" x14ac:dyDescent="0.25"/>
  <cols>
    <col min="1" max="1" width="39.6640625" style="48" customWidth="1"/>
    <col min="2" max="2" width="10.5546875" style="2" customWidth="1"/>
    <col min="3" max="3" width="79.33203125" style="3" customWidth="1"/>
    <col min="4" max="4" width="9.109375" style="2"/>
    <col min="5" max="5" width="16.33203125" style="2" customWidth="1"/>
    <col min="6" max="6" width="20.6640625" style="5" customWidth="1"/>
    <col min="7" max="7" width="14.6640625" style="2" customWidth="1"/>
    <col min="8" max="8" width="21.5546875" style="6" customWidth="1"/>
    <col min="9" max="9" width="16.109375" style="1" customWidth="1"/>
    <col min="10" max="16384" width="9.109375" style="1"/>
  </cols>
  <sheetData>
    <row r="1" spans="1:7" ht="39.9" customHeight="1" x14ac:dyDescent="0.25">
      <c r="A1" s="311" t="s">
        <v>417</v>
      </c>
      <c r="B1" s="311"/>
      <c r="C1" s="311"/>
      <c r="D1" s="311"/>
      <c r="E1" s="311"/>
      <c r="F1" s="311"/>
      <c r="G1" s="311"/>
    </row>
    <row r="2" spans="1:7" ht="21.75" customHeight="1" thickBot="1" x14ac:dyDescent="0.3">
      <c r="A2" s="138"/>
      <c r="B2" s="138"/>
      <c r="C2" s="138"/>
      <c r="D2" s="138"/>
      <c r="E2" s="139"/>
      <c r="F2" s="138"/>
      <c r="G2" s="138"/>
    </row>
    <row r="3" spans="1:7" ht="21.75" customHeight="1" thickBot="1" x14ac:dyDescent="0.3">
      <c r="A3" s="316" t="s">
        <v>21</v>
      </c>
      <c r="B3" s="317"/>
      <c r="C3" s="317"/>
      <c r="D3" s="317"/>
      <c r="E3" s="317"/>
      <c r="F3" s="317"/>
      <c r="G3" s="318"/>
    </row>
    <row r="4" spans="1:7" ht="40.5" customHeight="1" thickBot="1" x14ac:dyDescent="0.3">
      <c r="A4" s="283" t="s">
        <v>36</v>
      </c>
      <c r="B4" s="282" t="s">
        <v>37</v>
      </c>
      <c r="C4" s="282" t="s">
        <v>38</v>
      </c>
      <c r="D4" s="282" t="s">
        <v>39</v>
      </c>
      <c r="E4" s="281" t="s">
        <v>40</v>
      </c>
      <c r="F4" s="280" t="s">
        <v>41</v>
      </c>
      <c r="G4" s="279" t="s">
        <v>42</v>
      </c>
    </row>
    <row r="5" spans="1:7" ht="20.25" customHeight="1" x14ac:dyDescent="0.25">
      <c r="A5" s="77" t="s">
        <v>43</v>
      </c>
      <c r="B5" s="76" t="s">
        <v>130</v>
      </c>
      <c r="C5" s="75" t="s">
        <v>45</v>
      </c>
      <c r="D5" s="73" t="s">
        <v>46</v>
      </c>
      <c r="E5" s="73">
        <v>1</v>
      </c>
      <c r="F5" s="129"/>
      <c r="G5" s="71">
        <f t="shared" ref="G5:G41" si="0">ROUND((E5*F5),2)</f>
        <v>0</v>
      </c>
    </row>
    <row r="6" spans="1:7" ht="30.6" customHeight="1" x14ac:dyDescent="0.25">
      <c r="A6" s="106" t="s">
        <v>43</v>
      </c>
      <c r="B6" s="91" t="s">
        <v>131</v>
      </c>
      <c r="C6" s="131" t="s">
        <v>51</v>
      </c>
      <c r="D6" s="175" t="s">
        <v>52</v>
      </c>
      <c r="E6" s="88">
        <v>14</v>
      </c>
      <c r="F6" s="128"/>
      <c r="G6" s="86">
        <f t="shared" si="0"/>
        <v>0</v>
      </c>
    </row>
    <row r="7" spans="1:7" ht="20.25" customHeight="1" x14ac:dyDescent="0.25">
      <c r="A7" s="106" t="s">
        <v>43</v>
      </c>
      <c r="B7" s="91" t="s">
        <v>132</v>
      </c>
      <c r="C7" s="131" t="s">
        <v>335</v>
      </c>
      <c r="D7" s="175" t="s">
        <v>52</v>
      </c>
      <c r="E7" s="88">
        <v>10</v>
      </c>
      <c r="F7" s="128"/>
      <c r="G7" s="86">
        <f t="shared" si="0"/>
        <v>0</v>
      </c>
    </row>
    <row r="8" spans="1:7" ht="30.6" customHeight="1" x14ac:dyDescent="0.25">
      <c r="A8" s="106" t="s">
        <v>43</v>
      </c>
      <c r="B8" s="91" t="s">
        <v>133</v>
      </c>
      <c r="C8" s="131" t="s">
        <v>54</v>
      </c>
      <c r="D8" s="88" t="s">
        <v>55</v>
      </c>
      <c r="E8" s="88">
        <v>17</v>
      </c>
      <c r="F8" s="128"/>
      <c r="G8" s="86">
        <f t="shared" si="0"/>
        <v>0</v>
      </c>
    </row>
    <row r="9" spans="1:7" ht="30" customHeight="1" x14ac:dyDescent="0.25">
      <c r="A9" s="106" t="s">
        <v>43</v>
      </c>
      <c r="B9" s="91" t="s">
        <v>135</v>
      </c>
      <c r="C9" s="131" t="s">
        <v>481</v>
      </c>
      <c r="D9" s="88" t="s">
        <v>55</v>
      </c>
      <c r="E9" s="88">
        <v>0.6</v>
      </c>
      <c r="F9" s="128"/>
      <c r="G9" s="86">
        <f t="shared" si="0"/>
        <v>0</v>
      </c>
    </row>
    <row r="10" spans="1:7" ht="29.25" customHeight="1" x14ac:dyDescent="0.25">
      <c r="A10" s="106" t="s">
        <v>43</v>
      </c>
      <c r="B10" s="91" t="s">
        <v>136</v>
      </c>
      <c r="C10" s="131" t="s">
        <v>59</v>
      </c>
      <c r="D10" s="88" t="s">
        <v>52</v>
      </c>
      <c r="E10" s="88">
        <v>14</v>
      </c>
      <c r="F10" s="128"/>
      <c r="G10" s="86">
        <f t="shared" si="0"/>
        <v>0</v>
      </c>
    </row>
    <row r="11" spans="1:7" ht="31.5" customHeight="1" x14ac:dyDescent="0.25">
      <c r="A11" s="106" t="s">
        <v>43</v>
      </c>
      <c r="B11" s="91" t="s">
        <v>137</v>
      </c>
      <c r="C11" s="90" t="s">
        <v>61</v>
      </c>
      <c r="D11" s="88" t="s">
        <v>62</v>
      </c>
      <c r="E11" s="88">
        <v>0.1</v>
      </c>
      <c r="F11" s="128"/>
      <c r="G11" s="86">
        <f t="shared" si="0"/>
        <v>0</v>
      </c>
    </row>
    <row r="12" spans="1:7" ht="31.5" customHeight="1" x14ac:dyDescent="0.25">
      <c r="A12" s="106" t="s">
        <v>43</v>
      </c>
      <c r="B12" s="91" t="s">
        <v>139</v>
      </c>
      <c r="C12" s="90" t="s">
        <v>482</v>
      </c>
      <c r="D12" s="88" t="s">
        <v>55</v>
      </c>
      <c r="E12" s="88">
        <v>2</v>
      </c>
      <c r="F12" s="128"/>
      <c r="G12" s="86">
        <f t="shared" si="0"/>
        <v>0</v>
      </c>
    </row>
    <row r="13" spans="1:7" ht="32.25" customHeight="1" x14ac:dyDescent="0.25">
      <c r="A13" s="106" t="s">
        <v>43</v>
      </c>
      <c r="B13" s="91" t="s">
        <v>140</v>
      </c>
      <c r="C13" s="90" t="s">
        <v>64</v>
      </c>
      <c r="D13" s="88" t="s">
        <v>65</v>
      </c>
      <c r="E13" s="88">
        <v>0.3</v>
      </c>
      <c r="F13" s="128"/>
      <c r="G13" s="86">
        <f t="shared" si="0"/>
        <v>0</v>
      </c>
    </row>
    <row r="14" spans="1:7" ht="32.25" customHeight="1" x14ac:dyDescent="0.25">
      <c r="A14" s="106" t="s">
        <v>43</v>
      </c>
      <c r="B14" s="91" t="s">
        <v>141</v>
      </c>
      <c r="C14" s="131" t="s">
        <v>338</v>
      </c>
      <c r="D14" s="88" t="s">
        <v>49</v>
      </c>
      <c r="E14" s="88">
        <v>2</v>
      </c>
      <c r="F14" s="128"/>
      <c r="G14" s="86">
        <f t="shared" si="0"/>
        <v>0</v>
      </c>
    </row>
    <row r="15" spans="1:7" ht="32.25" customHeight="1" x14ac:dyDescent="0.25">
      <c r="A15" s="106" t="s">
        <v>43</v>
      </c>
      <c r="B15" s="91" t="s">
        <v>460</v>
      </c>
      <c r="C15" s="131" t="s">
        <v>339</v>
      </c>
      <c r="D15" s="88" t="s">
        <v>49</v>
      </c>
      <c r="E15" s="88">
        <v>4</v>
      </c>
      <c r="F15" s="128"/>
      <c r="G15" s="86">
        <f t="shared" si="0"/>
        <v>0</v>
      </c>
    </row>
    <row r="16" spans="1:7" ht="32.25" customHeight="1" thickBot="1" x14ac:dyDescent="0.3">
      <c r="A16" s="106" t="s">
        <v>43</v>
      </c>
      <c r="B16" s="91" t="s">
        <v>461</v>
      </c>
      <c r="C16" s="131" t="s">
        <v>67</v>
      </c>
      <c r="D16" s="88" t="s">
        <v>55</v>
      </c>
      <c r="E16" s="88">
        <v>16</v>
      </c>
      <c r="F16" s="128"/>
      <c r="G16" s="86">
        <f t="shared" si="0"/>
        <v>0</v>
      </c>
    </row>
    <row r="17" spans="1:9" s="60" customFormat="1" ht="28.95" customHeight="1" thickBot="1" x14ac:dyDescent="0.3">
      <c r="A17" s="126" t="s">
        <v>43</v>
      </c>
      <c r="B17" s="121" t="s">
        <v>483</v>
      </c>
      <c r="C17" s="67" t="s">
        <v>69</v>
      </c>
      <c r="D17" s="65" t="s">
        <v>65</v>
      </c>
      <c r="E17" s="65">
        <v>10.8</v>
      </c>
      <c r="F17" s="125"/>
      <c r="G17" s="63">
        <f t="shared" si="0"/>
        <v>0</v>
      </c>
      <c r="H17" s="78" t="s">
        <v>70</v>
      </c>
      <c r="I17" s="61">
        <f>ROUND(SUM(G5:G17),2)</f>
        <v>0</v>
      </c>
    </row>
    <row r="18" spans="1:9" s="60" customFormat="1" ht="33.6" customHeight="1" x14ac:dyDescent="0.25">
      <c r="A18" s="77" t="s">
        <v>71</v>
      </c>
      <c r="B18" s="76" t="s">
        <v>142</v>
      </c>
      <c r="C18" s="75" t="s">
        <v>267</v>
      </c>
      <c r="D18" s="74" t="s">
        <v>62</v>
      </c>
      <c r="E18" s="74">
        <v>0.5</v>
      </c>
      <c r="F18" s="129"/>
      <c r="G18" s="71">
        <f t="shared" si="0"/>
        <v>0</v>
      </c>
      <c r="H18" s="70"/>
      <c r="I18" s="56"/>
    </row>
    <row r="19" spans="1:9" s="60" customFormat="1" ht="33.6" customHeight="1" x14ac:dyDescent="0.25">
      <c r="A19" s="106" t="s">
        <v>71</v>
      </c>
      <c r="B19" s="91" t="s">
        <v>143</v>
      </c>
      <c r="C19" s="90" t="s">
        <v>73</v>
      </c>
      <c r="D19" s="89" t="s">
        <v>62</v>
      </c>
      <c r="E19" s="89">
        <v>2.8</v>
      </c>
      <c r="F19" s="128"/>
      <c r="G19" s="86">
        <f t="shared" si="0"/>
        <v>0</v>
      </c>
      <c r="H19" s="70"/>
      <c r="I19" s="56"/>
    </row>
    <row r="20" spans="1:9" s="60" customFormat="1" ht="33.6" customHeight="1" x14ac:dyDescent="0.25">
      <c r="A20" s="106" t="s">
        <v>71</v>
      </c>
      <c r="B20" s="91" t="s">
        <v>462</v>
      </c>
      <c r="C20" s="90" t="s">
        <v>173</v>
      </c>
      <c r="D20" s="89" t="s">
        <v>55</v>
      </c>
      <c r="E20" s="89">
        <v>15.4</v>
      </c>
      <c r="F20" s="128"/>
      <c r="G20" s="86">
        <f t="shared" si="0"/>
        <v>0</v>
      </c>
      <c r="H20" s="70"/>
      <c r="I20" s="56"/>
    </row>
    <row r="21" spans="1:9" s="60" customFormat="1" ht="33.6" customHeight="1" x14ac:dyDescent="0.25">
      <c r="A21" s="106" t="s">
        <v>71</v>
      </c>
      <c r="B21" s="91" t="s">
        <v>463</v>
      </c>
      <c r="C21" s="90" t="s">
        <v>464</v>
      </c>
      <c r="D21" s="89" t="s">
        <v>62</v>
      </c>
      <c r="E21" s="89">
        <v>5.4</v>
      </c>
      <c r="F21" s="128"/>
      <c r="G21" s="86">
        <f t="shared" si="0"/>
        <v>0</v>
      </c>
      <c r="H21" s="70"/>
      <c r="I21" s="56"/>
    </row>
    <row r="22" spans="1:9" s="60" customFormat="1" ht="31.5" customHeight="1" x14ac:dyDescent="0.25">
      <c r="A22" s="106" t="s">
        <v>71</v>
      </c>
      <c r="B22" s="91" t="s">
        <v>465</v>
      </c>
      <c r="C22" s="90" t="s">
        <v>272</v>
      </c>
      <c r="D22" s="89" t="s">
        <v>55</v>
      </c>
      <c r="E22" s="89">
        <v>5</v>
      </c>
      <c r="F22" s="128"/>
      <c r="G22" s="86">
        <f t="shared" si="0"/>
        <v>0</v>
      </c>
      <c r="H22" s="70"/>
      <c r="I22" s="56"/>
    </row>
    <row r="23" spans="1:9" s="60" customFormat="1" ht="31.5" customHeight="1" thickBot="1" x14ac:dyDescent="0.3">
      <c r="A23" s="106" t="s">
        <v>71</v>
      </c>
      <c r="B23" s="91" t="s">
        <v>466</v>
      </c>
      <c r="C23" s="90" t="s">
        <v>274</v>
      </c>
      <c r="D23" s="89" t="s">
        <v>62</v>
      </c>
      <c r="E23" s="89">
        <v>0.3</v>
      </c>
      <c r="F23" s="128"/>
      <c r="G23" s="86">
        <f t="shared" si="0"/>
        <v>0</v>
      </c>
      <c r="H23" s="70"/>
      <c r="I23" s="56"/>
    </row>
    <row r="24" spans="1:9" s="60" customFormat="1" ht="28.95" customHeight="1" thickBot="1" x14ac:dyDescent="0.3">
      <c r="A24" s="126" t="s">
        <v>71</v>
      </c>
      <c r="B24" s="121" t="s">
        <v>468</v>
      </c>
      <c r="C24" s="67" t="s">
        <v>276</v>
      </c>
      <c r="D24" s="66" t="s">
        <v>55</v>
      </c>
      <c r="E24" s="66">
        <v>5</v>
      </c>
      <c r="F24" s="125"/>
      <c r="G24" s="63">
        <f t="shared" si="0"/>
        <v>0</v>
      </c>
      <c r="H24" s="78" t="s">
        <v>78</v>
      </c>
      <c r="I24" s="61">
        <f>ROUND(SUM(G18:G24),2)</f>
        <v>0</v>
      </c>
    </row>
    <row r="25" spans="1:9" s="60" customFormat="1" ht="28.95" customHeight="1" x14ac:dyDescent="0.25">
      <c r="A25" s="77" t="s">
        <v>79</v>
      </c>
      <c r="B25" s="76" t="s">
        <v>469</v>
      </c>
      <c r="C25" s="75" t="s">
        <v>81</v>
      </c>
      <c r="D25" s="74" t="s">
        <v>55</v>
      </c>
      <c r="E25" s="73">
        <v>2</v>
      </c>
      <c r="F25" s="129"/>
      <c r="G25" s="71">
        <f t="shared" si="0"/>
        <v>0</v>
      </c>
      <c r="H25" s="70"/>
      <c r="I25" s="56"/>
    </row>
    <row r="26" spans="1:9" s="60" customFormat="1" ht="28.95" customHeight="1" thickBot="1" x14ac:dyDescent="0.3">
      <c r="A26" s="106" t="s">
        <v>79</v>
      </c>
      <c r="B26" s="91" t="s">
        <v>470</v>
      </c>
      <c r="C26" s="90" t="s">
        <v>83</v>
      </c>
      <c r="D26" s="89" t="s">
        <v>55</v>
      </c>
      <c r="E26" s="88">
        <v>2</v>
      </c>
      <c r="F26" s="128"/>
      <c r="G26" s="86">
        <f t="shared" si="0"/>
        <v>0</v>
      </c>
      <c r="H26" s="70"/>
      <c r="I26" s="56"/>
    </row>
    <row r="27" spans="1:9" s="60" customFormat="1" ht="28.95" customHeight="1" thickBot="1" x14ac:dyDescent="0.3">
      <c r="A27" s="126" t="s">
        <v>79</v>
      </c>
      <c r="B27" s="121" t="s">
        <v>471</v>
      </c>
      <c r="C27" s="67" t="s">
        <v>85</v>
      </c>
      <c r="D27" s="66" t="s">
        <v>52</v>
      </c>
      <c r="E27" s="65">
        <v>14</v>
      </c>
      <c r="F27" s="125"/>
      <c r="G27" s="63">
        <f t="shared" si="0"/>
        <v>0</v>
      </c>
      <c r="H27" s="78" t="s">
        <v>86</v>
      </c>
      <c r="I27" s="61">
        <f>ROUND(SUM(G25:G27),2)</f>
        <v>0</v>
      </c>
    </row>
    <row r="28" spans="1:9" s="60" customFormat="1" ht="35.25" customHeight="1" x14ac:dyDescent="0.25">
      <c r="A28" s="77" t="s">
        <v>484</v>
      </c>
      <c r="B28" s="76" t="s">
        <v>145</v>
      </c>
      <c r="C28" s="75" t="s">
        <v>305</v>
      </c>
      <c r="D28" s="74" t="s">
        <v>55</v>
      </c>
      <c r="E28" s="73">
        <v>13</v>
      </c>
      <c r="F28" s="129"/>
      <c r="G28" s="71">
        <f t="shared" si="0"/>
        <v>0</v>
      </c>
      <c r="H28" s="70"/>
      <c r="I28" s="56"/>
    </row>
    <row r="29" spans="1:9" ht="27.6" x14ac:dyDescent="0.25">
      <c r="A29" s="106" t="s">
        <v>484</v>
      </c>
      <c r="B29" s="91" t="s">
        <v>146</v>
      </c>
      <c r="C29" s="90" t="s">
        <v>89</v>
      </c>
      <c r="D29" s="89" t="s">
        <v>55</v>
      </c>
      <c r="E29" s="88">
        <v>15.4</v>
      </c>
      <c r="F29" s="128"/>
      <c r="G29" s="86">
        <f t="shared" si="0"/>
        <v>0</v>
      </c>
      <c r="H29" s="70"/>
      <c r="I29" s="56"/>
    </row>
    <row r="30" spans="1:9" ht="27.6" x14ac:dyDescent="0.25">
      <c r="A30" s="106" t="s">
        <v>484</v>
      </c>
      <c r="B30" s="91" t="s">
        <v>147</v>
      </c>
      <c r="C30" s="90" t="s">
        <v>91</v>
      </c>
      <c r="D30" s="89" t="s">
        <v>55</v>
      </c>
      <c r="E30" s="88">
        <v>10</v>
      </c>
      <c r="F30" s="128"/>
      <c r="G30" s="86">
        <f t="shared" si="0"/>
        <v>0</v>
      </c>
      <c r="H30" s="70"/>
      <c r="I30" s="56"/>
    </row>
    <row r="31" spans="1:9" ht="27.6" x14ac:dyDescent="0.25">
      <c r="A31" s="106" t="s">
        <v>484</v>
      </c>
      <c r="B31" s="91" t="s">
        <v>148</v>
      </c>
      <c r="C31" s="90" t="s">
        <v>177</v>
      </c>
      <c r="D31" s="89" t="s">
        <v>55</v>
      </c>
      <c r="E31" s="88">
        <v>0.6</v>
      </c>
      <c r="F31" s="128"/>
      <c r="G31" s="86">
        <f t="shared" si="0"/>
        <v>0</v>
      </c>
      <c r="H31" s="70"/>
      <c r="I31" s="56"/>
    </row>
    <row r="32" spans="1:9" ht="27.6" x14ac:dyDescent="0.25">
      <c r="A32" s="106" t="s">
        <v>484</v>
      </c>
      <c r="B32" s="91" t="s">
        <v>149</v>
      </c>
      <c r="C32" s="90" t="s">
        <v>93</v>
      </c>
      <c r="D32" s="89" t="s">
        <v>55</v>
      </c>
      <c r="E32" s="88">
        <v>4.8</v>
      </c>
      <c r="F32" s="128"/>
      <c r="G32" s="86">
        <f t="shared" si="0"/>
        <v>0</v>
      </c>
      <c r="H32" s="70"/>
      <c r="I32" s="56"/>
    </row>
    <row r="33" spans="1:9" ht="27.6" x14ac:dyDescent="0.25">
      <c r="A33" s="106" t="s">
        <v>484</v>
      </c>
      <c r="B33" s="91" t="s">
        <v>151</v>
      </c>
      <c r="C33" s="90" t="s">
        <v>95</v>
      </c>
      <c r="D33" s="89" t="s">
        <v>55</v>
      </c>
      <c r="E33" s="88">
        <v>1.5</v>
      </c>
      <c r="F33" s="128"/>
      <c r="G33" s="86">
        <f t="shared" si="0"/>
        <v>0</v>
      </c>
      <c r="H33" s="70"/>
      <c r="I33" s="56"/>
    </row>
    <row r="34" spans="1:9" ht="27.6" x14ac:dyDescent="0.25">
      <c r="A34" s="106" t="s">
        <v>484</v>
      </c>
      <c r="B34" s="91" t="s">
        <v>152</v>
      </c>
      <c r="C34" s="90" t="s">
        <v>97</v>
      </c>
      <c r="D34" s="89" t="s">
        <v>52</v>
      </c>
      <c r="E34" s="88">
        <v>14</v>
      </c>
      <c r="F34" s="128"/>
      <c r="G34" s="86">
        <f t="shared" si="0"/>
        <v>0</v>
      </c>
      <c r="H34" s="70"/>
      <c r="I34" s="56"/>
    </row>
    <row r="35" spans="1:9" ht="28.2" thickBot="1" x14ac:dyDescent="0.3">
      <c r="A35" s="106" t="s">
        <v>484</v>
      </c>
      <c r="B35" s="91" t="s">
        <v>473</v>
      </c>
      <c r="C35" s="90" t="s">
        <v>300</v>
      </c>
      <c r="D35" s="89" t="s">
        <v>52</v>
      </c>
      <c r="E35" s="88">
        <v>10</v>
      </c>
      <c r="F35" s="128"/>
      <c r="G35" s="86">
        <f t="shared" si="0"/>
        <v>0</v>
      </c>
      <c r="H35" s="70"/>
      <c r="I35" s="56"/>
    </row>
    <row r="36" spans="1:9" ht="28.2" thickBot="1" x14ac:dyDescent="0.3">
      <c r="A36" s="126" t="s">
        <v>484</v>
      </c>
      <c r="B36" s="121" t="s">
        <v>485</v>
      </c>
      <c r="C36" s="67" t="s">
        <v>99</v>
      </c>
      <c r="D36" s="66" t="s">
        <v>52</v>
      </c>
      <c r="E36" s="65">
        <v>14</v>
      </c>
      <c r="F36" s="125"/>
      <c r="G36" s="63">
        <f t="shared" si="0"/>
        <v>0</v>
      </c>
      <c r="H36" s="78" t="s">
        <v>100</v>
      </c>
      <c r="I36" s="61">
        <f>ROUND(SUM(G28:G36),2)</f>
        <v>0</v>
      </c>
    </row>
    <row r="37" spans="1:9" x14ac:dyDescent="0.25">
      <c r="A37" s="77" t="s">
        <v>110</v>
      </c>
      <c r="B37" s="76" t="s">
        <v>474</v>
      </c>
      <c r="C37" s="75" t="s">
        <v>314</v>
      </c>
      <c r="D37" s="74" t="s">
        <v>49</v>
      </c>
      <c r="E37" s="73">
        <v>4</v>
      </c>
      <c r="F37" s="72"/>
      <c r="G37" s="71">
        <f t="shared" si="0"/>
        <v>0</v>
      </c>
      <c r="H37" s="60"/>
      <c r="I37" s="60"/>
    </row>
    <row r="38" spans="1:9" ht="14.4" thickBot="1" x14ac:dyDescent="0.3">
      <c r="A38" s="106" t="s">
        <v>110</v>
      </c>
      <c r="B38" s="91" t="s">
        <v>476</v>
      </c>
      <c r="C38" s="90" t="s">
        <v>112</v>
      </c>
      <c r="D38" s="89" t="s">
        <v>55</v>
      </c>
      <c r="E38" s="88">
        <v>18</v>
      </c>
      <c r="F38" s="87"/>
      <c r="G38" s="86">
        <f t="shared" si="0"/>
        <v>0</v>
      </c>
      <c r="H38" s="60"/>
      <c r="I38" s="60"/>
    </row>
    <row r="39" spans="1:9" ht="28.2" thickBot="1" x14ac:dyDescent="0.3">
      <c r="A39" s="126" t="s">
        <v>110</v>
      </c>
      <c r="B39" s="121" t="s">
        <v>478</v>
      </c>
      <c r="C39" s="67" t="s">
        <v>486</v>
      </c>
      <c r="D39" s="66" t="s">
        <v>49</v>
      </c>
      <c r="E39" s="65">
        <v>2</v>
      </c>
      <c r="F39" s="64"/>
      <c r="G39" s="63">
        <f t="shared" si="0"/>
        <v>0</v>
      </c>
      <c r="H39" s="78" t="s">
        <v>113</v>
      </c>
      <c r="I39" s="61">
        <f>ROUND(SUM(G37:G39),2)</f>
        <v>0</v>
      </c>
    </row>
    <row r="40" spans="1:9" ht="14.4" thickBot="1" x14ac:dyDescent="0.3">
      <c r="A40" s="77" t="s">
        <v>114</v>
      </c>
      <c r="B40" s="212" t="s">
        <v>161</v>
      </c>
      <c r="C40" s="75" t="s">
        <v>122</v>
      </c>
      <c r="D40" s="74" t="s">
        <v>46</v>
      </c>
      <c r="E40" s="73">
        <v>1</v>
      </c>
      <c r="F40" s="111"/>
      <c r="G40" s="71">
        <f t="shared" si="0"/>
        <v>0</v>
      </c>
      <c r="H40" s="60"/>
      <c r="I40" s="60"/>
    </row>
    <row r="41" spans="1:9" ht="28.2" thickBot="1" x14ac:dyDescent="0.3">
      <c r="A41" s="126" t="s">
        <v>114</v>
      </c>
      <c r="B41" s="68" t="s">
        <v>162</v>
      </c>
      <c r="C41" s="67" t="s">
        <v>126</v>
      </c>
      <c r="D41" s="66" t="s">
        <v>46</v>
      </c>
      <c r="E41" s="65">
        <v>1</v>
      </c>
      <c r="F41" s="202"/>
      <c r="G41" s="63">
        <f t="shared" si="0"/>
        <v>0</v>
      </c>
      <c r="H41" s="62" t="s">
        <v>127</v>
      </c>
      <c r="I41" s="61">
        <f>ROUND(SUM(G40:G41),2)</f>
        <v>0</v>
      </c>
    </row>
    <row r="42" spans="1:9" ht="42" thickBot="1" x14ac:dyDescent="0.3">
      <c r="A42" s="52"/>
      <c r="B42" s="51"/>
      <c r="C42" s="52"/>
      <c r="D42" s="51"/>
      <c r="E42" s="51"/>
      <c r="F42" s="59" t="s">
        <v>487</v>
      </c>
      <c r="G42" s="58">
        <f>SUM(G5:G41)</f>
        <v>0</v>
      </c>
      <c r="H42" s="57"/>
      <c r="I42" s="56"/>
    </row>
  </sheetData>
  <mergeCells count="2">
    <mergeCell ref="A1:G1"/>
    <mergeCell ref="A3:G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DB939-F5E6-45F3-B17E-72EEB1403DFE}">
  <dimension ref="A1:I46"/>
  <sheetViews>
    <sheetView topLeftCell="A2" zoomScale="85" zoomScaleNormal="85" workbookViewId="0">
      <selection activeCell="A3" sqref="A3:G3"/>
    </sheetView>
  </sheetViews>
  <sheetFormatPr defaultColWidth="9.109375" defaultRowHeight="13.8" x14ac:dyDescent="0.25"/>
  <cols>
    <col min="1" max="1" width="39.6640625" style="48" customWidth="1"/>
    <col min="2" max="2" width="10.5546875" style="2" customWidth="1"/>
    <col min="3" max="3" width="79.33203125" style="3" customWidth="1"/>
    <col min="4" max="4" width="9.109375" style="2"/>
    <col min="5" max="5" width="16.33203125" style="2" customWidth="1"/>
    <col min="6" max="6" width="20.6640625" style="5" customWidth="1"/>
    <col min="7" max="7" width="14.6640625" style="2" customWidth="1"/>
    <col min="8" max="8" width="21.5546875" style="6" customWidth="1"/>
    <col min="9" max="9" width="16.109375" style="1" customWidth="1"/>
    <col min="10" max="16384" width="9.109375" style="1"/>
  </cols>
  <sheetData>
    <row r="1" spans="1:7" ht="46.95" customHeight="1" x14ac:dyDescent="0.25">
      <c r="A1" s="311" t="s">
        <v>417</v>
      </c>
      <c r="B1" s="311"/>
      <c r="C1" s="311"/>
      <c r="D1" s="311"/>
      <c r="E1" s="311"/>
      <c r="F1" s="311"/>
      <c r="G1" s="311"/>
    </row>
    <row r="2" spans="1:7" ht="21.75" customHeight="1" thickBot="1" x14ac:dyDescent="0.3">
      <c r="A2" s="138"/>
      <c r="B2" s="138"/>
      <c r="C2" s="138"/>
      <c r="D2" s="138"/>
      <c r="E2" s="139"/>
      <c r="F2" s="138"/>
      <c r="G2" s="138"/>
    </row>
    <row r="3" spans="1:7" ht="21.75" customHeight="1" thickBot="1" x14ac:dyDescent="0.3">
      <c r="A3" s="319" t="s">
        <v>20</v>
      </c>
      <c r="B3" s="320"/>
      <c r="C3" s="320"/>
      <c r="D3" s="320"/>
      <c r="E3" s="320"/>
      <c r="F3" s="320"/>
      <c r="G3" s="321"/>
    </row>
    <row r="4" spans="1:7" ht="48.6" customHeight="1" thickBot="1" x14ac:dyDescent="0.3">
      <c r="A4" s="283" t="s">
        <v>36</v>
      </c>
      <c r="B4" s="282" t="s">
        <v>37</v>
      </c>
      <c r="C4" s="282" t="s">
        <v>38</v>
      </c>
      <c r="D4" s="282" t="s">
        <v>39</v>
      </c>
      <c r="E4" s="281" t="s">
        <v>40</v>
      </c>
      <c r="F4" s="280" t="s">
        <v>41</v>
      </c>
      <c r="G4" s="279" t="s">
        <v>42</v>
      </c>
    </row>
    <row r="5" spans="1:7" ht="20.25" customHeight="1" x14ac:dyDescent="0.25">
      <c r="A5" s="77" t="s">
        <v>43</v>
      </c>
      <c r="B5" s="76" t="s">
        <v>130</v>
      </c>
      <c r="C5" s="278" t="s">
        <v>45</v>
      </c>
      <c r="D5" s="210" t="s">
        <v>46</v>
      </c>
      <c r="E5" s="210">
        <v>1</v>
      </c>
      <c r="F5" s="129"/>
      <c r="G5" s="71">
        <f t="shared" ref="G5:G45" si="0">ROUND((E5*F5),2)</f>
        <v>0</v>
      </c>
    </row>
    <row r="6" spans="1:7" ht="20.25" customHeight="1" x14ac:dyDescent="0.25">
      <c r="A6" s="106" t="s">
        <v>43</v>
      </c>
      <c r="B6" s="91" t="s">
        <v>131</v>
      </c>
      <c r="C6" s="276" t="s">
        <v>51</v>
      </c>
      <c r="D6" s="274" t="s">
        <v>52</v>
      </c>
      <c r="E6" s="274">
        <v>17</v>
      </c>
      <c r="F6" s="128"/>
      <c r="G6" s="86">
        <f t="shared" si="0"/>
        <v>0</v>
      </c>
    </row>
    <row r="7" spans="1:7" ht="25.95" customHeight="1" x14ac:dyDescent="0.25">
      <c r="A7" s="106" t="s">
        <v>43</v>
      </c>
      <c r="B7" s="91" t="s">
        <v>132</v>
      </c>
      <c r="C7" s="276" t="s">
        <v>335</v>
      </c>
      <c r="D7" s="274" t="s">
        <v>52</v>
      </c>
      <c r="E7" s="274">
        <v>10</v>
      </c>
      <c r="F7" s="128"/>
      <c r="G7" s="86">
        <f t="shared" si="0"/>
        <v>0</v>
      </c>
    </row>
    <row r="8" spans="1:7" ht="20.25" customHeight="1" x14ac:dyDescent="0.25">
      <c r="A8" s="106" t="s">
        <v>43</v>
      </c>
      <c r="B8" s="91" t="s">
        <v>133</v>
      </c>
      <c r="C8" s="276" t="s">
        <v>54</v>
      </c>
      <c r="D8" s="274" t="s">
        <v>55</v>
      </c>
      <c r="E8" s="274">
        <v>17</v>
      </c>
      <c r="F8" s="128"/>
      <c r="G8" s="86">
        <f t="shared" si="0"/>
        <v>0</v>
      </c>
    </row>
    <row r="9" spans="1:7" ht="20.25" customHeight="1" x14ac:dyDescent="0.25">
      <c r="A9" s="106" t="s">
        <v>43</v>
      </c>
      <c r="B9" s="91" t="s">
        <v>135</v>
      </c>
      <c r="C9" s="276" t="s">
        <v>169</v>
      </c>
      <c r="D9" s="274" t="s">
        <v>55</v>
      </c>
      <c r="E9" s="274">
        <v>3</v>
      </c>
      <c r="F9" s="128"/>
      <c r="G9" s="86">
        <f t="shared" si="0"/>
        <v>0</v>
      </c>
    </row>
    <row r="10" spans="1:7" ht="31.95" customHeight="1" x14ac:dyDescent="0.25">
      <c r="A10" s="106" t="s">
        <v>43</v>
      </c>
      <c r="B10" s="91" t="s">
        <v>136</v>
      </c>
      <c r="C10" s="276" t="s">
        <v>59</v>
      </c>
      <c r="D10" s="274" t="s">
        <v>52</v>
      </c>
      <c r="E10" s="274">
        <v>17</v>
      </c>
      <c r="F10" s="128"/>
      <c r="G10" s="86">
        <f t="shared" si="0"/>
        <v>0</v>
      </c>
    </row>
    <row r="11" spans="1:7" ht="29.25" customHeight="1" x14ac:dyDescent="0.25">
      <c r="A11" s="106" t="s">
        <v>43</v>
      </c>
      <c r="B11" s="91" t="s">
        <v>137</v>
      </c>
      <c r="C11" s="276" t="s">
        <v>61</v>
      </c>
      <c r="D11" s="274" t="s">
        <v>62</v>
      </c>
      <c r="E11" s="274">
        <v>0.2</v>
      </c>
      <c r="F11" s="128"/>
      <c r="G11" s="86">
        <f t="shared" si="0"/>
        <v>0</v>
      </c>
    </row>
    <row r="12" spans="1:7" ht="29.25" customHeight="1" x14ac:dyDescent="0.25">
      <c r="A12" s="106" t="s">
        <v>43</v>
      </c>
      <c r="B12" s="91" t="s">
        <v>139</v>
      </c>
      <c r="C12" s="276" t="s">
        <v>459</v>
      </c>
      <c r="D12" s="274" t="s">
        <v>55</v>
      </c>
      <c r="E12" s="274">
        <v>2.5</v>
      </c>
      <c r="F12" s="128"/>
      <c r="G12" s="86">
        <f t="shared" si="0"/>
        <v>0</v>
      </c>
    </row>
    <row r="13" spans="1:7" ht="29.25" customHeight="1" x14ac:dyDescent="0.25">
      <c r="A13" s="106" t="s">
        <v>43</v>
      </c>
      <c r="B13" s="91" t="s">
        <v>140</v>
      </c>
      <c r="C13" s="276" t="s">
        <v>64</v>
      </c>
      <c r="D13" s="274" t="s">
        <v>65</v>
      </c>
      <c r="E13" s="274">
        <v>0.4</v>
      </c>
      <c r="F13" s="128"/>
      <c r="G13" s="86">
        <f t="shared" si="0"/>
        <v>0</v>
      </c>
    </row>
    <row r="14" spans="1:7" ht="31.5" customHeight="1" x14ac:dyDescent="0.25">
      <c r="A14" s="106" t="s">
        <v>43</v>
      </c>
      <c r="B14" s="91" t="s">
        <v>141</v>
      </c>
      <c r="C14" s="276" t="s">
        <v>263</v>
      </c>
      <c r="D14" s="274" t="s">
        <v>49</v>
      </c>
      <c r="E14" s="274">
        <v>5</v>
      </c>
      <c r="F14" s="128"/>
      <c r="G14" s="86">
        <f t="shared" si="0"/>
        <v>0</v>
      </c>
    </row>
    <row r="15" spans="1:7" ht="31.5" customHeight="1" x14ac:dyDescent="0.25">
      <c r="A15" s="106" t="s">
        <v>43</v>
      </c>
      <c r="B15" s="91" t="s">
        <v>460</v>
      </c>
      <c r="C15" s="276" t="s">
        <v>264</v>
      </c>
      <c r="D15" s="274" t="s">
        <v>49</v>
      </c>
      <c r="E15" s="274">
        <v>8</v>
      </c>
      <c r="F15" s="128"/>
      <c r="G15" s="86">
        <f t="shared" si="0"/>
        <v>0</v>
      </c>
    </row>
    <row r="16" spans="1:7" ht="31.5" customHeight="1" x14ac:dyDescent="0.25">
      <c r="A16" s="106" t="s">
        <v>43</v>
      </c>
      <c r="B16" s="91" t="s">
        <v>461</v>
      </c>
      <c r="C16" s="276" t="s">
        <v>67</v>
      </c>
      <c r="D16" s="274" t="s">
        <v>55</v>
      </c>
      <c r="E16" s="274">
        <v>16</v>
      </c>
      <c r="F16" s="128"/>
      <c r="G16" s="86">
        <f t="shared" si="0"/>
        <v>0</v>
      </c>
    </row>
    <row r="17" spans="1:9" ht="31.5" customHeight="1" thickBot="1" x14ac:dyDescent="0.3">
      <c r="A17" s="106" t="s">
        <v>43</v>
      </c>
      <c r="B17" s="91" t="s">
        <v>483</v>
      </c>
      <c r="C17" s="276" t="s">
        <v>488</v>
      </c>
      <c r="D17" s="274" t="s">
        <v>46</v>
      </c>
      <c r="E17" s="274">
        <v>2</v>
      </c>
      <c r="F17" s="128"/>
      <c r="G17" s="86">
        <f t="shared" si="0"/>
        <v>0</v>
      </c>
    </row>
    <row r="18" spans="1:9" ht="31.5" customHeight="1" thickBot="1" x14ac:dyDescent="0.3">
      <c r="A18" s="126" t="s">
        <v>43</v>
      </c>
      <c r="B18" s="121" t="s">
        <v>489</v>
      </c>
      <c r="C18" s="273" t="s">
        <v>69</v>
      </c>
      <c r="D18" s="204" t="s">
        <v>65</v>
      </c>
      <c r="E18" s="204">
        <v>12</v>
      </c>
      <c r="F18" s="125"/>
      <c r="G18" s="63">
        <f t="shared" si="0"/>
        <v>0</v>
      </c>
      <c r="H18" s="78" t="s">
        <v>70</v>
      </c>
      <c r="I18" s="61">
        <f>ROUND(SUM(G5:G18),2)</f>
        <v>0</v>
      </c>
    </row>
    <row r="19" spans="1:9" ht="31.5" customHeight="1" x14ac:dyDescent="0.25">
      <c r="A19" s="77" t="s">
        <v>71</v>
      </c>
      <c r="B19" s="76" t="s">
        <v>142</v>
      </c>
      <c r="C19" s="278" t="s">
        <v>267</v>
      </c>
      <c r="D19" s="215" t="s">
        <v>62</v>
      </c>
      <c r="E19" s="215">
        <v>0.5</v>
      </c>
      <c r="F19" s="129"/>
      <c r="G19" s="71">
        <f t="shared" si="0"/>
        <v>0</v>
      </c>
      <c r="H19" s="70"/>
      <c r="I19" s="56"/>
    </row>
    <row r="20" spans="1:9" ht="31.5" customHeight="1" x14ac:dyDescent="0.25">
      <c r="A20" s="106" t="s">
        <v>71</v>
      </c>
      <c r="B20" s="91" t="s">
        <v>143</v>
      </c>
      <c r="C20" s="276" t="s">
        <v>73</v>
      </c>
      <c r="D20" s="275" t="s">
        <v>62</v>
      </c>
      <c r="E20" s="275">
        <v>2.4</v>
      </c>
      <c r="F20" s="128"/>
      <c r="G20" s="86">
        <f t="shared" si="0"/>
        <v>0</v>
      </c>
      <c r="H20" s="70"/>
      <c r="I20" s="56"/>
    </row>
    <row r="21" spans="1:9" ht="31.5" customHeight="1" x14ac:dyDescent="0.25">
      <c r="A21" s="106" t="s">
        <v>71</v>
      </c>
      <c r="B21" s="91" t="s">
        <v>462</v>
      </c>
      <c r="C21" s="276" t="s">
        <v>173</v>
      </c>
      <c r="D21" s="275" t="s">
        <v>55</v>
      </c>
      <c r="E21" s="275">
        <v>13</v>
      </c>
      <c r="F21" s="128"/>
      <c r="G21" s="86">
        <f t="shared" si="0"/>
        <v>0</v>
      </c>
      <c r="H21" s="70"/>
      <c r="I21" s="56"/>
    </row>
    <row r="22" spans="1:9" ht="31.5" customHeight="1" x14ac:dyDescent="0.25">
      <c r="A22" s="106" t="s">
        <v>71</v>
      </c>
      <c r="B22" s="91" t="s">
        <v>463</v>
      </c>
      <c r="C22" s="276" t="s">
        <v>174</v>
      </c>
      <c r="D22" s="275" t="s">
        <v>62</v>
      </c>
      <c r="E22" s="275">
        <v>4.5</v>
      </c>
      <c r="F22" s="128"/>
      <c r="G22" s="86">
        <f t="shared" si="0"/>
        <v>0</v>
      </c>
      <c r="H22" s="70"/>
      <c r="I22" s="56"/>
    </row>
    <row r="23" spans="1:9" ht="31.5" customHeight="1" x14ac:dyDescent="0.25">
      <c r="A23" s="106" t="s">
        <v>71</v>
      </c>
      <c r="B23" s="91" t="s">
        <v>465</v>
      </c>
      <c r="C23" s="276" t="s">
        <v>272</v>
      </c>
      <c r="D23" s="275" t="s">
        <v>55</v>
      </c>
      <c r="E23" s="275">
        <v>5</v>
      </c>
      <c r="F23" s="128"/>
      <c r="G23" s="86">
        <f t="shared" si="0"/>
        <v>0</v>
      </c>
      <c r="H23" s="70"/>
      <c r="I23" s="56"/>
    </row>
    <row r="24" spans="1:9" ht="31.5" customHeight="1" thickBot="1" x14ac:dyDescent="0.3">
      <c r="A24" s="106" t="s">
        <v>71</v>
      </c>
      <c r="B24" s="91" t="s">
        <v>466</v>
      </c>
      <c r="C24" s="276" t="s">
        <v>274</v>
      </c>
      <c r="D24" s="275" t="s">
        <v>62</v>
      </c>
      <c r="E24" s="275">
        <v>0.3</v>
      </c>
      <c r="F24" s="128"/>
      <c r="G24" s="86">
        <f t="shared" si="0"/>
        <v>0</v>
      </c>
      <c r="H24" s="70"/>
      <c r="I24" s="56"/>
    </row>
    <row r="25" spans="1:9" ht="31.5" customHeight="1" thickBot="1" x14ac:dyDescent="0.3">
      <c r="A25" s="126" t="s">
        <v>71</v>
      </c>
      <c r="B25" s="121" t="s">
        <v>468</v>
      </c>
      <c r="C25" s="273" t="s">
        <v>276</v>
      </c>
      <c r="D25" s="214" t="s">
        <v>55</v>
      </c>
      <c r="E25" s="214">
        <v>5</v>
      </c>
      <c r="F25" s="125"/>
      <c r="G25" s="63">
        <f t="shared" si="0"/>
        <v>0</v>
      </c>
      <c r="H25" s="78" t="s">
        <v>78</v>
      </c>
      <c r="I25" s="61">
        <f>ROUND(SUM(G19:G25),2)</f>
        <v>0</v>
      </c>
    </row>
    <row r="26" spans="1:9" ht="31.5" customHeight="1" x14ac:dyDescent="0.25">
      <c r="A26" s="77" t="s">
        <v>79</v>
      </c>
      <c r="B26" s="76" t="s">
        <v>469</v>
      </c>
      <c r="C26" s="278" t="s">
        <v>81</v>
      </c>
      <c r="D26" s="215" t="s">
        <v>55</v>
      </c>
      <c r="E26" s="210">
        <v>2.5</v>
      </c>
      <c r="F26" s="129"/>
      <c r="G26" s="71">
        <f t="shared" si="0"/>
        <v>0</v>
      </c>
      <c r="H26" s="70"/>
      <c r="I26" s="56"/>
    </row>
    <row r="27" spans="1:9" ht="32.25" customHeight="1" thickBot="1" x14ac:dyDescent="0.3">
      <c r="A27" s="106" t="s">
        <v>79</v>
      </c>
      <c r="B27" s="91" t="s">
        <v>470</v>
      </c>
      <c r="C27" s="276" t="s">
        <v>83</v>
      </c>
      <c r="D27" s="275" t="s">
        <v>55</v>
      </c>
      <c r="E27" s="274">
        <v>2.5</v>
      </c>
      <c r="F27" s="128"/>
      <c r="G27" s="86">
        <f t="shared" si="0"/>
        <v>0</v>
      </c>
      <c r="H27" s="70"/>
      <c r="I27" s="56"/>
    </row>
    <row r="28" spans="1:9" s="60" customFormat="1" ht="34.5" customHeight="1" thickBot="1" x14ac:dyDescent="0.3">
      <c r="A28" s="126" t="s">
        <v>79</v>
      </c>
      <c r="B28" s="121" t="s">
        <v>471</v>
      </c>
      <c r="C28" s="273" t="s">
        <v>85</v>
      </c>
      <c r="D28" s="214" t="s">
        <v>52</v>
      </c>
      <c r="E28" s="204">
        <v>17</v>
      </c>
      <c r="F28" s="125"/>
      <c r="G28" s="63">
        <f t="shared" si="0"/>
        <v>0</v>
      </c>
      <c r="H28" s="78" t="s">
        <v>86</v>
      </c>
      <c r="I28" s="61">
        <f>ROUND(SUM(G26:G28),2)</f>
        <v>0</v>
      </c>
    </row>
    <row r="29" spans="1:9" s="60" customFormat="1" ht="34.5" customHeight="1" x14ac:dyDescent="0.25">
      <c r="A29" s="77" t="s">
        <v>490</v>
      </c>
      <c r="B29" s="76" t="s">
        <v>145</v>
      </c>
      <c r="C29" s="278" t="s">
        <v>305</v>
      </c>
      <c r="D29" s="215" t="s">
        <v>55</v>
      </c>
      <c r="E29" s="210">
        <v>13</v>
      </c>
      <c r="F29" s="129"/>
      <c r="G29" s="71">
        <f t="shared" si="0"/>
        <v>0</v>
      </c>
      <c r="H29" s="70"/>
      <c r="I29" s="56"/>
    </row>
    <row r="30" spans="1:9" s="60" customFormat="1" ht="34.5" customHeight="1" x14ac:dyDescent="0.25">
      <c r="A30" s="106" t="s">
        <v>490</v>
      </c>
      <c r="B30" s="91" t="s">
        <v>146</v>
      </c>
      <c r="C30" s="276" t="s">
        <v>89</v>
      </c>
      <c r="D30" s="275" t="s">
        <v>55</v>
      </c>
      <c r="E30" s="274">
        <v>20.399999999999999</v>
      </c>
      <c r="F30" s="128"/>
      <c r="G30" s="86">
        <f t="shared" si="0"/>
        <v>0</v>
      </c>
      <c r="H30" s="70"/>
      <c r="I30" s="56"/>
    </row>
    <row r="31" spans="1:9" s="60" customFormat="1" ht="34.5" customHeight="1" x14ac:dyDescent="0.25">
      <c r="A31" s="106" t="s">
        <v>490</v>
      </c>
      <c r="B31" s="91" t="s">
        <v>147</v>
      </c>
      <c r="C31" s="276" t="s">
        <v>91</v>
      </c>
      <c r="D31" s="275" t="s">
        <v>55</v>
      </c>
      <c r="E31" s="274">
        <v>10</v>
      </c>
      <c r="F31" s="128"/>
      <c r="G31" s="86">
        <f t="shared" si="0"/>
        <v>0</v>
      </c>
      <c r="H31" s="70"/>
      <c r="I31" s="56"/>
    </row>
    <row r="32" spans="1:9" s="60" customFormat="1" ht="34.5" customHeight="1" x14ac:dyDescent="0.25">
      <c r="A32" s="106" t="s">
        <v>490</v>
      </c>
      <c r="B32" s="91" t="s">
        <v>148</v>
      </c>
      <c r="C32" s="276" t="s">
        <v>177</v>
      </c>
      <c r="D32" s="275" t="s">
        <v>55</v>
      </c>
      <c r="E32" s="274">
        <v>3</v>
      </c>
      <c r="F32" s="128"/>
      <c r="G32" s="86">
        <f t="shared" si="0"/>
        <v>0</v>
      </c>
      <c r="H32" s="70"/>
      <c r="I32" s="56"/>
    </row>
    <row r="33" spans="1:9" s="60" customFormat="1" ht="34.5" customHeight="1" x14ac:dyDescent="0.25">
      <c r="A33" s="106" t="s">
        <v>490</v>
      </c>
      <c r="B33" s="91" t="s">
        <v>149</v>
      </c>
      <c r="C33" s="276" t="s">
        <v>93</v>
      </c>
      <c r="D33" s="275" t="s">
        <v>55</v>
      </c>
      <c r="E33" s="274">
        <v>4.8</v>
      </c>
      <c r="F33" s="128"/>
      <c r="G33" s="86">
        <f t="shared" si="0"/>
        <v>0</v>
      </c>
      <c r="H33" s="70"/>
      <c r="I33" s="56"/>
    </row>
    <row r="34" spans="1:9" s="60" customFormat="1" ht="34.5" customHeight="1" x14ac:dyDescent="0.25">
      <c r="A34" s="106" t="s">
        <v>490</v>
      </c>
      <c r="B34" s="91" t="s">
        <v>151</v>
      </c>
      <c r="C34" s="276" t="s">
        <v>95</v>
      </c>
      <c r="D34" s="275" t="s">
        <v>55</v>
      </c>
      <c r="E34" s="274">
        <v>2.6</v>
      </c>
      <c r="F34" s="128"/>
      <c r="G34" s="86">
        <f t="shared" si="0"/>
        <v>0</v>
      </c>
      <c r="H34" s="70"/>
      <c r="I34" s="56"/>
    </row>
    <row r="35" spans="1:9" s="60" customFormat="1" ht="34.5" customHeight="1" x14ac:dyDescent="0.25">
      <c r="A35" s="106" t="s">
        <v>490</v>
      </c>
      <c r="B35" s="91" t="s">
        <v>152</v>
      </c>
      <c r="C35" s="276" t="s">
        <v>97</v>
      </c>
      <c r="D35" s="275" t="s">
        <v>52</v>
      </c>
      <c r="E35" s="274">
        <v>17</v>
      </c>
      <c r="F35" s="128"/>
      <c r="G35" s="86">
        <f t="shared" si="0"/>
        <v>0</v>
      </c>
      <c r="H35" s="70"/>
      <c r="I35" s="56"/>
    </row>
    <row r="36" spans="1:9" s="60" customFormat="1" ht="35.25" customHeight="1" thickBot="1" x14ac:dyDescent="0.3">
      <c r="A36" s="106" t="s">
        <v>490</v>
      </c>
      <c r="B36" s="91" t="s">
        <v>473</v>
      </c>
      <c r="C36" s="276" t="s">
        <v>300</v>
      </c>
      <c r="D36" s="275" t="s">
        <v>52</v>
      </c>
      <c r="E36" s="274">
        <v>10</v>
      </c>
      <c r="F36" s="128"/>
      <c r="G36" s="86">
        <f t="shared" si="0"/>
        <v>0</v>
      </c>
      <c r="H36" s="70"/>
      <c r="I36" s="56"/>
    </row>
    <row r="37" spans="1:9" s="60" customFormat="1" ht="35.25" customHeight="1" thickBot="1" x14ac:dyDescent="0.3">
      <c r="A37" s="126" t="s">
        <v>490</v>
      </c>
      <c r="B37" s="121" t="s">
        <v>485</v>
      </c>
      <c r="C37" s="273" t="s">
        <v>99</v>
      </c>
      <c r="D37" s="214" t="s">
        <v>52</v>
      </c>
      <c r="E37" s="204">
        <v>17</v>
      </c>
      <c r="F37" s="125"/>
      <c r="G37" s="63">
        <f t="shared" si="0"/>
        <v>0</v>
      </c>
      <c r="H37" s="78" t="s">
        <v>100</v>
      </c>
      <c r="I37" s="61">
        <f>ROUND(SUM(G29:G37),2)</f>
        <v>0</v>
      </c>
    </row>
    <row r="38" spans="1:9" s="60" customFormat="1" ht="35.25" customHeight="1" x14ac:dyDescent="0.25">
      <c r="A38" s="77" t="s">
        <v>110</v>
      </c>
      <c r="B38" s="76" t="s">
        <v>474</v>
      </c>
      <c r="C38" s="278" t="s">
        <v>475</v>
      </c>
      <c r="D38" s="215" t="s">
        <v>49</v>
      </c>
      <c r="E38" s="210">
        <v>1</v>
      </c>
      <c r="F38" s="129"/>
      <c r="G38" s="71">
        <f t="shared" si="0"/>
        <v>0</v>
      </c>
      <c r="H38" s="70"/>
      <c r="I38" s="56"/>
    </row>
    <row r="39" spans="1:9" s="60" customFormat="1" ht="35.25" customHeight="1" x14ac:dyDescent="0.25">
      <c r="A39" s="106" t="s">
        <v>110</v>
      </c>
      <c r="B39" s="277" t="s">
        <v>476</v>
      </c>
      <c r="C39" s="276" t="s">
        <v>477</v>
      </c>
      <c r="D39" s="275" t="s">
        <v>49</v>
      </c>
      <c r="E39" s="274">
        <v>1</v>
      </c>
      <c r="F39" s="128"/>
      <c r="G39" s="86">
        <f t="shared" si="0"/>
        <v>0</v>
      </c>
      <c r="H39" s="70"/>
      <c r="I39" s="56"/>
    </row>
    <row r="40" spans="1:9" x14ac:dyDescent="0.25">
      <c r="A40" s="106" t="s">
        <v>110</v>
      </c>
      <c r="B40" s="91" t="s">
        <v>478</v>
      </c>
      <c r="C40" s="276" t="s">
        <v>314</v>
      </c>
      <c r="D40" s="275" t="s">
        <v>49</v>
      </c>
      <c r="E40" s="274">
        <v>4</v>
      </c>
      <c r="F40" s="87"/>
      <c r="G40" s="86">
        <f t="shared" si="0"/>
        <v>0</v>
      </c>
      <c r="H40" s="60"/>
      <c r="I40" s="60"/>
    </row>
    <row r="41" spans="1:9" ht="14.4" thickBot="1" x14ac:dyDescent="0.3">
      <c r="A41" s="106" t="s">
        <v>110</v>
      </c>
      <c r="B41" s="91" t="s">
        <v>479</v>
      </c>
      <c r="C41" s="276" t="s">
        <v>112</v>
      </c>
      <c r="D41" s="275" t="s">
        <v>55</v>
      </c>
      <c r="E41" s="274">
        <v>16</v>
      </c>
      <c r="F41" s="87"/>
      <c r="G41" s="86">
        <f t="shared" si="0"/>
        <v>0</v>
      </c>
      <c r="H41" s="60"/>
      <c r="I41" s="60"/>
    </row>
    <row r="42" spans="1:9" ht="28.2" thickBot="1" x14ac:dyDescent="0.3">
      <c r="A42" s="126" t="s">
        <v>110</v>
      </c>
      <c r="B42" s="68" t="s">
        <v>491</v>
      </c>
      <c r="C42" s="273" t="s">
        <v>486</v>
      </c>
      <c r="D42" s="214" t="s">
        <v>49</v>
      </c>
      <c r="E42" s="204">
        <v>2</v>
      </c>
      <c r="F42" s="64"/>
      <c r="G42" s="63">
        <f t="shared" si="0"/>
        <v>0</v>
      </c>
      <c r="H42" s="78" t="s">
        <v>113</v>
      </c>
      <c r="I42" s="61">
        <f>ROUND(SUM(G38:G42),2)</f>
        <v>0</v>
      </c>
    </row>
    <row r="43" spans="1:9" x14ac:dyDescent="0.25">
      <c r="A43" s="77" t="s">
        <v>114</v>
      </c>
      <c r="B43" s="76" t="s">
        <v>115</v>
      </c>
      <c r="C43" s="278" t="s">
        <v>122</v>
      </c>
      <c r="D43" s="215" t="s">
        <v>46</v>
      </c>
      <c r="E43" s="210">
        <v>1</v>
      </c>
      <c r="F43" s="111"/>
      <c r="G43" s="71">
        <f t="shared" si="0"/>
        <v>0</v>
      </c>
      <c r="H43" s="1"/>
    </row>
    <row r="44" spans="1:9" ht="14.4" thickBot="1" x14ac:dyDescent="0.3">
      <c r="A44" s="106" t="s">
        <v>114</v>
      </c>
      <c r="B44" s="277" t="s">
        <v>162</v>
      </c>
      <c r="C44" s="276" t="s">
        <v>126</v>
      </c>
      <c r="D44" s="275" t="s">
        <v>46</v>
      </c>
      <c r="E44" s="274">
        <v>1</v>
      </c>
      <c r="F44" s="104"/>
      <c r="G44" s="86">
        <f t="shared" si="0"/>
        <v>0</v>
      </c>
      <c r="H44" s="1"/>
    </row>
    <row r="45" spans="1:9" ht="28.2" thickBot="1" x14ac:dyDescent="0.3">
      <c r="A45" s="126" t="s">
        <v>114</v>
      </c>
      <c r="B45" s="121" t="s">
        <v>163</v>
      </c>
      <c r="C45" s="273" t="s">
        <v>492</v>
      </c>
      <c r="D45" s="214" t="s">
        <v>49</v>
      </c>
      <c r="E45" s="204">
        <v>1</v>
      </c>
      <c r="F45" s="202"/>
      <c r="G45" s="63">
        <f t="shared" si="0"/>
        <v>0</v>
      </c>
      <c r="H45" s="62" t="s">
        <v>127</v>
      </c>
      <c r="I45" s="61">
        <f>ROUND(SUM(G43:G45),2)</f>
        <v>0</v>
      </c>
    </row>
    <row r="46" spans="1:9" ht="42" thickBot="1" x14ac:dyDescent="0.3">
      <c r="A46" s="52"/>
      <c r="B46" s="51"/>
      <c r="C46" s="52"/>
      <c r="D46" s="51"/>
      <c r="E46" s="51"/>
      <c r="F46" s="59" t="s">
        <v>493</v>
      </c>
      <c r="G46" s="58">
        <f>SUM(G5:G45)</f>
        <v>0</v>
      </c>
      <c r="H46" s="57"/>
      <c r="I46" s="56"/>
    </row>
  </sheetData>
  <mergeCells count="2">
    <mergeCell ref="A1:G1"/>
    <mergeCell ref="A3:G3"/>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7FC0D-8C69-4E3A-9768-30912AB6E54E}">
  <dimension ref="A1:J122"/>
  <sheetViews>
    <sheetView zoomScale="79" zoomScaleNormal="79" workbookViewId="0">
      <selection activeCell="A3" sqref="A3:G3"/>
    </sheetView>
  </sheetViews>
  <sheetFormatPr defaultColWidth="9.109375" defaultRowHeight="13.8" x14ac:dyDescent="0.25"/>
  <cols>
    <col min="1" max="1" width="39.6640625" style="48" customWidth="1"/>
    <col min="2" max="2" width="10.5546875" style="2" customWidth="1"/>
    <col min="3" max="3" width="79.33203125" style="3" customWidth="1"/>
    <col min="4" max="4" width="9.109375" style="2"/>
    <col min="5" max="5" width="16.33203125" style="2" customWidth="1"/>
    <col min="6" max="6" width="20.6640625" style="5" customWidth="1"/>
    <col min="7" max="7" width="14.6640625" style="2" customWidth="1"/>
    <col min="8" max="8" width="21.5546875" style="6" customWidth="1"/>
    <col min="9" max="9" width="16.109375" style="1" customWidth="1"/>
    <col min="10" max="16384" width="9.109375" style="1"/>
  </cols>
  <sheetData>
    <row r="1" spans="1:9" ht="39.9" customHeight="1" x14ac:dyDescent="0.25">
      <c r="A1" s="311" t="s">
        <v>494</v>
      </c>
      <c r="B1" s="311"/>
      <c r="C1" s="311"/>
      <c r="D1" s="311"/>
      <c r="E1" s="311"/>
      <c r="F1" s="311"/>
      <c r="G1" s="311"/>
    </row>
    <row r="2" spans="1:9" ht="21.75" customHeight="1" thickBot="1" x14ac:dyDescent="0.3">
      <c r="A2" s="138"/>
      <c r="B2" s="138"/>
      <c r="C2" s="138"/>
      <c r="D2" s="138"/>
      <c r="E2" s="139"/>
      <c r="F2" s="138"/>
      <c r="G2" s="138"/>
    </row>
    <row r="3" spans="1:9" ht="21.75" customHeight="1" x14ac:dyDescent="0.25">
      <c r="A3" s="316" t="s">
        <v>19</v>
      </c>
      <c r="B3" s="317"/>
      <c r="C3" s="317"/>
      <c r="D3" s="317"/>
      <c r="E3" s="317"/>
      <c r="F3" s="317"/>
      <c r="G3" s="318"/>
    </row>
    <row r="4" spans="1:9" ht="28.2" thickBot="1" x14ac:dyDescent="0.3">
      <c r="A4" s="137" t="s">
        <v>36</v>
      </c>
      <c r="B4" s="136" t="s">
        <v>37</v>
      </c>
      <c r="C4" s="135" t="s">
        <v>38</v>
      </c>
      <c r="D4" s="135" t="s">
        <v>39</v>
      </c>
      <c r="E4" s="134" t="s">
        <v>40</v>
      </c>
      <c r="F4" s="133" t="s">
        <v>41</v>
      </c>
      <c r="G4" s="132" t="s">
        <v>42</v>
      </c>
    </row>
    <row r="5" spans="1:9" ht="20.25" customHeight="1" x14ac:dyDescent="0.25">
      <c r="A5" s="77" t="s">
        <v>43</v>
      </c>
      <c r="B5" s="76" t="s">
        <v>44</v>
      </c>
      <c r="C5" s="75" t="s">
        <v>45</v>
      </c>
      <c r="D5" s="73" t="s">
        <v>46</v>
      </c>
      <c r="E5" s="73">
        <v>1</v>
      </c>
      <c r="F5" s="129"/>
      <c r="G5" s="71">
        <f t="shared" ref="G5:G37" si="0">ROUND((E5*F5),2)</f>
        <v>0</v>
      </c>
    </row>
    <row r="6" spans="1:9" ht="20.25" customHeight="1" x14ac:dyDescent="0.25">
      <c r="A6" s="106" t="s">
        <v>43</v>
      </c>
      <c r="B6" s="91" t="s">
        <v>47</v>
      </c>
      <c r="C6" s="90" t="s">
        <v>51</v>
      </c>
      <c r="D6" s="88" t="s">
        <v>52</v>
      </c>
      <c r="E6" s="88">
        <v>13</v>
      </c>
      <c r="F6" s="128"/>
      <c r="G6" s="86">
        <f t="shared" si="0"/>
        <v>0</v>
      </c>
    </row>
    <row r="7" spans="1:9" ht="20.25" customHeight="1" x14ac:dyDescent="0.25">
      <c r="A7" s="106" t="s">
        <v>43</v>
      </c>
      <c r="B7" s="91" t="s">
        <v>50</v>
      </c>
      <c r="C7" s="90" t="s">
        <v>54</v>
      </c>
      <c r="D7" s="88" t="s">
        <v>55</v>
      </c>
      <c r="E7" s="88">
        <v>11.8</v>
      </c>
      <c r="F7" s="128"/>
      <c r="G7" s="86">
        <f t="shared" si="0"/>
        <v>0</v>
      </c>
    </row>
    <row r="8" spans="1:9" ht="34.5" customHeight="1" x14ac:dyDescent="0.25">
      <c r="A8" s="106" t="s">
        <v>43</v>
      </c>
      <c r="B8" s="91" t="s">
        <v>53</v>
      </c>
      <c r="C8" s="90" t="s">
        <v>170</v>
      </c>
      <c r="D8" s="88" t="s">
        <v>49</v>
      </c>
      <c r="E8" s="88">
        <v>2</v>
      </c>
      <c r="F8" s="128"/>
      <c r="G8" s="86">
        <f t="shared" si="0"/>
        <v>0</v>
      </c>
    </row>
    <row r="9" spans="1:9" ht="20.25" customHeight="1" x14ac:dyDescent="0.25">
      <c r="A9" s="106" t="s">
        <v>43</v>
      </c>
      <c r="B9" s="91" t="s">
        <v>56</v>
      </c>
      <c r="C9" s="90" t="s">
        <v>59</v>
      </c>
      <c r="D9" s="88" t="s">
        <v>52</v>
      </c>
      <c r="E9" s="88">
        <v>101.2</v>
      </c>
      <c r="F9" s="128"/>
      <c r="G9" s="86">
        <f t="shared" si="0"/>
        <v>0</v>
      </c>
    </row>
    <row r="10" spans="1:9" ht="20.25" customHeight="1" x14ac:dyDescent="0.25">
      <c r="A10" s="106" t="s">
        <v>43</v>
      </c>
      <c r="B10" s="91" t="s">
        <v>58</v>
      </c>
      <c r="C10" s="90" t="s">
        <v>138</v>
      </c>
      <c r="D10" s="88" t="s">
        <v>55</v>
      </c>
      <c r="E10" s="88">
        <v>88</v>
      </c>
      <c r="F10" s="128"/>
      <c r="G10" s="86">
        <f t="shared" si="0"/>
        <v>0</v>
      </c>
    </row>
    <row r="11" spans="1:9" ht="34.5" customHeight="1" x14ac:dyDescent="0.25">
      <c r="A11" s="106" t="s">
        <v>43</v>
      </c>
      <c r="B11" s="91" t="s">
        <v>60</v>
      </c>
      <c r="C11" s="90" t="s">
        <v>64</v>
      </c>
      <c r="D11" s="88" t="s">
        <v>65</v>
      </c>
      <c r="E11" s="88">
        <v>21.1</v>
      </c>
      <c r="F11" s="128"/>
      <c r="G11" s="86">
        <f t="shared" si="0"/>
        <v>0</v>
      </c>
    </row>
    <row r="12" spans="1:9" ht="36.75" customHeight="1" x14ac:dyDescent="0.25">
      <c r="A12" s="106" t="s">
        <v>43</v>
      </c>
      <c r="B12" s="91" t="s">
        <v>63</v>
      </c>
      <c r="C12" s="131" t="s">
        <v>339</v>
      </c>
      <c r="D12" s="88" t="s">
        <v>49</v>
      </c>
      <c r="E12" s="88">
        <v>7</v>
      </c>
      <c r="F12" s="128"/>
      <c r="G12" s="86">
        <f t="shared" si="0"/>
        <v>0</v>
      </c>
    </row>
    <row r="13" spans="1:9" ht="27" customHeight="1" thickBot="1" x14ac:dyDescent="0.3">
      <c r="A13" s="106" t="s">
        <v>43</v>
      </c>
      <c r="B13" s="91" t="s">
        <v>66</v>
      </c>
      <c r="C13" s="90" t="s">
        <v>67</v>
      </c>
      <c r="D13" s="88" t="s">
        <v>55</v>
      </c>
      <c r="E13" s="88">
        <v>18.7</v>
      </c>
      <c r="F13" s="128"/>
      <c r="G13" s="86">
        <f t="shared" si="0"/>
        <v>0</v>
      </c>
    </row>
    <row r="14" spans="1:9" ht="31.5" customHeight="1" thickBot="1" x14ac:dyDescent="0.3">
      <c r="A14" s="126" t="s">
        <v>43</v>
      </c>
      <c r="B14" s="262" t="s">
        <v>68</v>
      </c>
      <c r="C14" s="67" t="s">
        <v>69</v>
      </c>
      <c r="D14" s="65" t="s">
        <v>65</v>
      </c>
      <c r="E14" s="65">
        <v>7.56</v>
      </c>
      <c r="F14" s="125"/>
      <c r="G14" s="63">
        <f t="shared" si="0"/>
        <v>0</v>
      </c>
      <c r="H14" s="62" t="s">
        <v>70</v>
      </c>
      <c r="I14" s="61">
        <f>ROUND(SUM(G5:G14),2)</f>
        <v>0</v>
      </c>
    </row>
    <row r="15" spans="1:9" ht="29.25" customHeight="1" x14ac:dyDescent="0.25">
      <c r="A15" s="77" t="s">
        <v>71</v>
      </c>
      <c r="B15" s="76" t="s">
        <v>72</v>
      </c>
      <c r="C15" s="75" t="s">
        <v>73</v>
      </c>
      <c r="D15" s="74" t="s">
        <v>62</v>
      </c>
      <c r="E15" s="74">
        <v>0.4</v>
      </c>
      <c r="F15" s="129"/>
      <c r="G15" s="71">
        <f t="shared" si="0"/>
        <v>0</v>
      </c>
      <c r="H15" s="70"/>
      <c r="I15" s="56"/>
    </row>
    <row r="16" spans="1:9" ht="29.25" customHeight="1" thickBot="1" x14ac:dyDescent="0.3">
      <c r="A16" s="106" t="s">
        <v>71</v>
      </c>
      <c r="B16" s="91" t="s">
        <v>74</v>
      </c>
      <c r="C16" s="90" t="s">
        <v>173</v>
      </c>
      <c r="D16" s="89" t="s">
        <v>55</v>
      </c>
      <c r="E16" s="89">
        <v>70.8</v>
      </c>
      <c r="F16" s="128"/>
      <c r="G16" s="86">
        <f t="shared" si="0"/>
        <v>0</v>
      </c>
      <c r="H16" s="70"/>
      <c r="I16" s="56"/>
    </row>
    <row r="17" spans="1:9" ht="31.5" customHeight="1" thickBot="1" x14ac:dyDescent="0.3">
      <c r="A17" s="126" t="s">
        <v>71</v>
      </c>
      <c r="B17" s="121" t="s">
        <v>76</v>
      </c>
      <c r="C17" s="67" t="s">
        <v>174</v>
      </c>
      <c r="D17" s="66" t="s">
        <v>62</v>
      </c>
      <c r="E17" s="66">
        <v>21.3</v>
      </c>
      <c r="F17" s="125"/>
      <c r="G17" s="63">
        <f t="shared" si="0"/>
        <v>0</v>
      </c>
      <c r="H17" s="62" t="s">
        <v>78</v>
      </c>
      <c r="I17" s="61">
        <f>ROUND(SUM(G15:G17),2)</f>
        <v>0</v>
      </c>
    </row>
    <row r="18" spans="1:9" ht="31.5" customHeight="1" x14ac:dyDescent="0.25">
      <c r="A18" s="77" t="s">
        <v>79</v>
      </c>
      <c r="B18" s="76" t="s">
        <v>80</v>
      </c>
      <c r="C18" s="75" t="s">
        <v>81</v>
      </c>
      <c r="D18" s="74" t="s">
        <v>55</v>
      </c>
      <c r="E18" s="73">
        <v>18.600000000000001</v>
      </c>
      <c r="F18" s="129"/>
      <c r="G18" s="71">
        <f t="shared" si="0"/>
        <v>0</v>
      </c>
      <c r="H18" s="70"/>
      <c r="I18" s="56"/>
    </row>
    <row r="19" spans="1:9" ht="31.5" customHeight="1" thickBot="1" x14ac:dyDescent="0.3">
      <c r="A19" s="106" t="s">
        <v>79</v>
      </c>
      <c r="B19" s="91" t="s">
        <v>82</v>
      </c>
      <c r="C19" s="90" t="s">
        <v>83</v>
      </c>
      <c r="D19" s="89" t="s">
        <v>55</v>
      </c>
      <c r="E19" s="88">
        <v>18.600000000000001</v>
      </c>
      <c r="F19" s="128"/>
      <c r="G19" s="86">
        <f t="shared" si="0"/>
        <v>0</v>
      </c>
      <c r="H19" s="70"/>
      <c r="I19" s="56"/>
    </row>
    <row r="20" spans="1:9" ht="32.25" customHeight="1" thickBot="1" x14ac:dyDescent="0.3">
      <c r="A20" s="126" t="s">
        <v>79</v>
      </c>
      <c r="B20" s="121" t="s">
        <v>84</v>
      </c>
      <c r="C20" s="67" t="s">
        <v>85</v>
      </c>
      <c r="D20" s="66" t="s">
        <v>52</v>
      </c>
      <c r="E20" s="65">
        <v>101.2</v>
      </c>
      <c r="F20" s="125"/>
      <c r="G20" s="63">
        <f t="shared" si="0"/>
        <v>0</v>
      </c>
      <c r="H20" s="62" t="s">
        <v>86</v>
      </c>
      <c r="I20" s="61">
        <f>ROUND(SUM(G18:G20),2)</f>
        <v>0</v>
      </c>
    </row>
    <row r="21" spans="1:9" ht="32.25" customHeight="1" x14ac:dyDescent="0.25">
      <c r="A21" s="77" t="s">
        <v>495</v>
      </c>
      <c r="B21" s="76" t="s">
        <v>88</v>
      </c>
      <c r="C21" s="75" t="s">
        <v>89</v>
      </c>
      <c r="D21" s="74" t="s">
        <v>55</v>
      </c>
      <c r="E21" s="73">
        <v>11.8</v>
      </c>
      <c r="F21" s="129"/>
      <c r="G21" s="71">
        <f t="shared" si="0"/>
        <v>0</v>
      </c>
      <c r="H21" s="70"/>
      <c r="I21" s="56"/>
    </row>
    <row r="22" spans="1:9" ht="31.5" customHeight="1" x14ac:dyDescent="0.25">
      <c r="A22" s="106" t="s">
        <v>495</v>
      </c>
      <c r="B22" s="91" t="s">
        <v>90</v>
      </c>
      <c r="C22" s="90" t="s">
        <v>91</v>
      </c>
      <c r="D22" s="89" t="s">
        <v>55</v>
      </c>
      <c r="E22" s="88">
        <v>9.3000000000000007</v>
      </c>
      <c r="F22" s="128"/>
      <c r="G22" s="86">
        <f t="shared" si="0"/>
        <v>0</v>
      </c>
      <c r="H22" s="70"/>
      <c r="I22" s="56"/>
    </row>
    <row r="23" spans="1:9" ht="31.5" customHeight="1" x14ac:dyDescent="0.25">
      <c r="A23" s="106" t="s">
        <v>495</v>
      </c>
      <c r="B23" s="91" t="s">
        <v>92</v>
      </c>
      <c r="C23" s="90" t="s">
        <v>93</v>
      </c>
      <c r="D23" s="89" t="s">
        <v>55</v>
      </c>
      <c r="E23" s="88">
        <v>2.4</v>
      </c>
      <c r="F23" s="128"/>
      <c r="G23" s="86">
        <f t="shared" si="0"/>
        <v>0</v>
      </c>
      <c r="H23" s="70"/>
      <c r="I23" s="56"/>
    </row>
    <row r="24" spans="1:9" ht="31.5" customHeight="1" x14ac:dyDescent="0.25">
      <c r="A24" s="106" t="s">
        <v>495</v>
      </c>
      <c r="B24" s="91" t="s">
        <v>94</v>
      </c>
      <c r="C24" s="90" t="s">
        <v>95</v>
      </c>
      <c r="D24" s="89" t="s">
        <v>55</v>
      </c>
      <c r="E24" s="88">
        <v>0.1</v>
      </c>
      <c r="F24" s="128"/>
      <c r="G24" s="86">
        <f t="shared" si="0"/>
        <v>0</v>
      </c>
      <c r="H24" s="70"/>
      <c r="I24" s="56"/>
    </row>
    <row r="25" spans="1:9" ht="31.5" customHeight="1" thickBot="1" x14ac:dyDescent="0.3">
      <c r="A25" s="106" t="s">
        <v>495</v>
      </c>
      <c r="B25" s="91" t="s">
        <v>96</v>
      </c>
      <c r="C25" s="90" t="s">
        <v>97</v>
      </c>
      <c r="D25" s="89" t="s">
        <v>52</v>
      </c>
      <c r="E25" s="88">
        <v>13</v>
      </c>
      <c r="F25" s="128"/>
      <c r="G25" s="86">
        <f t="shared" si="0"/>
        <v>0</v>
      </c>
      <c r="H25" s="70"/>
      <c r="I25" s="56"/>
    </row>
    <row r="26" spans="1:9" ht="31.5" customHeight="1" thickBot="1" x14ac:dyDescent="0.3">
      <c r="A26" s="126" t="s">
        <v>495</v>
      </c>
      <c r="B26" s="121" t="s">
        <v>98</v>
      </c>
      <c r="C26" s="67" t="s">
        <v>99</v>
      </c>
      <c r="D26" s="66" t="s">
        <v>52</v>
      </c>
      <c r="E26" s="65">
        <v>13</v>
      </c>
      <c r="F26" s="125"/>
      <c r="G26" s="63">
        <f t="shared" si="0"/>
        <v>0</v>
      </c>
      <c r="H26" s="62" t="s">
        <v>100</v>
      </c>
      <c r="I26" s="61">
        <f>ROUND(SUM(G21:G26),2)</f>
        <v>0</v>
      </c>
    </row>
    <row r="27" spans="1:9" s="60" customFormat="1" ht="30.75" customHeight="1" x14ac:dyDescent="0.25">
      <c r="A27" s="77" t="s">
        <v>496</v>
      </c>
      <c r="B27" s="76" t="s">
        <v>102</v>
      </c>
      <c r="C27" s="75" t="s">
        <v>89</v>
      </c>
      <c r="D27" s="74" t="s">
        <v>55</v>
      </c>
      <c r="E27" s="73">
        <v>59</v>
      </c>
      <c r="F27" s="129"/>
      <c r="G27" s="71">
        <f t="shared" si="0"/>
        <v>0</v>
      </c>
    </row>
    <row r="28" spans="1:9" s="60" customFormat="1" ht="30.75" customHeight="1" x14ac:dyDescent="0.25">
      <c r="A28" s="106" t="s">
        <v>496</v>
      </c>
      <c r="B28" s="91" t="s">
        <v>103</v>
      </c>
      <c r="C28" s="90" t="s">
        <v>104</v>
      </c>
      <c r="D28" s="89" t="s">
        <v>55</v>
      </c>
      <c r="E28" s="88">
        <v>59</v>
      </c>
      <c r="F28" s="128"/>
      <c r="G28" s="86">
        <f t="shared" si="0"/>
        <v>0</v>
      </c>
    </row>
    <row r="29" spans="1:9" s="60" customFormat="1" ht="29.25" customHeight="1" thickBot="1" x14ac:dyDescent="0.3">
      <c r="A29" s="106" t="s">
        <v>496</v>
      </c>
      <c r="B29" s="91" t="s">
        <v>105</v>
      </c>
      <c r="C29" s="90" t="s">
        <v>97</v>
      </c>
      <c r="D29" s="89" t="s">
        <v>52</v>
      </c>
      <c r="E29" s="88">
        <v>90.2</v>
      </c>
      <c r="F29" s="128"/>
      <c r="G29" s="86">
        <f t="shared" si="0"/>
        <v>0</v>
      </c>
    </row>
    <row r="30" spans="1:9" ht="44.25" customHeight="1" thickBot="1" x14ac:dyDescent="0.3">
      <c r="A30" s="126" t="s">
        <v>496</v>
      </c>
      <c r="B30" s="121" t="s">
        <v>106</v>
      </c>
      <c r="C30" s="67" t="s">
        <v>160</v>
      </c>
      <c r="D30" s="66" t="s">
        <v>52</v>
      </c>
      <c r="E30" s="65">
        <v>90.2</v>
      </c>
      <c r="F30" s="125"/>
      <c r="G30" s="63">
        <f t="shared" si="0"/>
        <v>0</v>
      </c>
      <c r="H30" s="62" t="s">
        <v>109</v>
      </c>
      <c r="I30" s="61">
        <f>ROUND(SUM(G27:G30),2)</f>
        <v>0</v>
      </c>
    </row>
    <row r="31" spans="1:9" ht="20.25" customHeight="1" x14ac:dyDescent="0.25">
      <c r="A31" s="77" t="s">
        <v>497</v>
      </c>
      <c r="B31" s="76" t="s">
        <v>111</v>
      </c>
      <c r="C31" s="75" t="s">
        <v>498</v>
      </c>
      <c r="D31" s="74" t="s">
        <v>49</v>
      </c>
      <c r="E31" s="73">
        <v>8</v>
      </c>
      <c r="F31" s="129"/>
      <c r="G31" s="71">
        <f t="shared" si="0"/>
        <v>0</v>
      </c>
    </row>
    <row r="32" spans="1:9" ht="14.4" thickBot="1" x14ac:dyDescent="0.3">
      <c r="A32" s="106" t="s">
        <v>497</v>
      </c>
      <c r="B32" s="91" t="s">
        <v>403</v>
      </c>
      <c r="C32" s="90" t="s">
        <v>112</v>
      </c>
      <c r="D32" s="89" t="s">
        <v>55</v>
      </c>
      <c r="E32" s="88">
        <v>25.5</v>
      </c>
      <c r="F32" s="128"/>
      <c r="G32" s="86">
        <f t="shared" si="0"/>
        <v>0</v>
      </c>
    </row>
    <row r="33" spans="1:9" ht="39" customHeight="1" thickBot="1" x14ac:dyDescent="0.3">
      <c r="A33" s="126" t="s">
        <v>497</v>
      </c>
      <c r="B33" s="121" t="s">
        <v>499</v>
      </c>
      <c r="C33" s="67" t="s">
        <v>500</v>
      </c>
      <c r="D33" s="66" t="s">
        <v>55</v>
      </c>
      <c r="E33" s="65">
        <v>3.5</v>
      </c>
      <c r="F33" s="125"/>
      <c r="G33" s="63">
        <f t="shared" si="0"/>
        <v>0</v>
      </c>
      <c r="H33" s="62" t="s">
        <v>113</v>
      </c>
      <c r="I33" s="61">
        <f>ROUND(SUM(G31:G33),2)</f>
        <v>0</v>
      </c>
    </row>
    <row r="34" spans="1:9" x14ac:dyDescent="0.25">
      <c r="A34" s="213" t="s">
        <v>114</v>
      </c>
      <c r="B34" s="76" t="s">
        <v>115</v>
      </c>
      <c r="C34" s="75" t="s">
        <v>116</v>
      </c>
      <c r="D34" s="74" t="s">
        <v>49</v>
      </c>
      <c r="E34" s="73">
        <v>2</v>
      </c>
      <c r="F34" s="72"/>
      <c r="G34" s="71">
        <f t="shared" si="0"/>
        <v>0</v>
      </c>
      <c r="H34" s="1"/>
    </row>
    <row r="35" spans="1:9" ht="34.5" customHeight="1" x14ac:dyDescent="0.25">
      <c r="A35" s="259" t="s">
        <v>114</v>
      </c>
      <c r="B35" s="91" t="s">
        <v>117</v>
      </c>
      <c r="C35" s="90" t="s">
        <v>118</v>
      </c>
      <c r="D35" s="89" t="s">
        <v>49</v>
      </c>
      <c r="E35" s="88">
        <v>2</v>
      </c>
      <c r="F35" s="128"/>
      <c r="G35" s="86">
        <f t="shared" si="0"/>
        <v>0</v>
      </c>
      <c r="H35" s="57"/>
      <c r="I35" s="56"/>
    </row>
    <row r="36" spans="1:9" ht="20.25" customHeight="1" thickBot="1" x14ac:dyDescent="0.3">
      <c r="A36" s="259" t="s">
        <v>114</v>
      </c>
      <c r="B36" s="91" t="s">
        <v>119</v>
      </c>
      <c r="C36" s="90" t="s">
        <v>122</v>
      </c>
      <c r="D36" s="89" t="s">
        <v>46</v>
      </c>
      <c r="E36" s="88">
        <v>1</v>
      </c>
      <c r="F36" s="87"/>
      <c r="G36" s="86">
        <f t="shared" si="0"/>
        <v>0</v>
      </c>
      <c r="H36" s="1"/>
    </row>
    <row r="37" spans="1:9" ht="41.25" customHeight="1" thickBot="1" x14ac:dyDescent="0.3">
      <c r="A37" s="69" t="s">
        <v>114</v>
      </c>
      <c r="B37" s="121" t="s">
        <v>121</v>
      </c>
      <c r="C37" s="67" t="s">
        <v>124</v>
      </c>
      <c r="D37" s="66" t="s">
        <v>46</v>
      </c>
      <c r="E37" s="65">
        <v>1</v>
      </c>
      <c r="F37" s="125"/>
      <c r="G37" s="63">
        <f t="shared" si="0"/>
        <v>0</v>
      </c>
      <c r="H37" s="62" t="s">
        <v>127</v>
      </c>
      <c r="I37" s="61">
        <f>ROUND(SUM(G37:G37),2)</f>
        <v>0</v>
      </c>
    </row>
    <row r="38" spans="1:9" ht="48" customHeight="1" thickBot="1" x14ac:dyDescent="0.3">
      <c r="A38" s="1"/>
      <c r="B38" s="1"/>
      <c r="C38" s="1"/>
      <c r="D38" s="1"/>
      <c r="E38" s="1"/>
      <c r="F38" s="59" t="s">
        <v>501</v>
      </c>
      <c r="G38" s="58">
        <f>SUM(G5:G37)</f>
        <v>0</v>
      </c>
      <c r="H38" s="1"/>
    </row>
    <row r="39" spans="1:9" ht="32.25" customHeight="1" thickBot="1" x14ac:dyDescent="0.3">
      <c r="A39" s="1"/>
      <c r="B39" s="1"/>
      <c r="C39" s="1"/>
      <c r="D39" s="1"/>
      <c r="E39" s="1"/>
      <c r="F39" s="1"/>
      <c r="G39" s="1"/>
      <c r="H39" s="1"/>
    </row>
    <row r="40" spans="1:9" ht="20.25" customHeight="1" x14ac:dyDescent="0.25">
      <c r="A40" s="316" t="s">
        <v>18</v>
      </c>
      <c r="B40" s="317"/>
      <c r="C40" s="317"/>
      <c r="D40" s="317"/>
      <c r="E40" s="317"/>
      <c r="F40" s="317"/>
      <c r="G40" s="318"/>
    </row>
    <row r="41" spans="1:9" ht="36" customHeight="1" thickBot="1" x14ac:dyDescent="0.3">
      <c r="A41" s="246" t="s">
        <v>36</v>
      </c>
      <c r="B41" s="184" t="s">
        <v>37</v>
      </c>
      <c r="C41" s="184" t="s">
        <v>38</v>
      </c>
      <c r="D41" s="184" t="s">
        <v>39</v>
      </c>
      <c r="E41" s="183" t="s">
        <v>40</v>
      </c>
      <c r="F41" s="244" t="s">
        <v>41</v>
      </c>
      <c r="G41" s="243" t="s">
        <v>42</v>
      </c>
    </row>
    <row r="42" spans="1:9" ht="39" customHeight="1" thickBot="1" x14ac:dyDescent="0.3">
      <c r="A42" s="270" t="s">
        <v>502</v>
      </c>
      <c r="B42" s="269" t="s">
        <v>44</v>
      </c>
      <c r="C42" s="268" t="s">
        <v>314</v>
      </c>
      <c r="D42" s="267" t="s">
        <v>49</v>
      </c>
      <c r="E42" s="271">
        <v>3</v>
      </c>
      <c r="F42" s="272"/>
      <c r="G42" s="264">
        <f>ROUND((E42*F42),2)</f>
        <v>0</v>
      </c>
      <c r="H42" s="62" t="s">
        <v>70</v>
      </c>
      <c r="I42" s="61">
        <f>ROUND(SUM(G42:G42),2)</f>
        <v>0</v>
      </c>
    </row>
    <row r="43" spans="1:9" ht="56.25" customHeight="1" thickBot="1" x14ac:dyDescent="0.3">
      <c r="A43" s="1"/>
      <c r="B43" s="1"/>
      <c r="C43" s="1"/>
      <c r="D43" s="1"/>
      <c r="E43" s="1"/>
      <c r="F43" s="59" t="s">
        <v>503</v>
      </c>
      <c r="G43" s="58">
        <f>SUM(G42)</f>
        <v>0</v>
      </c>
      <c r="H43" s="1"/>
    </row>
    <row r="44" spans="1:9" ht="20.25" customHeight="1" thickBot="1" x14ac:dyDescent="0.3">
      <c r="A44" s="1"/>
      <c r="B44" s="1"/>
      <c r="C44" s="1"/>
      <c r="D44" s="1"/>
      <c r="E44" s="1"/>
      <c r="F44" s="1"/>
      <c r="G44" s="1"/>
      <c r="H44" s="1"/>
    </row>
    <row r="45" spans="1:9" ht="20.25" customHeight="1" x14ac:dyDescent="0.25">
      <c r="A45" s="316" t="s">
        <v>17</v>
      </c>
      <c r="B45" s="317"/>
      <c r="C45" s="317"/>
      <c r="D45" s="317"/>
      <c r="E45" s="317"/>
      <c r="F45" s="317"/>
      <c r="G45" s="318"/>
    </row>
    <row r="46" spans="1:9" ht="29.25" customHeight="1" thickBot="1" x14ac:dyDescent="0.3">
      <c r="A46" s="137" t="s">
        <v>36</v>
      </c>
      <c r="B46" s="136" t="s">
        <v>37</v>
      </c>
      <c r="C46" s="135" t="s">
        <v>38</v>
      </c>
      <c r="D46" s="135" t="s">
        <v>39</v>
      </c>
      <c r="E46" s="134" t="s">
        <v>40</v>
      </c>
      <c r="F46" s="133" t="s">
        <v>41</v>
      </c>
      <c r="G46" s="132" t="s">
        <v>42</v>
      </c>
    </row>
    <row r="47" spans="1:9" ht="29.25" customHeight="1" x14ac:dyDescent="0.25">
      <c r="A47" s="77" t="s">
        <v>43</v>
      </c>
      <c r="B47" s="76" t="s">
        <v>44</v>
      </c>
      <c r="C47" s="75" t="s">
        <v>45</v>
      </c>
      <c r="D47" s="73" t="s">
        <v>46</v>
      </c>
      <c r="E47" s="73">
        <v>1</v>
      </c>
      <c r="F47" s="129"/>
      <c r="G47" s="71">
        <f t="shared" ref="G47:G74" si="1">ROUND((E47*F47),2)</f>
        <v>0</v>
      </c>
    </row>
    <row r="48" spans="1:9" ht="29.25" customHeight="1" x14ac:dyDescent="0.25">
      <c r="A48" s="106" t="s">
        <v>43</v>
      </c>
      <c r="B48" s="91" t="s">
        <v>47</v>
      </c>
      <c r="C48" s="90" t="s">
        <v>504</v>
      </c>
      <c r="D48" s="88" t="s">
        <v>49</v>
      </c>
      <c r="E48" s="88">
        <v>10</v>
      </c>
      <c r="F48" s="128"/>
      <c r="G48" s="86">
        <f t="shared" si="1"/>
        <v>0</v>
      </c>
    </row>
    <row r="49" spans="1:10" ht="34.5" customHeight="1" x14ac:dyDescent="0.25">
      <c r="A49" s="106" t="s">
        <v>43</v>
      </c>
      <c r="B49" s="91" t="s">
        <v>50</v>
      </c>
      <c r="C49" s="90" t="s">
        <v>51</v>
      </c>
      <c r="D49" s="88" t="s">
        <v>52</v>
      </c>
      <c r="E49" s="88">
        <v>16</v>
      </c>
      <c r="F49" s="128"/>
      <c r="G49" s="86">
        <f t="shared" si="1"/>
        <v>0</v>
      </c>
    </row>
    <row r="50" spans="1:10" ht="33" customHeight="1" x14ac:dyDescent="0.25">
      <c r="A50" s="106" t="s">
        <v>43</v>
      </c>
      <c r="B50" s="91" t="s">
        <v>53</v>
      </c>
      <c r="C50" s="90" t="s">
        <v>54</v>
      </c>
      <c r="D50" s="88" t="s">
        <v>55</v>
      </c>
      <c r="E50" s="88">
        <v>4.4000000000000004</v>
      </c>
      <c r="F50" s="128"/>
      <c r="G50" s="86">
        <f t="shared" si="1"/>
        <v>0</v>
      </c>
    </row>
    <row r="51" spans="1:10" ht="20.25" customHeight="1" x14ac:dyDescent="0.25">
      <c r="A51" s="106" t="s">
        <v>43</v>
      </c>
      <c r="B51" s="91" t="s">
        <v>56</v>
      </c>
      <c r="C51" s="90" t="s">
        <v>168</v>
      </c>
      <c r="D51" s="88" t="s">
        <v>55</v>
      </c>
      <c r="E51" s="88">
        <v>1.4</v>
      </c>
      <c r="F51" s="128"/>
      <c r="G51" s="86">
        <f t="shared" si="1"/>
        <v>0</v>
      </c>
    </row>
    <row r="52" spans="1:10" ht="21.75" customHeight="1" x14ac:dyDescent="0.25">
      <c r="A52" s="106" t="s">
        <v>43</v>
      </c>
      <c r="B52" s="91" t="s">
        <v>58</v>
      </c>
      <c r="C52" s="90" t="s">
        <v>169</v>
      </c>
      <c r="D52" s="88" t="s">
        <v>55</v>
      </c>
      <c r="E52" s="88">
        <v>12.4</v>
      </c>
      <c r="F52" s="128"/>
      <c r="G52" s="86">
        <f t="shared" si="1"/>
        <v>0</v>
      </c>
    </row>
    <row r="53" spans="1:10" ht="39.75" customHeight="1" x14ac:dyDescent="0.25">
      <c r="A53" s="106" t="s">
        <v>43</v>
      </c>
      <c r="B53" s="91" t="s">
        <v>60</v>
      </c>
      <c r="C53" s="90" t="s">
        <v>170</v>
      </c>
      <c r="D53" s="88" t="s">
        <v>49</v>
      </c>
      <c r="E53" s="88">
        <v>2</v>
      </c>
      <c r="F53" s="128"/>
      <c r="G53" s="86">
        <f t="shared" si="1"/>
        <v>0</v>
      </c>
    </row>
    <row r="54" spans="1:10" ht="29.25" customHeight="1" x14ac:dyDescent="0.25">
      <c r="A54" s="106" t="s">
        <v>43</v>
      </c>
      <c r="B54" s="91" t="s">
        <v>63</v>
      </c>
      <c r="C54" s="90" t="s">
        <v>59</v>
      </c>
      <c r="D54" s="88" t="s">
        <v>52</v>
      </c>
      <c r="E54" s="88">
        <v>52</v>
      </c>
      <c r="F54" s="128"/>
      <c r="G54" s="86">
        <f t="shared" si="1"/>
        <v>0</v>
      </c>
    </row>
    <row r="55" spans="1:10" ht="29.25" customHeight="1" x14ac:dyDescent="0.25">
      <c r="A55" s="106" t="s">
        <v>43</v>
      </c>
      <c r="B55" s="91" t="s">
        <v>66</v>
      </c>
      <c r="C55" s="90" t="s">
        <v>61</v>
      </c>
      <c r="D55" s="88" t="s">
        <v>62</v>
      </c>
      <c r="E55" s="88">
        <v>0.24</v>
      </c>
      <c r="F55" s="128"/>
      <c r="G55" s="86">
        <f t="shared" si="1"/>
        <v>0</v>
      </c>
    </row>
    <row r="56" spans="1:10" ht="29.25" customHeight="1" x14ac:dyDescent="0.25">
      <c r="A56" s="106" t="s">
        <v>43</v>
      </c>
      <c r="B56" s="91" t="s">
        <v>68</v>
      </c>
      <c r="C56" s="90" t="s">
        <v>138</v>
      </c>
      <c r="D56" s="88" t="s">
        <v>55</v>
      </c>
      <c r="E56" s="88">
        <v>19</v>
      </c>
      <c r="F56" s="128"/>
      <c r="G56" s="86">
        <f t="shared" si="1"/>
        <v>0</v>
      </c>
    </row>
    <row r="57" spans="1:10" ht="29.25" customHeight="1" x14ac:dyDescent="0.25">
      <c r="A57" s="106" t="s">
        <v>43</v>
      </c>
      <c r="B57" s="91" t="s">
        <v>171</v>
      </c>
      <c r="C57" s="90" t="s">
        <v>64</v>
      </c>
      <c r="D57" s="88" t="s">
        <v>65</v>
      </c>
      <c r="E57" s="88">
        <v>5.0999999999999996</v>
      </c>
      <c r="F57" s="128"/>
      <c r="G57" s="86">
        <f t="shared" si="1"/>
        <v>0</v>
      </c>
    </row>
    <row r="58" spans="1:10" ht="29.25" customHeight="1" x14ac:dyDescent="0.25">
      <c r="A58" s="106" t="s">
        <v>43</v>
      </c>
      <c r="B58" s="91" t="s">
        <v>172</v>
      </c>
      <c r="C58" s="131" t="s">
        <v>338</v>
      </c>
      <c r="D58" s="88" t="s">
        <v>49</v>
      </c>
      <c r="E58" s="88">
        <v>6</v>
      </c>
      <c r="F58" s="128"/>
      <c r="G58" s="86">
        <f t="shared" si="1"/>
        <v>0</v>
      </c>
    </row>
    <row r="59" spans="1:10" ht="31.5" customHeight="1" x14ac:dyDescent="0.25">
      <c r="A59" s="106" t="s">
        <v>43</v>
      </c>
      <c r="B59" s="91" t="s">
        <v>265</v>
      </c>
      <c r="C59" s="131" t="s">
        <v>264</v>
      </c>
      <c r="D59" s="88" t="s">
        <v>49</v>
      </c>
      <c r="E59" s="88">
        <v>12</v>
      </c>
      <c r="F59" s="128"/>
      <c r="G59" s="86">
        <f t="shared" si="1"/>
        <v>0</v>
      </c>
    </row>
    <row r="60" spans="1:10" ht="31.5" customHeight="1" x14ac:dyDescent="0.25">
      <c r="A60" s="106" t="s">
        <v>43</v>
      </c>
      <c r="B60" s="91" t="s">
        <v>266</v>
      </c>
      <c r="C60" s="131" t="s">
        <v>505</v>
      </c>
      <c r="D60" s="88" t="s">
        <v>49</v>
      </c>
      <c r="E60" s="88">
        <v>3</v>
      </c>
      <c r="F60" s="128"/>
      <c r="G60" s="86">
        <f t="shared" si="1"/>
        <v>0</v>
      </c>
    </row>
    <row r="61" spans="1:10" ht="32.25" customHeight="1" thickBot="1" x14ac:dyDescent="0.3">
      <c r="A61" s="106" t="s">
        <v>43</v>
      </c>
      <c r="B61" s="91" t="s">
        <v>506</v>
      </c>
      <c r="C61" s="90" t="s">
        <v>67</v>
      </c>
      <c r="D61" s="88" t="s">
        <v>55</v>
      </c>
      <c r="E61" s="88">
        <v>66</v>
      </c>
      <c r="F61" s="128"/>
      <c r="G61" s="86">
        <f t="shared" si="1"/>
        <v>0</v>
      </c>
    </row>
    <row r="62" spans="1:10" s="60" customFormat="1" ht="32.25" customHeight="1" thickBot="1" x14ac:dyDescent="0.3">
      <c r="A62" s="126" t="s">
        <v>43</v>
      </c>
      <c r="B62" s="121" t="s">
        <v>507</v>
      </c>
      <c r="C62" s="67" t="s">
        <v>69</v>
      </c>
      <c r="D62" s="65" t="s">
        <v>65</v>
      </c>
      <c r="E62" s="65">
        <v>7.3</v>
      </c>
      <c r="F62" s="125"/>
      <c r="G62" s="63">
        <f t="shared" si="1"/>
        <v>0</v>
      </c>
      <c r="H62" s="62" t="s">
        <v>70</v>
      </c>
      <c r="I62" s="61">
        <f>ROUND(SUM(G47:G62),2)</f>
        <v>0</v>
      </c>
      <c r="J62" s="1"/>
    </row>
    <row r="63" spans="1:10" s="60" customFormat="1" ht="33" customHeight="1" x14ac:dyDescent="0.25">
      <c r="A63" s="77" t="s">
        <v>71</v>
      </c>
      <c r="B63" s="76" t="s">
        <v>72</v>
      </c>
      <c r="C63" s="75" t="s">
        <v>73</v>
      </c>
      <c r="D63" s="74" t="s">
        <v>62</v>
      </c>
      <c r="E63" s="74">
        <v>3</v>
      </c>
      <c r="F63" s="129"/>
      <c r="G63" s="71">
        <f t="shared" si="1"/>
        <v>0</v>
      </c>
      <c r="H63" s="70"/>
      <c r="I63" s="56"/>
      <c r="J63" s="1"/>
    </row>
    <row r="64" spans="1:10" s="60" customFormat="1" ht="34.5" customHeight="1" thickBot="1" x14ac:dyDescent="0.3">
      <c r="A64" s="106" t="s">
        <v>71</v>
      </c>
      <c r="B64" s="91" t="s">
        <v>74</v>
      </c>
      <c r="C64" s="90" t="s">
        <v>173</v>
      </c>
      <c r="D64" s="89" t="s">
        <v>55</v>
      </c>
      <c r="E64" s="89">
        <v>28.4</v>
      </c>
      <c r="F64" s="128"/>
      <c r="G64" s="86">
        <f t="shared" si="1"/>
        <v>0</v>
      </c>
      <c r="H64" s="70"/>
      <c r="I64" s="56"/>
      <c r="J64" s="1"/>
    </row>
    <row r="65" spans="1:10" s="60" customFormat="1" ht="32.25" customHeight="1" thickBot="1" x14ac:dyDescent="0.3">
      <c r="A65" s="126" t="s">
        <v>71</v>
      </c>
      <c r="B65" s="121" t="s">
        <v>76</v>
      </c>
      <c r="C65" s="67" t="s">
        <v>174</v>
      </c>
      <c r="D65" s="66" t="s">
        <v>62</v>
      </c>
      <c r="E65" s="66">
        <v>8.5</v>
      </c>
      <c r="F65" s="125"/>
      <c r="G65" s="63">
        <f t="shared" si="1"/>
        <v>0</v>
      </c>
      <c r="H65" s="62" t="s">
        <v>78</v>
      </c>
      <c r="I65" s="61">
        <f>ROUND(SUM(G63:G65),2)</f>
        <v>0</v>
      </c>
      <c r="J65" s="1"/>
    </row>
    <row r="66" spans="1:10" s="60" customFormat="1" ht="32.25" customHeight="1" x14ac:dyDescent="0.25">
      <c r="A66" s="77" t="s">
        <v>79</v>
      </c>
      <c r="B66" s="76" t="s">
        <v>80</v>
      </c>
      <c r="C66" s="75" t="s">
        <v>81</v>
      </c>
      <c r="D66" s="74" t="s">
        <v>55</v>
      </c>
      <c r="E66" s="73">
        <v>8.1</v>
      </c>
      <c r="F66" s="129"/>
      <c r="G66" s="71">
        <f t="shared" si="1"/>
        <v>0</v>
      </c>
      <c r="J66" s="1"/>
    </row>
    <row r="67" spans="1:10" s="60" customFormat="1" ht="32.25" customHeight="1" thickBot="1" x14ac:dyDescent="0.3">
      <c r="A67" s="106" t="s">
        <v>79</v>
      </c>
      <c r="B67" s="91" t="s">
        <v>82</v>
      </c>
      <c r="C67" s="90" t="s">
        <v>83</v>
      </c>
      <c r="D67" s="89" t="s">
        <v>55</v>
      </c>
      <c r="E67" s="88">
        <v>8.1</v>
      </c>
      <c r="F67" s="128"/>
      <c r="G67" s="86">
        <f t="shared" si="1"/>
        <v>0</v>
      </c>
      <c r="J67" s="1"/>
    </row>
    <row r="68" spans="1:10" s="60" customFormat="1" ht="32.25" customHeight="1" thickBot="1" x14ac:dyDescent="0.3">
      <c r="A68" s="126" t="s">
        <v>79</v>
      </c>
      <c r="B68" s="121" t="s">
        <v>84</v>
      </c>
      <c r="C68" s="67" t="s">
        <v>85</v>
      </c>
      <c r="D68" s="66" t="s">
        <v>52</v>
      </c>
      <c r="E68" s="65">
        <v>52</v>
      </c>
      <c r="F68" s="125"/>
      <c r="G68" s="63">
        <f t="shared" si="1"/>
        <v>0</v>
      </c>
      <c r="H68" s="62" t="s">
        <v>86</v>
      </c>
      <c r="I68" s="61">
        <f>ROUND(SUM(G66:G68),2)</f>
        <v>0</v>
      </c>
      <c r="J68" s="1"/>
    </row>
    <row r="69" spans="1:10" s="60" customFormat="1" ht="32.25" customHeight="1" x14ac:dyDescent="0.25">
      <c r="A69" s="77" t="s">
        <v>508</v>
      </c>
      <c r="B69" s="76" t="s">
        <v>88</v>
      </c>
      <c r="C69" s="75" t="s">
        <v>89</v>
      </c>
      <c r="D69" s="74" t="s">
        <v>55</v>
      </c>
      <c r="E69" s="73">
        <v>18.2</v>
      </c>
      <c r="F69" s="129"/>
      <c r="G69" s="71">
        <f t="shared" si="1"/>
        <v>0</v>
      </c>
      <c r="H69" s="70"/>
      <c r="I69" s="56"/>
      <c r="J69" s="1"/>
    </row>
    <row r="70" spans="1:10" s="60" customFormat="1" ht="32.25" customHeight="1" x14ac:dyDescent="0.25">
      <c r="A70" s="106" t="s">
        <v>508</v>
      </c>
      <c r="B70" s="91" t="s">
        <v>90</v>
      </c>
      <c r="C70" s="90" t="s">
        <v>176</v>
      </c>
      <c r="D70" s="89" t="s">
        <v>55</v>
      </c>
      <c r="E70" s="88">
        <v>1.4</v>
      </c>
      <c r="F70" s="128"/>
      <c r="G70" s="86">
        <f t="shared" si="1"/>
        <v>0</v>
      </c>
      <c r="J70" s="1"/>
    </row>
    <row r="71" spans="1:10" s="60" customFormat="1" ht="31.5" customHeight="1" x14ac:dyDescent="0.25">
      <c r="A71" s="106" t="s">
        <v>508</v>
      </c>
      <c r="B71" s="91" t="s">
        <v>92</v>
      </c>
      <c r="C71" s="90" t="s">
        <v>177</v>
      </c>
      <c r="D71" s="89" t="s">
        <v>55</v>
      </c>
      <c r="E71" s="88">
        <v>12.4</v>
      </c>
      <c r="F71" s="128"/>
      <c r="G71" s="86">
        <f t="shared" si="1"/>
        <v>0</v>
      </c>
      <c r="H71" s="70"/>
      <c r="I71" s="56"/>
      <c r="J71" s="1"/>
    </row>
    <row r="72" spans="1:10" s="60" customFormat="1" ht="31.5" customHeight="1" x14ac:dyDescent="0.25">
      <c r="A72" s="106" t="s">
        <v>508</v>
      </c>
      <c r="B72" s="91" t="s">
        <v>94</v>
      </c>
      <c r="C72" s="90" t="s">
        <v>93</v>
      </c>
      <c r="D72" s="89" t="s">
        <v>55</v>
      </c>
      <c r="E72" s="88">
        <v>4.4000000000000004</v>
      </c>
      <c r="F72" s="128"/>
      <c r="G72" s="86">
        <f t="shared" si="1"/>
        <v>0</v>
      </c>
      <c r="H72" s="70"/>
      <c r="I72" s="56"/>
      <c r="J72" s="1"/>
    </row>
    <row r="73" spans="1:10" s="60" customFormat="1" ht="33" customHeight="1" thickBot="1" x14ac:dyDescent="0.3">
      <c r="A73" s="106" t="s">
        <v>508</v>
      </c>
      <c r="B73" s="91" t="s">
        <v>96</v>
      </c>
      <c r="C73" s="90" t="s">
        <v>97</v>
      </c>
      <c r="D73" s="89" t="s">
        <v>52</v>
      </c>
      <c r="E73" s="88">
        <v>16</v>
      </c>
      <c r="F73" s="128"/>
      <c r="G73" s="86">
        <f t="shared" si="1"/>
        <v>0</v>
      </c>
      <c r="H73" s="70"/>
      <c r="I73" s="56"/>
      <c r="J73" s="1"/>
    </row>
    <row r="74" spans="1:10" s="60" customFormat="1" ht="33" customHeight="1" thickBot="1" x14ac:dyDescent="0.3">
      <c r="A74" s="126" t="s">
        <v>508</v>
      </c>
      <c r="B74" s="121" t="s">
        <v>98</v>
      </c>
      <c r="C74" s="67" t="s">
        <v>99</v>
      </c>
      <c r="D74" s="66" t="s">
        <v>52</v>
      </c>
      <c r="E74" s="65">
        <v>16</v>
      </c>
      <c r="F74" s="125"/>
      <c r="G74" s="63">
        <f t="shared" si="1"/>
        <v>0</v>
      </c>
      <c r="H74" s="62" t="s">
        <v>100</v>
      </c>
      <c r="I74" s="61">
        <f>ROUND(SUM(G69:G74),2)</f>
        <v>0</v>
      </c>
      <c r="J74" s="1"/>
    </row>
    <row r="75" spans="1:10" s="60" customFormat="1" ht="30.75" customHeight="1" x14ac:dyDescent="0.25">
      <c r="A75" s="77" t="s">
        <v>496</v>
      </c>
      <c r="B75" s="76" t="s">
        <v>102</v>
      </c>
      <c r="C75" s="75" t="s">
        <v>89</v>
      </c>
      <c r="D75" s="74" t="s">
        <v>55</v>
      </c>
      <c r="E75" s="73">
        <v>10.199999999999999</v>
      </c>
      <c r="F75" s="129"/>
      <c r="G75" s="71">
        <f t="shared" ref="G75:G84" si="2">ROUND((E77*F75),2)</f>
        <v>0</v>
      </c>
      <c r="H75" s="70"/>
      <c r="I75" s="56"/>
      <c r="J75" s="1"/>
    </row>
    <row r="76" spans="1:10" s="60" customFormat="1" ht="30.75" customHeight="1" x14ac:dyDescent="0.25">
      <c r="A76" s="106" t="s">
        <v>496</v>
      </c>
      <c r="B76" s="91" t="s">
        <v>103</v>
      </c>
      <c r="C76" s="90" t="s">
        <v>104</v>
      </c>
      <c r="D76" s="89" t="s">
        <v>55</v>
      </c>
      <c r="E76" s="88">
        <v>10.199999999999999</v>
      </c>
      <c r="F76" s="128"/>
      <c r="G76" s="86">
        <f t="shared" si="2"/>
        <v>0</v>
      </c>
      <c r="J76" s="1"/>
    </row>
    <row r="77" spans="1:10" s="60" customFormat="1" ht="30.75" customHeight="1" thickBot="1" x14ac:dyDescent="0.3">
      <c r="A77" s="106" t="s">
        <v>496</v>
      </c>
      <c r="B77" s="91" t="s">
        <v>105</v>
      </c>
      <c r="C77" s="90" t="s">
        <v>97</v>
      </c>
      <c r="D77" s="89" t="s">
        <v>52</v>
      </c>
      <c r="E77" s="88">
        <v>29</v>
      </c>
      <c r="F77" s="128"/>
      <c r="G77" s="86">
        <f t="shared" si="2"/>
        <v>0</v>
      </c>
      <c r="J77" s="1"/>
    </row>
    <row r="78" spans="1:10" s="60" customFormat="1" ht="30.75" customHeight="1" thickBot="1" x14ac:dyDescent="0.3">
      <c r="A78" s="126" t="s">
        <v>496</v>
      </c>
      <c r="B78" s="121" t="s">
        <v>106</v>
      </c>
      <c r="C78" s="67" t="s">
        <v>160</v>
      </c>
      <c r="D78" s="66" t="s">
        <v>52</v>
      </c>
      <c r="E78" s="65">
        <v>29</v>
      </c>
      <c r="F78" s="125"/>
      <c r="G78" s="63">
        <f t="shared" si="2"/>
        <v>0</v>
      </c>
      <c r="H78" s="62" t="s">
        <v>109</v>
      </c>
      <c r="I78" s="61">
        <f>ROUND(SUM(G75:G78),2)</f>
        <v>0</v>
      </c>
      <c r="J78" s="1"/>
    </row>
    <row r="79" spans="1:10" s="60" customFormat="1" ht="36" customHeight="1" x14ac:dyDescent="0.25">
      <c r="A79" s="77" t="s">
        <v>497</v>
      </c>
      <c r="B79" s="76" t="s">
        <v>111</v>
      </c>
      <c r="C79" s="75" t="s">
        <v>475</v>
      </c>
      <c r="D79" s="74" t="s">
        <v>49</v>
      </c>
      <c r="E79" s="73">
        <v>5</v>
      </c>
      <c r="F79" s="129"/>
      <c r="G79" s="71">
        <f t="shared" si="2"/>
        <v>0</v>
      </c>
      <c r="J79" s="1"/>
    </row>
    <row r="80" spans="1:10" ht="43.95" customHeight="1" x14ac:dyDescent="0.25">
      <c r="A80" s="106" t="s">
        <v>497</v>
      </c>
      <c r="B80" s="91" t="s">
        <v>403</v>
      </c>
      <c r="C80" s="90" t="s">
        <v>477</v>
      </c>
      <c r="D80" s="89" t="s">
        <v>49</v>
      </c>
      <c r="E80" s="88">
        <v>7</v>
      </c>
      <c r="F80" s="128"/>
      <c r="G80" s="86">
        <f t="shared" si="2"/>
        <v>0</v>
      </c>
    </row>
    <row r="81" spans="1:9" ht="43.95" customHeight="1" x14ac:dyDescent="0.25">
      <c r="A81" s="106" t="s">
        <v>497</v>
      </c>
      <c r="B81" s="91" t="s">
        <v>499</v>
      </c>
      <c r="C81" s="90" t="s">
        <v>509</v>
      </c>
      <c r="D81" s="89" t="s">
        <v>49</v>
      </c>
      <c r="E81" s="88">
        <v>3</v>
      </c>
      <c r="F81" s="128"/>
      <c r="G81" s="86">
        <f t="shared" si="2"/>
        <v>0</v>
      </c>
    </row>
    <row r="82" spans="1:9" ht="43.95" customHeight="1" x14ac:dyDescent="0.25">
      <c r="A82" s="106" t="s">
        <v>497</v>
      </c>
      <c r="B82" s="91" t="s">
        <v>510</v>
      </c>
      <c r="C82" s="90" t="s">
        <v>314</v>
      </c>
      <c r="D82" s="89" t="s">
        <v>49</v>
      </c>
      <c r="E82" s="88">
        <v>5</v>
      </c>
      <c r="F82" s="128"/>
      <c r="G82" s="86">
        <f t="shared" si="2"/>
        <v>0</v>
      </c>
    </row>
    <row r="83" spans="1:9" ht="43.95" customHeight="1" thickBot="1" x14ac:dyDescent="0.3">
      <c r="A83" s="106" t="s">
        <v>497</v>
      </c>
      <c r="B83" s="91" t="s">
        <v>511</v>
      </c>
      <c r="C83" s="90" t="s">
        <v>512</v>
      </c>
      <c r="D83" s="89" t="s">
        <v>49</v>
      </c>
      <c r="E83" s="88">
        <v>1</v>
      </c>
      <c r="F83" s="128"/>
      <c r="G83" s="86">
        <f t="shared" si="2"/>
        <v>0</v>
      </c>
    </row>
    <row r="84" spans="1:9" ht="28.2" thickBot="1" x14ac:dyDescent="0.3">
      <c r="A84" s="126" t="s">
        <v>497</v>
      </c>
      <c r="B84" s="121" t="s">
        <v>513</v>
      </c>
      <c r="C84" s="67" t="s">
        <v>112</v>
      </c>
      <c r="D84" s="66" t="s">
        <v>55</v>
      </c>
      <c r="E84" s="65">
        <v>46.32</v>
      </c>
      <c r="F84" s="125"/>
      <c r="G84" s="63">
        <f t="shared" si="2"/>
        <v>0</v>
      </c>
      <c r="H84" s="62" t="s">
        <v>113</v>
      </c>
      <c r="I84" s="61">
        <f>ROUND(SUM(G79:G84),2)</f>
        <v>0</v>
      </c>
    </row>
    <row r="85" spans="1:9" x14ac:dyDescent="0.25">
      <c r="A85" s="213" t="s">
        <v>114</v>
      </c>
      <c r="B85" s="76" t="s">
        <v>115</v>
      </c>
      <c r="C85" s="75" t="s">
        <v>116</v>
      </c>
      <c r="D85" s="74" t="s">
        <v>49</v>
      </c>
      <c r="E85" s="73">
        <v>2</v>
      </c>
      <c r="F85" s="72"/>
      <c r="G85" s="71">
        <f>ROUND((E85*F85),2)</f>
        <v>0</v>
      </c>
    </row>
    <row r="86" spans="1:9" ht="27.6" x14ac:dyDescent="0.25">
      <c r="A86" s="259" t="s">
        <v>114</v>
      </c>
      <c r="B86" s="91" t="s">
        <v>117</v>
      </c>
      <c r="C86" s="90" t="s">
        <v>118</v>
      </c>
      <c r="D86" s="89" t="s">
        <v>49</v>
      </c>
      <c r="E86" s="88">
        <v>2</v>
      </c>
      <c r="F86" s="128"/>
      <c r="G86" s="86">
        <f>ROUND((E86*F86),2)</f>
        <v>0</v>
      </c>
    </row>
    <row r="87" spans="1:9" ht="14.4" thickBot="1" x14ac:dyDescent="0.3">
      <c r="A87" s="259" t="s">
        <v>114</v>
      </c>
      <c r="B87" s="91" t="s">
        <v>119</v>
      </c>
      <c r="C87" s="90" t="s">
        <v>122</v>
      </c>
      <c r="D87" s="89" t="s">
        <v>46</v>
      </c>
      <c r="E87" s="88">
        <v>1</v>
      </c>
      <c r="F87" s="87"/>
      <c r="G87" s="86">
        <f>ROUND((E87*F87),2)</f>
        <v>0</v>
      </c>
    </row>
    <row r="88" spans="1:9" ht="28.2" thickBot="1" x14ac:dyDescent="0.3">
      <c r="A88" s="69" t="s">
        <v>114</v>
      </c>
      <c r="B88" s="121" t="s">
        <v>121</v>
      </c>
      <c r="C88" s="67" t="s">
        <v>124</v>
      </c>
      <c r="D88" s="66" t="s">
        <v>46</v>
      </c>
      <c r="E88" s="65">
        <v>1</v>
      </c>
      <c r="F88" s="125"/>
      <c r="G88" s="63">
        <f>ROUND((E88*F88),2)</f>
        <v>0</v>
      </c>
      <c r="H88" s="62" t="s">
        <v>127</v>
      </c>
      <c r="I88" s="61">
        <f>ROUND(SUM(G85:G88),2)</f>
        <v>0</v>
      </c>
    </row>
    <row r="89" spans="1:9" ht="42" thickBot="1" x14ac:dyDescent="0.3">
      <c r="A89" s="1"/>
      <c r="B89" s="1"/>
      <c r="C89" s="1"/>
      <c r="D89" s="1"/>
      <c r="E89" s="1"/>
      <c r="F89" s="59" t="s">
        <v>514</v>
      </c>
      <c r="G89" s="58">
        <f ca="1">SUM(G47:G89)</f>
        <v>0</v>
      </c>
      <c r="H89" s="1"/>
    </row>
    <row r="90" spans="1:9" x14ac:dyDescent="0.25">
      <c r="H90" s="1"/>
    </row>
    <row r="91" spans="1:9" x14ac:dyDescent="0.25">
      <c r="H91" s="57"/>
      <c r="I91" s="56"/>
    </row>
    <row r="92" spans="1:9" x14ac:dyDescent="0.25">
      <c r="H92" s="1"/>
    </row>
    <row r="94" spans="1:9" x14ac:dyDescent="0.25">
      <c r="A94" s="1"/>
      <c r="B94" s="1"/>
      <c r="C94" s="1"/>
      <c r="D94" s="1"/>
      <c r="E94" s="1"/>
      <c r="H94" s="1"/>
    </row>
    <row r="95" spans="1:9" x14ac:dyDescent="0.25">
      <c r="A95" s="1"/>
      <c r="B95" s="1"/>
      <c r="C95" s="1"/>
      <c r="D95" s="1"/>
      <c r="E95" s="1"/>
      <c r="F95" s="1"/>
      <c r="G95" s="1"/>
      <c r="H95" s="1"/>
    </row>
    <row r="96" spans="1:9" x14ac:dyDescent="0.25">
      <c r="A96" s="1"/>
      <c r="B96" s="1"/>
      <c r="C96" s="1"/>
      <c r="D96" s="1"/>
      <c r="E96" s="1"/>
      <c r="F96" s="1"/>
      <c r="G96" s="1"/>
      <c r="H96" s="1"/>
    </row>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sheetData>
  <mergeCells count="4">
    <mergeCell ref="A45:G45"/>
    <mergeCell ref="A1:G1"/>
    <mergeCell ref="A3:G3"/>
    <mergeCell ref="A40:G4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72BF6-8E92-4FCC-B278-44D40E4773A4}">
  <dimension ref="A1:I83"/>
  <sheetViews>
    <sheetView topLeftCell="A34" zoomScale="85" zoomScaleNormal="85" workbookViewId="0">
      <selection activeCell="A3" sqref="A3:G3"/>
    </sheetView>
  </sheetViews>
  <sheetFormatPr defaultColWidth="9.109375" defaultRowHeight="13.8" x14ac:dyDescent="0.25"/>
  <cols>
    <col min="1" max="1" width="39.6640625" style="48" customWidth="1"/>
    <col min="2" max="2" width="10.5546875" style="2" customWidth="1"/>
    <col min="3" max="3" width="79.33203125" style="3" customWidth="1"/>
    <col min="4" max="4" width="9.109375" style="2"/>
    <col min="5" max="5" width="16.33203125" style="2" customWidth="1"/>
    <col min="6" max="6" width="20.6640625" style="5" customWidth="1"/>
    <col min="7" max="7" width="14.6640625" style="2" customWidth="1"/>
    <col min="8" max="8" width="21.5546875" style="6" customWidth="1"/>
    <col min="9" max="9" width="16.109375" style="1" customWidth="1"/>
    <col min="10" max="16384" width="9.109375" style="1"/>
  </cols>
  <sheetData>
    <row r="1" spans="1:9" ht="39.9" customHeight="1" x14ac:dyDescent="0.25">
      <c r="A1" s="311" t="s">
        <v>35</v>
      </c>
      <c r="B1" s="311"/>
      <c r="C1" s="311"/>
      <c r="D1" s="311"/>
      <c r="E1" s="311"/>
      <c r="F1" s="311"/>
      <c r="G1" s="311"/>
    </row>
    <row r="2" spans="1:9" ht="21.75" customHeight="1" thickBot="1" x14ac:dyDescent="0.3">
      <c r="A2" s="138"/>
      <c r="B2" s="138"/>
      <c r="C2" s="138"/>
      <c r="D2" s="138"/>
      <c r="E2" s="139"/>
      <c r="F2" s="138"/>
      <c r="G2" s="138"/>
    </row>
    <row r="3" spans="1:9" ht="21.6" customHeight="1" x14ac:dyDescent="0.25">
      <c r="A3" s="312" t="s">
        <v>867</v>
      </c>
      <c r="B3" s="313"/>
      <c r="C3" s="313"/>
      <c r="D3" s="313"/>
      <c r="E3" s="313"/>
      <c r="F3" s="313"/>
      <c r="G3" s="314"/>
    </row>
    <row r="4" spans="1:9" ht="28.2" thickBot="1" x14ac:dyDescent="0.3">
      <c r="A4" s="137" t="s">
        <v>36</v>
      </c>
      <c r="B4" s="135" t="s">
        <v>37</v>
      </c>
      <c r="C4" s="135" t="s">
        <v>38</v>
      </c>
      <c r="D4" s="135" t="s">
        <v>39</v>
      </c>
      <c r="E4" s="134" t="s">
        <v>40</v>
      </c>
      <c r="F4" s="133" t="s">
        <v>41</v>
      </c>
      <c r="G4" s="132" t="s">
        <v>42</v>
      </c>
    </row>
    <row r="5" spans="1:9" ht="20.25" customHeight="1" x14ac:dyDescent="0.25">
      <c r="A5" s="77" t="s">
        <v>43</v>
      </c>
      <c r="B5" s="76" t="s">
        <v>44</v>
      </c>
      <c r="C5" s="75" t="s">
        <v>45</v>
      </c>
      <c r="D5" s="73" t="s">
        <v>46</v>
      </c>
      <c r="E5" s="73">
        <v>1</v>
      </c>
      <c r="F5" s="129"/>
      <c r="G5" s="71">
        <f>ROUND((E5*F5),2)</f>
        <v>0</v>
      </c>
    </row>
    <row r="6" spans="1:9" ht="20.25" customHeight="1" x14ac:dyDescent="0.25">
      <c r="A6" s="106" t="s">
        <v>43</v>
      </c>
      <c r="B6" s="91" t="s">
        <v>47</v>
      </c>
      <c r="C6" s="131" t="s">
        <v>48</v>
      </c>
      <c r="D6" s="88" t="s">
        <v>49</v>
      </c>
      <c r="E6" s="88">
        <v>2</v>
      </c>
      <c r="F6" s="128"/>
      <c r="G6" s="86">
        <f>ROUND((E6*F6),2)</f>
        <v>0</v>
      </c>
    </row>
    <row r="7" spans="1:9" ht="20.25" customHeight="1" x14ac:dyDescent="0.25">
      <c r="A7" s="106" t="s">
        <v>43</v>
      </c>
      <c r="B7" s="91" t="s">
        <v>50</v>
      </c>
      <c r="C7" s="131" t="s">
        <v>51</v>
      </c>
      <c r="D7" s="175" t="s">
        <v>52</v>
      </c>
      <c r="E7" s="88">
        <v>20</v>
      </c>
      <c r="F7" s="128"/>
      <c r="G7" s="86">
        <f>ROUND((E7*F7),2)</f>
        <v>0</v>
      </c>
    </row>
    <row r="8" spans="1:9" ht="20.25" customHeight="1" x14ac:dyDescent="0.25">
      <c r="A8" s="106" t="s">
        <v>43</v>
      </c>
      <c r="B8" s="91" t="s">
        <v>53</v>
      </c>
      <c r="C8" s="131" t="s">
        <v>54</v>
      </c>
      <c r="D8" s="88" t="s">
        <v>55</v>
      </c>
      <c r="E8" s="88">
        <v>35</v>
      </c>
      <c r="F8" s="128"/>
      <c r="G8" s="86">
        <f>ROUND((E8*F8),2)</f>
        <v>0</v>
      </c>
    </row>
    <row r="9" spans="1:9" ht="39" customHeight="1" x14ac:dyDescent="0.25">
      <c r="A9" s="106" t="s">
        <v>43</v>
      </c>
      <c r="B9" s="91" t="s">
        <v>56</v>
      </c>
      <c r="C9" s="131" t="s">
        <v>170</v>
      </c>
      <c r="D9" s="88" t="s">
        <v>49</v>
      </c>
      <c r="E9" s="88">
        <v>3</v>
      </c>
      <c r="F9" s="128"/>
      <c r="G9" s="86">
        <f>ROUND((E9*F9),2)</f>
        <v>0</v>
      </c>
    </row>
    <row r="10" spans="1:9" ht="32.4" customHeight="1" x14ac:dyDescent="0.25">
      <c r="A10" s="106" t="s">
        <v>43</v>
      </c>
      <c r="B10" s="91" t="s">
        <v>58</v>
      </c>
      <c r="C10" s="131" t="s">
        <v>59</v>
      </c>
      <c r="D10" s="88" t="s">
        <v>52</v>
      </c>
      <c r="E10" s="88">
        <v>42</v>
      </c>
      <c r="F10" s="128"/>
      <c r="G10" s="86">
        <f>ROUND((E10*F10),2)</f>
        <v>0</v>
      </c>
    </row>
    <row r="11" spans="1:9" ht="34.5" customHeight="1" x14ac:dyDescent="0.25">
      <c r="A11" s="106" t="s">
        <v>43</v>
      </c>
      <c r="B11" s="91" t="s">
        <v>60</v>
      </c>
      <c r="C11" s="90" t="s">
        <v>61</v>
      </c>
      <c r="D11" s="88" t="s">
        <v>62</v>
      </c>
      <c r="E11" s="88">
        <v>3.5</v>
      </c>
      <c r="F11" s="128"/>
      <c r="G11" s="86">
        <f>ROUND((E11*F11),2)</f>
        <v>0</v>
      </c>
    </row>
    <row r="12" spans="1:9" ht="36.75" customHeight="1" x14ac:dyDescent="0.25">
      <c r="A12" s="106" t="s">
        <v>43</v>
      </c>
      <c r="B12" s="91" t="s">
        <v>63</v>
      </c>
      <c r="C12" s="90" t="s">
        <v>64</v>
      </c>
      <c r="D12" s="88" t="s">
        <v>65</v>
      </c>
      <c r="E12" s="88">
        <v>8.4</v>
      </c>
      <c r="F12" s="128"/>
      <c r="G12" s="86">
        <f>ROUND((E12*F12),2)</f>
        <v>0</v>
      </c>
    </row>
    <row r="13" spans="1:9" ht="27" customHeight="1" thickBot="1" x14ac:dyDescent="0.3">
      <c r="A13" s="106" t="s">
        <v>43</v>
      </c>
      <c r="B13" s="91" t="s">
        <v>66</v>
      </c>
      <c r="C13" s="131" t="s">
        <v>67</v>
      </c>
      <c r="D13" s="88" t="s">
        <v>55</v>
      </c>
      <c r="E13" s="88">
        <v>24</v>
      </c>
      <c r="F13" s="128"/>
      <c r="G13" s="86">
        <f>ROUND((E13*F13),2)</f>
        <v>0</v>
      </c>
    </row>
    <row r="14" spans="1:9" ht="32.4" customHeight="1" thickBot="1" x14ac:dyDescent="0.3">
      <c r="A14" s="126" t="s">
        <v>43</v>
      </c>
      <c r="B14" s="262" t="s">
        <v>68</v>
      </c>
      <c r="C14" s="67" t="s">
        <v>69</v>
      </c>
      <c r="D14" s="65" t="s">
        <v>65</v>
      </c>
      <c r="E14" s="65">
        <v>13</v>
      </c>
      <c r="F14" s="125"/>
      <c r="G14" s="63">
        <f>ROUND((E14*F14),2)</f>
        <v>0</v>
      </c>
      <c r="H14" s="62" t="s">
        <v>70</v>
      </c>
      <c r="I14" s="61">
        <f>ROUND(SUM(G5:G14),2)</f>
        <v>0</v>
      </c>
    </row>
    <row r="15" spans="1:9" ht="29.25" customHeight="1" x14ac:dyDescent="0.25">
      <c r="A15" s="77" t="s">
        <v>71</v>
      </c>
      <c r="B15" s="76" t="s">
        <v>72</v>
      </c>
      <c r="C15" s="75" t="s">
        <v>73</v>
      </c>
      <c r="D15" s="74" t="s">
        <v>62</v>
      </c>
      <c r="E15" s="74">
        <v>2</v>
      </c>
      <c r="F15" s="129"/>
      <c r="G15" s="71">
        <f>ROUND((E15*F15),2)</f>
        <v>0</v>
      </c>
      <c r="H15" s="1"/>
    </row>
    <row r="16" spans="1:9" ht="29.25" customHeight="1" thickBot="1" x14ac:dyDescent="0.3">
      <c r="A16" s="106" t="s">
        <v>71</v>
      </c>
      <c r="B16" s="91" t="s">
        <v>74</v>
      </c>
      <c r="C16" s="90" t="s">
        <v>75</v>
      </c>
      <c r="D16" s="89" t="s">
        <v>55</v>
      </c>
      <c r="E16" s="89">
        <v>51.6</v>
      </c>
      <c r="F16" s="128"/>
      <c r="G16" s="86">
        <f>ROUND((E16*F16),2)</f>
        <v>0</v>
      </c>
      <c r="H16" s="70"/>
      <c r="I16" s="56"/>
    </row>
    <row r="17" spans="1:9" ht="31.5" customHeight="1" thickBot="1" x14ac:dyDescent="0.3">
      <c r="A17" s="126" t="s">
        <v>71</v>
      </c>
      <c r="B17" s="121" t="s">
        <v>76</v>
      </c>
      <c r="C17" s="67" t="s">
        <v>77</v>
      </c>
      <c r="D17" s="66" t="s">
        <v>62</v>
      </c>
      <c r="E17" s="66">
        <v>15.5</v>
      </c>
      <c r="F17" s="125"/>
      <c r="G17" s="63">
        <f>ROUND((E17*F17),2)</f>
        <v>0</v>
      </c>
      <c r="H17" s="62" t="s">
        <v>78</v>
      </c>
      <c r="I17" s="61">
        <f>ROUND(SUM(G15:G17),2)</f>
        <v>0</v>
      </c>
    </row>
    <row r="18" spans="1:9" ht="31.5" customHeight="1" x14ac:dyDescent="0.25">
      <c r="A18" s="77" t="s">
        <v>79</v>
      </c>
      <c r="B18" s="76" t="s">
        <v>80</v>
      </c>
      <c r="C18" s="75" t="s">
        <v>81</v>
      </c>
      <c r="D18" s="74" t="s">
        <v>55</v>
      </c>
      <c r="E18" s="73">
        <v>9.5</v>
      </c>
      <c r="F18" s="129"/>
      <c r="G18" s="71">
        <f>ROUND((E18*F18),2)</f>
        <v>0</v>
      </c>
      <c r="H18" s="1"/>
    </row>
    <row r="19" spans="1:9" ht="31.5" customHeight="1" thickBot="1" x14ac:dyDescent="0.3">
      <c r="A19" s="106" t="s">
        <v>79</v>
      </c>
      <c r="B19" s="91" t="s">
        <v>82</v>
      </c>
      <c r="C19" s="90" t="s">
        <v>83</v>
      </c>
      <c r="D19" s="89" t="s">
        <v>55</v>
      </c>
      <c r="E19" s="88">
        <v>9.5</v>
      </c>
      <c r="F19" s="128"/>
      <c r="G19" s="86">
        <f>ROUND((E19*F19),2)</f>
        <v>0</v>
      </c>
      <c r="H19" s="70"/>
      <c r="I19" s="56"/>
    </row>
    <row r="20" spans="1:9" ht="32.25" customHeight="1" thickBot="1" x14ac:dyDescent="0.3">
      <c r="A20" s="126" t="s">
        <v>79</v>
      </c>
      <c r="B20" s="121" t="s">
        <v>84</v>
      </c>
      <c r="C20" s="67" t="s">
        <v>85</v>
      </c>
      <c r="D20" s="66" t="s">
        <v>52</v>
      </c>
      <c r="E20" s="65">
        <v>42</v>
      </c>
      <c r="F20" s="125"/>
      <c r="G20" s="63">
        <f>ROUND((E20*F20),2)</f>
        <v>0</v>
      </c>
      <c r="H20" s="62" t="s">
        <v>86</v>
      </c>
      <c r="I20" s="61">
        <f>ROUND(SUM(G18:G20),2)</f>
        <v>0</v>
      </c>
    </row>
    <row r="21" spans="1:9" ht="32.25" customHeight="1" x14ac:dyDescent="0.25">
      <c r="A21" s="77" t="s">
        <v>87</v>
      </c>
      <c r="B21" s="76" t="s">
        <v>88</v>
      </c>
      <c r="C21" s="75" t="s">
        <v>89</v>
      </c>
      <c r="D21" s="74" t="s">
        <v>55</v>
      </c>
      <c r="E21" s="73">
        <v>35</v>
      </c>
      <c r="F21" s="129"/>
      <c r="G21" s="71">
        <f>ROUND((E21*F21),2)</f>
        <v>0</v>
      </c>
      <c r="H21" s="70"/>
      <c r="I21" s="56"/>
    </row>
    <row r="22" spans="1:9" ht="31.5" customHeight="1" x14ac:dyDescent="0.25">
      <c r="A22" s="106" t="s">
        <v>87</v>
      </c>
      <c r="B22" s="91" t="s">
        <v>90</v>
      </c>
      <c r="C22" s="90" t="s">
        <v>91</v>
      </c>
      <c r="D22" s="89" t="s">
        <v>55</v>
      </c>
      <c r="E22" s="88">
        <v>27</v>
      </c>
      <c r="F22" s="128"/>
      <c r="G22" s="86">
        <f>ROUND((E22*F22),2)</f>
        <v>0</v>
      </c>
      <c r="H22" s="70"/>
      <c r="I22" s="56"/>
    </row>
    <row r="23" spans="1:9" ht="31.5" customHeight="1" x14ac:dyDescent="0.25">
      <c r="A23" s="106" t="s">
        <v>87</v>
      </c>
      <c r="B23" s="91" t="s">
        <v>92</v>
      </c>
      <c r="C23" s="90" t="s">
        <v>93</v>
      </c>
      <c r="D23" s="89" t="s">
        <v>55</v>
      </c>
      <c r="E23" s="88">
        <v>6</v>
      </c>
      <c r="F23" s="128"/>
      <c r="G23" s="86">
        <f>ROUND((E23*F23),2)</f>
        <v>0</v>
      </c>
      <c r="H23" s="70"/>
      <c r="I23" s="56"/>
    </row>
    <row r="24" spans="1:9" ht="31.5" customHeight="1" x14ac:dyDescent="0.25">
      <c r="A24" s="106" t="s">
        <v>87</v>
      </c>
      <c r="B24" s="91" t="s">
        <v>94</v>
      </c>
      <c r="C24" s="90" t="s">
        <v>95</v>
      </c>
      <c r="D24" s="89" t="s">
        <v>55</v>
      </c>
      <c r="E24" s="88">
        <v>2</v>
      </c>
      <c r="F24" s="128"/>
      <c r="G24" s="86">
        <f>ROUND((E24*F24),2)</f>
        <v>0</v>
      </c>
      <c r="H24" s="70"/>
      <c r="I24" s="56"/>
    </row>
    <row r="25" spans="1:9" ht="31.5" customHeight="1" thickBot="1" x14ac:dyDescent="0.3">
      <c r="A25" s="106" t="s">
        <v>87</v>
      </c>
      <c r="B25" s="91" t="s">
        <v>96</v>
      </c>
      <c r="C25" s="90" t="s">
        <v>97</v>
      </c>
      <c r="D25" s="89" t="s">
        <v>52</v>
      </c>
      <c r="E25" s="88">
        <v>20</v>
      </c>
      <c r="F25" s="128"/>
      <c r="G25" s="86">
        <f>ROUND((E25*F25),2)</f>
        <v>0</v>
      </c>
      <c r="H25" s="70"/>
      <c r="I25" s="56"/>
    </row>
    <row r="26" spans="1:9" ht="31.5" customHeight="1" thickBot="1" x14ac:dyDescent="0.3">
      <c r="A26" s="126" t="s">
        <v>87</v>
      </c>
      <c r="B26" s="121" t="s">
        <v>98</v>
      </c>
      <c r="C26" s="67" t="s">
        <v>99</v>
      </c>
      <c r="D26" s="66" t="s">
        <v>52</v>
      </c>
      <c r="E26" s="65">
        <v>20</v>
      </c>
      <c r="F26" s="125"/>
      <c r="G26" s="63">
        <f>ROUND((E26*F26),2)</f>
        <v>0</v>
      </c>
      <c r="H26" s="62" t="s">
        <v>100</v>
      </c>
      <c r="I26" s="61">
        <f>ROUND(SUM(G21:G26),2)</f>
        <v>0</v>
      </c>
    </row>
    <row r="27" spans="1:9" ht="31.5" customHeight="1" x14ac:dyDescent="0.25">
      <c r="A27" s="77" t="s">
        <v>101</v>
      </c>
      <c r="B27" s="76" t="s">
        <v>102</v>
      </c>
      <c r="C27" s="75" t="s">
        <v>89</v>
      </c>
      <c r="D27" s="74" t="s">
        <v>55</v>
      </c>
      <c r="E27" s="73">
        <v>16.600000000000001</v>
      </c>
      <c r="F27" s="129"/>
      <c r="G27" s="71">
        <f>ROUND((E27*F27),2)</f>
        <v>0</v>
      </c>
      <c r="H27" s="70"/>
      <c r="I27" s="56"/>
    </row>
    <row r="28" spans="1:9" ht="31.5" customHeight="1" x14ac:dyDescent="0.25">
      <c r="A28" s="106" t="s">
        <v>101</v>
      </c>
      <c r="B28" s="91" t="s">
        <v>103</v>
      </c>
      <c r="C28" s="90" t="s">
        <v>104</v>
      </c>
      <c r="D28" s="89" t="s">
        <v>55</v>
      </c>
      <c r="E28" s="88">
        <v>16.600000000000001</v>
      </c>
      <c r="F28" s="128"/>
      <c r="G28" s="86">
        <f>ROUND((E28*F28),2)</f>
        <v>0</v>
      </c>
      <c r="H28" s="1"/>
    </row>
    <row r="29" spans="1:9" s="60" customFormat="1" ht="30.75" customHeight="1" x14ac:dyDescent="0.25">
      <c r="A29" s="106" t="s">
        <v>101</v>
      </c>
      <c r="B29" s="91" t="s">
        <v>105</v>
      </c>
      <c r="C29" s="90" t="s">
        <v>97</v>
      </c>
      <c r="D29" s="89" t="s">
        <v>52</v>
      </c>
      <c r="E29" s="88">
        <v>39</v>
      </c>
      <c r="F29" s="128"/>
      <c r="G29" s="86">
        <f>ROUND((E29*F29),2)</f>
        <v>0</v>
      </c>
    </row>
    <row r="30" spans="1:9" s="60" customFormat="1" ht="30.75" customHeight="1" thickBot="1" x14ac:dyDescent="0.3">
      <c r="A30" s="106" t="s">
        <v>101</v>
      </c>
      <c r="B30" s="91" t="s">
        <v>106</v>
      </c>
      <c r="C30" s="90" t="s">
        <v>99</v>
      </c>
      <c r="D30" s="89" t="s">
        <v>52</v>
      </c>
      <c r="E30" s="88">
        <v>28.5</v>
      </c>
      <c r="F30" s="128"/>
      <c r="G30" s="86">
        <f>ROUND((E30*F30),2)</f>
        <v>0</v>
      </c>
    </row>
    <row r="31" spans="1:9" s="60" customFormat="1" ht="39.6" customHeight="1" thickBot="1" x14ac:dyDescent="0.3">
      <c r="A31" s="126" t="s">
        <v>101</v>
      </c>
      <c r="B31" s="121" t="s">
        <v>107</v>
      </c>
      <c r="C31" s="67" t="s">
        <v>108</v>
      </c>
      <c r="D31" s="66" t="s">
        <v>52</v>
      </c>
      <c r="E31" s="65">
        <v>10.5</v>
      </c>
      <c r="F31" s="125"/>
      <c r="G31" s="63">
        <f>ROUND((E31*F31),2)</f>
        <v>0</v>
      </c>
      <c r="H31" s="62" t="s">
        <v>109</v>
      </c>
      <c r="I31" s="61">
        <f>ROUND(SUM(G27:G31),2)</f>
        <v>0</v>
      </c>
    </row>
    <row r="32" spans="1:9" ht="36.6" customHeight="1" thickBot="1" x14ac:dyDescent="0.3">
      <c r="A32" s="270" t="s">
        <v>110</v>
      </c>
      <c r="B32" s="269" t="s">
        <v>111</v>
      </c>
      <c r="C32" s="268" t="s">
        <v>112</v>
      </c>
      <c r="D32" s="267" t="s">
        <v>55</v>
      </c>
      <c r="E32" s="271">
        <v>20</v>
      </c>
      <c r="F32" s="265"/>
      <c r="G32" s="264">
        <f>ROUND((E32*F32),2)</f>
        <v>0</v>
      </c>
      <c r="H32" s="62" t="s">
        <v>113</v>
      </c>
      <c r="I32" s="61">
        <f>ROUND(SUM(G32:G32),2)</f>
        <v>0</v>
      </c>
    </row>
    <row r="33" spans="1:9" ht="36.6" customHeight="1" x14ac:dyDescent="0.25">
      <c r="A33" s="213" t="s">
        <v>114</v>
      </c>
      <c r="B33" s="76" t="s">
        <v>115</v>
      </c>
      <c r="C33" s="75" t="s">
        <v>116</v>
      </c>
      <c r="D33" s="74" t="s">
        <v>49</v>
      </c>
      <c r="E33" s="73">
        <v>3</v>
      </c>
      <c r="F33" s="72"/>
      <c r="G33" s="71">
        <f>ROUND((E33*F33),2)</f>
        <v>0</v>
      </c>
      <c r="H33" s="70"/>
      <c r="I33" s="56"/>
    </row>
    <row r="34" spans="1:9" ht="36.6" customHeight="1" x14ac:dyDescent="0.25">
      <c r="A34" s="259" t="s">
        <v>114</v>
      </c>
      <c r="B34" s="91" t="s">
        <v>117</v>
      </c>
      <c r="C34" s="90" t="s">
        <v>118</v>
      </c>
      <c r="D34" s="89" t="s">
        <v>49</v>
      </c>
      <c r="E34" s="88">
        <v>3</v>
      </c>
      <c r="F34" s="87"/>
      <c r="G34" s="86">
        <f>ROUND((E34*F34),2)</f>
        <v>0</v>
      </c>
      <c r="H34" s="1"/>
    </row>
    <row r="35" spans="1:9" ht="63.6" customHeight="1" x14ac:dyDescent="0.25">
      <c r="A35" s="259" t="s">
        <v>114</v>
      </c>
      <c r="B35" s="91" t="s">
        <v>119</v>
      </c>
      <c r="C35" s="90" t="s">
        <v>120</v>
      </c>
      <c r="D35" s="89" t="s">
        <v>49</v>
      </c>
      <c r="E35" s="88">
        <v>2</v>
      </c>
      <c r="F35" s="87"/>
      <c r="G35" s="86">
        <f>ROUND((E35*F35),2)</f>
        <v>0</v>
      </c>
      <c r="H35" s="1"/>
    </row>
    <row r="36" spans="1:9" ht="34.5" customHeight="1" x14ac:dyDescent="0.25">
      <c r="A36" s="259" t="s">
        <v>114</v>
      </c>
      <c r="B36" s="91" t="s">
        <v>121</v>
      </c>
      <c r="C36" s="90" t="s">
        <v>122</v>
      </c>
      <c r="D36" s="89" t="s">
        <v>49</v>
      </c>
      <c r="E36" s="88">
        <v>1</v>
      </c>
      <c r="F36" s="87"/>
      <c r="G36" s="86">
        <f>ROUND((E36*F36),2)</f>
        <v>0</v>
      </c>
    </row>
    <row r="37" spans="1:9" ht="34.5" customHeight="1" thickBot="1" x14ac:dyDescent="0.3">
      <c r="A37" s="259" t="s">
        <v>114</v>
      </c>
      <c r="B37" s="91" t="s">
        <v>123</v>
      </c>
      <c r="C37" s="90" t="s">
        <v>124</v>
      </c>
      <c r="D37" s="89" t="s">
        <v>46</v>
      </c>
      <c r="E37" s="88">
        <v>1</v>
      </c>
      <c r="F37" s="87"/>
      <c r="G37" s="86">
        <f>ROUND((E37*F37),2)</f>
        <v>0</v>
      </c>
    </row>
    <row r="38" spans="1:9" ht="33" customHeight="1" thickBot="1" x14ac:dyDescent="0.3">
      <c r="A38" s="69" t="s">
        <v>114</v>
      </c>
      <c r="B38" s="121" t="s">
        <v>125</v>
      </c>
      <c r="C38" s="67" t="s">
        <v>126</v>
      </c>
      <c r="D38" s="66" t="s">
        <v>46</v>
      </c>
      <c r="E38" s="65">
        <v>1</v>
      </c>
      <c r="F38" s="202"/>
      <c r="G38" s="63">
        <f>ROUND((E38*F38),2)</f>
        <v>0</v>
      </c>
      <c r="H38" s="62" t="s">
        <v>127</v>
      </c>
      <c r="I38" s="61">
        <f>ROUND(SUM(G33:G34),2)</f>
        <v>0</v>
      </c>
    </row>
    <row r="39" spans="1:9" ht="55.5" customHeight="1" thickBot="1" x14ac:dyDescent="0.3">
      <c r="F39" s="59" t="s">
        <v>128</v>
      </c>
      <c r="G39" s="58">
        <f>SUM(G5:G38)</f>
        <v>0</v>
      </c>
    </row>
    <row r="40" spans="1:9" ht="21.75" customHeight="1" x14ac:dyDescent="0.25"/>
    <row r="41" spans="1:9" ht="40.200000000000003" customHeight="1" x14ac:dyDescent="0.25"/>
    <row r="42" spans="1:9" ht="39.75" customHeight="1" x14ac:dyDescent="0.25"/>
    <row r="43" spans="1:9" ht="29.25" customHeight="1" x14ac:dyDescent="0.25"/>
    <row r="44" spans="1:9" ht="49.2" customHeight="1" x14ac:dyDescent="0.25"/>
    <row r="45" spans="1:9" ht="29.25" customHeight="1" x14ac:dyDescent="0.25">
      <c r="A45" s="1"/>
      <c r="B45" s="1"/>
      <c r="C45" s="1"/>
      <c r="D45" s="1"/>
      <c r="E45" s="1"/>
      <c r="F45" s="1"/>
      <c r="G45" s="1"/>
      <c r="H45" s="1"/>
    </row>
    <row r="46" spans="1:9" ht="29.25" customHeight="1" x14ac:dyDescent="0.25">
      <c r="A46" s="1"/>
      <c r="B46" s="1"/>
      <c r="C46" s="1"/>
      <c r="D46" s="1"/>
      <c r="E46" s="1"/>
      <c r="F46" s="1"/>
      <c r="G46" s="1"/>
      <c r="H46" s="1"/>
    </row>
    <row r="47" spans="1:9" ht="29.25" customHeight="1" x14ac:dyDescent="0.25">
      <c r="A47" s="1"/>
      <c r="B47" s="1"/>
      <c r="C47" s="1"/>
      <c r="D47" s="1"/>
      <c r="E47" s="1"/>
      <c r="F47" s="1"/>
      <c r="G47" s="1"/>
      <c r="H47" s="1"/>
    </row>
    <row r="48" spans="1:9" ht="31.5" customHeight="1" x14ac:dyDescent="0.25">
      <c r="A48" s="1"/>
      <c r="B48" s="1"/>
      <c r="C48" s="1"/>
      <c r="D48" s="1"/>
      <c r="E48" s="1"/>
      <c r="F48" s="1"/>
      <c r="G48" s="1"/>
      <c r="H48" s="1"/>
    </row>
    <row r="49" spans="1:9" ht="31.5" customHeight="1" x14ac:dyDescent="0.25">
      <c r="A49" s="1"/>
      <c r="B49" s="1"/>
      <c r="C49" s="1"/>
      <c r="D49" s="1"/>
      <c r="E49" s="1"/>
      <c r="F49" s="1"/>
      <c r="G49" s="1"/>
      <c r="H49" s="1"/>
    </row>
    <row r="50" spans="1:9" ht="32.25" customHeight="1" x14ac:dyDescent="0.25">
      <c r="A50" s="1"/>
      <c r="B50" s="1"/>
      <c r="C50" s="1"/>
      <c r="D50" s="1"/>
      <c r="E50" s="1"/>
      <c r="F50" s="1"/>
      <c r="G50" s="1"/>
      <c r="H50" s="1"/>
    </row>
    <row r="51" spans="1:9" s="60" customFormat="1" ht="32.25" customHeight="1" x14ac:dyDescent="0.25">
      <c r="A51" s="1"/>
      <c r="B51" s="1"/>
      <c r="C51" s="1"/>
      <c r="D51" s="1"/>
      <c r="E51" s="1"/>
      <c r="F51" s="1"/>
      <c r="G51" s="1"/>
      <c r="H51" s="1"/>
      <c r="I51" s="1"/>
    </row>
    <row r="52" spans="1:9" s="60" customFormat="1" ht="33" customHeight="1" x14ac:dyDescent="0.25">
      <c r="A52" s="1"/>
      <c r="B52" s="1"/>
      <c r="C52" s="1"/>
      <c r="D52" s="1"/>
      <c r="E52" s="1"/>
      <c r="F52" s="1"/>
      <c r="G52" s="1"/>
      <c r="H52" s="1"/>
      <c r="I52" s="1"/>
    </row>
    <row r="53" spans="1:9" s="60" customFormat="1" ht="34.5" customHeight="1" x14ac:dyDescent="0.25">
      <c r="A53" s="1"/>
      <c r="B53" s="1"/>
      <c r="C53" s="1"/>
      <c r="D53" s="1"/>
      <c r="E53" s="1"/>
      <c r="F53" s="1"/>
      <c r="G53" s="1"/>
      <c r="H53" s="1"/>
      <c r="I53" s="1"/>
    </row>
    <row r="54" spans="1:9" s="60" customFormat="1" ht="32.25" customHeight="1" x14ac:dyDescent="0.25">
      <c r="A54" s="1"/>
      <c r="B54" s="1"/>
      <c r="C54" s="1"/>
      <c r="D54" s="1"/>
      <c r="E54" s="1"/>
      <c r="F54" s="1"/>
      <c r="G54" s="1"/>
      <c r="H54" s="1"/>
      <c r="I54" s="1"/>
    </row>
    <row r="55" spans="1:9" s="60" customFormat="1" ht="32.25" customHeight="1" x14ac:dyDescent="0.25">
      <c r="A55" s="1"/>
      <c r="B55" s="1"/>
      <c r="C55" s="1"/>
      <c r="D55" s="1"/>
      <c r="E55" s="1"/>
      <c r="F55" s="1"/>
      <c r="G55" s="1"/>
      <c r="H55" s="1"/>
      <c r="I55" s="1"/>
    </row>
    <row r="56" spans="1:9" s="60" customFormat="1" ht="32.25" customHeight="1" x14ac:dyDescent="0.25">
      <c r="A56" s="1"/>
      <c r="B56" s="1"/>
      <c r="C56" s="1"/>
      <c r="D56" s="1"/>
      <c r="E56" s="1"/>
      <c r="F56" s="1"/>
      <c r="G56" s="1"/>
      <c r="H56" s="1"/>
      <c r="I56" s="1"/>
    </row>
    <row r="57" spans="1:9" s="60" customFormat="1" ht="32.25" customHeight="1" x14ac:dyDescent="0.25">
      <c r="A57" s="1"/>
      <c r="B57" s="1"/>
      <c r="C57" s="1"/>
      <c r="D57" s="1"/>
      <c r="E57" s="1"/>
      <c r="F57" s="1"/>
      <c r="G57" s="1"/>
      <c r="H57" s="1"/>
      <c r="I57" s="1"/>
    </row>
    <row r="58" spans="1:9" s="60" customFormat="1" ht="32.25" customHeight="1" x14ac:dyDescent="0.25">
      <c r="A58" s="1"/>
      <c r="B58" s="1"/>
      <c r="C58" s="1"/>
      <c r="D58" s="1"/>
      <c r="E58" s="1"/>
      <c r="F58" s="1"/>
      <c r="G58" s="1"/>
      <c r="H58" s="1"/>
      <c r="I58" s="1"/>
    </row>
    <row r="59" spans="1:9" s="60" customFormat="1" ht="32.25" customHeight="1" x14ac:dyDescent="0.25">
      <c r="A59" s="1"/>
      <c r="B59" s="1"/>
      <c r="C59" s="1"/>
      <c r="D59" s="1"/>
      <c r="E59" s="1"/>
      <c r="F59" s="1"/>
      <c r="G59" s="1"/>
      <c r="H59" s="1"/>
      <c r="I59" s="1"/>
    </row>
    <row r="60" spans="1:9" s="60" customFormat="1" ht="31.5" customHeight="1" x14ac:dyDescent="0.25">
      <c r="A60" s="1"/>
      <c r="B60" s="1"/>
      <c r="C60" s="1"/>
      <c r="D60" s="1"/>
      <c r="E60" s="1"/>
      <c r="F60" s="1"/>
      <c r="G60" s="1"/>
      <c r="H60" s="1"/>
      <c r="I60" s="1"/>
    </row>
    <row r="61" spans="1:9" s="60" customFormat="1" ht="31.5" customHeight="1" x14ac:dyDescent="0.25">
      <c r="A61" s="1"/>
      <c r="B61" s="1"/>
      <c r="C61" s="1"/>
      <c r="D61" s="1"/>
      <c r="E61" s="1"/>
      <c r="F61" s="1"/>
      <c r="G61" s="1"/>
      <c r="H61" s="1"/>
      <c r="I61" s="1"/>
    </row>
    <row r="62" spans="1:9" s="60" customFormat="1" ht="33" customHeight="1" x14ac:dyDescent="0.25">
      <c r="A62" s="1"/>
      <c r="B62" s="1"/>
      <c r="C62" s="1"/>
      <c r="D62" s="1"/>
      <c r="E62" s="1"/>
      <c r="F62" s="1"/>
      <c r="G62" s="1"/>
      <c r="H62" s="1"/>
      <c r="I62" s="1"/>
    </row>
    <row r="63" spans="1:9" s="60" customFormat="1" ht="33" customHeight="1" x14ac:dyDescent="0.25">
      <c r="A63" s="1"/>
      <c r="B63" s="1"/>
      <c r="C63" s="1"/>
      <c r="D63" s="1"/>
      <c r="E63" s="1"/>
      <c r="F63" s="1"/>
      <c r="G63" s="1"/>
      <c r="H63" s="1"/>
      <c r="I63" s="1"/>
    </row>
    <row r="64" spans="1:9" s="60" customFormat="1" ht="30.75" customHeight="1" x14ac:dyDescent="0.25">
      <c r="A64" s="1"/>
      <c r="B64" s="1"/>
      <c r="C64" s="1"/>
      <c r="D64" s="1"/>
      <c r="E64" s="1"/>
      <c r="F64" s="1"/>
      <c r="G64" s="1"/>
      <c r="H64" s="1"/>
      <c r="I64" s="1"/>
    </row>
    <row r="65" spans="1:9" s="60" customFormat="1" ht="30.75" customHeight="1" x14ac:dyDescent="0.25">
      <c r="A65" s="1"/>
      <c r="B65" s="1"/>
      <c r="C65" s="1"/>
      <c r="D65" s="1"/>
      <c r="E65" s="1"/>
      <c r="F65" s="1"/>
      <c r="G65" s="1"/>
      <c r="H65" s="1"/>
      <c r="I65" s="1"/>
    </row>
    <row r="66" spans="1:9" s="60" customFormat="1" ht="30.75" customHeight="1" x14ac:dyDescent="0.25">
      <c r="A66" s="1"/>
      <c r="B66" s="1"/>
      <c r="C66" s="1"/>
      <c r="D66" s="1"/>
      <c r="E66" s="1"/>
      <c r="F66" s="1"/>
      <c r="G66" s="1"/>
      <c r="H66" s="1"/>
      <c r="I66" s="1"/>
    </row>
    <row r="67" spans="1:9" s="60" customFormat="1" ht="30.75" customHeight="1" x14ac:dyDescent="0.25">
      <c r="A67" s="1"/>
      <c r="B67" s="1"/>
      <c r="C67" s="1"/>
      <c r="D67" s="1"/>
      <c r="E67" s="1"/>
      <c r="F67" s="1"/>
      <c r="G67" s="1"/>
      <c r="H67" s="1"/>
      <c r="I67" s="1"/>
    </row>
    <row r="68" spans="1:9" s="60" customFormat="1" ht="36" customHeight="1" x14ac:dyDescent="0.25">
      <c r="A68" s="1"/>
      <c r="B68" s="1"/>
      <c r="C68" s="1"/>
      <c r="D68" s="1"/>
      <c r="E68" s="1"/>
      <c r="F68" s="1"/>
      <c r="G68" s="1"/>
      <c r="H68" s="1"/>
      <c r="I68" s="1"/>
    </row>
    <row r="69" spans="1:9" ht="43.95" customHeight="1" x14ac:dyDescent="0.25">
      <c r="A69" s="1"/>
      <c r="B69" s="1"/>
      <c r="C69" s="1"/>
      <c r="D69" s="1"/>
      <c r="E69" s="1"/>
      <c r="F69" s="1"/>
      <c r="G69" s="1"/>
      <c r="H69" s="1"/>
    </row>
    <row r="70" spans="1:9" ht="43.95" customHeight="1" x14ac:dyDescent="0.25">
      <c r="A70" s="1"/>
      <c r="B70" s="1"/>
      <c r="C70" s="1"/>
      <c r="D70" s="1"/>
      <c r="E70" s="1"/>
      <c r="F70" s="1"/>
      <c r="G70" s="1"/>
      <c r="H70" s="1"/>
    </row>
    <row r="71" spans="1:9" ht="43.95" customHeight="1" x14ac:dyDescent="0.25">
      <c r="A71" s="1"/>
      <c r="B71" s="1"/>
      <c r="C71" s="1"/>
      <c r="D71" s="1"/>
      <c r="E71" s="1"/>
      <c r="F71" s="1"/>
      <c r="G71" s="1"/>
      <c r="H71" s="1"/>
    </row>
    <row r="72" spans="1:9" ht="43.95" customHeight="1" x14ac:dyDescent="0.25">
      <c r="A72" s="1"/>
      <c r="B72" s="1"/>
      <c r="C72" s="1"/>
      <c r="D72" s="1"/>
      <c r="E72" s="1"/>
      <c r="F72" s="1"/>
      <c r="G72" s="1"/>
      <c r="H72" s="1"/>
    </row>
    <row r="73" spans="1:9" x14ac:dyDescent="0.25">
      <c r="A73" s="1"/>
      <c r="B73" s="1"/>
      <c r="C73" s="1"/>
      <c r="D73" s="1"/>
      <c r="E73" s="1"/>
      <c r="F73" s="1"/>
      <c r="G73" s="1"/>
      <c r="H73" s="1"/>
    </row>
    <row r="74" spans="1:9" x14ac:dyDescent="0.25">
      <c r="A74" s="1"/>
      <c r="B74" s="1"/>
      <c r="C74" s="1"/>
      <c r="D74" s="1"/>
      <c r="E74" s="1"/>
      <c r="F74" s="1"/>
      <c r="G74" s="1"/>
      <c r="H74" s="1"/>
    </row>
    <row r="75" spans="1:9" x14ac:dyDescent="0.25">
      <c r="A75" s="1"/>
      <c r="B75" s="1"/>
      <c r="C75" s="1"/>
      <c r="D75" s="1"/>
      <c r="E75" s="1"/>
      <c r="F75" s="1"/>
      <c r="G75" s="1"/>
      <c r="H75" s="1"/>
    </row>
    <row r="76" spans="1:9" ht="13.95" customHeight="1" x14ac:dyDescent="0.25">
      <c r="A76" s="1"/>
      <c r="B76" s="1"/>
      <c r="C76" s="1"/>
      <c r="D76" s="1"/>
      <c r="E76" s="1"/>
      <c r="F76" s="1"/>
      <c r="G76" s="1"/>
      <c r="H76" s="1"/>
    </row>
    <row r="77" spans="1:9" ht="13.95" customHeight="1" x14ac:dyDescent="0.25">
      <c r="A77" s="1"/>
      <c r="B77" s="1"/>
      <c r="C77" s="1"/>
      <c r="D77" s="1"/>
      <c r="E77" s="1"/>
      <c r="F77" s="1"/>
      <c r="G77" s="1"/>
      <c r="H77" s="1"/>
    </row>
    <row r="78" spans="1:9" x14ac:dyDescent="0.25">
      <c r="A78" s="256"/>
      <c r="B78" s="255"/>
      <c r="C78" s="254"/>
      <c r="D78" s="258"/>
      <c r="E78" s="257"/>
      <c r="F78" s="253"/>
      <c r="G78" s="247"/>
      <c r="H78" s="70"/>
      <c r="I78" s="56"/>
    </row>
    <row r="79" spans="1:9" x14ac:dyDescent="0.25">
      <c r="A79" s="256"/>
      <c r="B79" s="255"/>
      <c r="C79" s="254"/>
      <c r="D79" s="249"/>
      <c r="E79" s="249"/>
      <c r="F79" s="253"/>
      <c r="G79" s="247"/>
      <c r="H79" s="60"/>
      <c r="I79" s="60"/>
    </row>
    <row r="80" spans="1:9" x14ac:dyDescent="0.25">
      <c r="A80" s="252"/>
      <c r="B80" s="255"/>
      <c r="C80" s="254"/>
      <c r="D80" s="249"/>
      <c r="E80" s="249"/>
      <c r="F80" s="253"/>
      <c r="G80" s="247"/>
      <c r="H80" s="60"/>
      <c r="I80" s="60"/>
    </row>
    <row r="81" spans="1:9" x14ac:dyDescent="0.25">
      <c r="A81" s="252"/>
      <c r="B81" s="255"/>
      <c r="C81" s="254"/>
      <c r="D81" s="249"/>
      <c r="E81" s="249"/>
      <c r="F81" s="253"/>
      <c r="G81" s="247"/>
      <c r="H81" s="60"/>
      <c r="I81" s="60"/>
    </row>
    <row r="82" spans="1:9" x14ac:dyDescent="0.25">
      <c r="A82" s="252"/>
      <c r="B82" s="251"/>
      <c r="C82" s="250"/>
      <c r="D82" s="249"/>
      <c r="E82" s="249"/>
      <c r="F82" s="248"/>
      <c r="G82" s="247"/>
      <c r="H82" s="70"/>
      <c r="I82" s="56"/>
    </row>
    <row r="83" spans="1:9" x14ac:dyDescent="0.25">
      <c r="A83" s="52"/>
      <c r="B83" s="51"/>
      <c r="C83" s="52"/>
      <c r="D83" s="51"/>
      <c r="E83" s="51"/>
      <c r="H83" s="57"/>
      <c r="I83" s="56"/>
    </row>
  </sheetData>
  <mergeCells count="2">
    <mergeCell ref="A1:G1"/>
    <mergeCell ref="A3:G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A2D84-5CF5-4F76-AE35-43E604F653D3}">
  <dimension ref="A1:I86"/>
  <sheetViews>
    <sheetView zoomScale="73" zoomScaleNormal="73" workbookViewId="0">
      <selection activeCell="A3" sqref="A3:G3"/>
    </sheetView>
  </sheetViews>
  <sheetFormatPr defaultColWidth="9.109375" defaultRowHeight="13.8" x14ac:dyDescent="0.25"/>
  <cols>
    <col min="1" max="1" width="39.6640625" style="48" customWidth="1"/>
    <col min="2" max="2" width="10.5546875" style="2" customWidth="1"/>
    <col min="3" max="3" width="79.33203125" style="3" customWidth="1"/>
    <col min="4" max="4" width="9.109375" style="2"/>
    <col min="5" max="5" width="16.33203125" style="2" customWidth="1"/>
    <col min="6" max="6" width="20.6640625" style="5" customWidth="1"/>
    <col min="7" max="7" width="14.6640625" style="2" customWidth="1"/>
    <col min="8" max="8" width="21.5546875" style="6" customWidth="1"/>
    <col min="9" max="9" width="16.109375" style="1" customWidth="1"/>
    <col min="10" max="16384" width="9.109375" style="1"/>
  </cols>
  <sheetData>
    <row r="1" spans="1:9" ht="39.9" customHeight="1" x14ac:dyDescent="0.25">
      <c r="A1" s="311" t="s">
        <v>515</v>
      </c>
      <c r="B1" s="311"/>
      <c r="C1" s="311"/>
      <c r="D1" s="311"/>
      <c r="E1" s="311"/>
      <c r="F1" s="311"/>
      <c r="G1" s="311"/>
    </row>
    <row r="2" spans="1:9" ht="21.75" customHeight="1" thickBot="1" x14ac:dyDescent="0.3">
      <c r="A2" s="138"/>
      <c r="B2" s="138"/>
      <c r="C2" s="138"/>
      <c r="D2" s="138"/>
      <c r="E2" s="139"/>
      <c r="F2" s="138"/>
      <c r="G2" s="138"/>
    </row>
    <row r="3" spans="1:9" ht="21.6" customHeight="1" x14ac:dyDescent="0.25">
      <c r="A3" s="312" t="s">
        <v>16</v>
      </c>
      <c r="B3" s="313"/>
      <c r="C3" s="313"/>
      <c r="D3" s="313"/>
      <c r="E3" s="313"/>
      <c r="F3" s="313"/>
      <c r="G3" s="314"/>
    </row>
    <row r="4" spans="1:9" ht="28.2" thickBot="1" x14ac:dyDescent="0.3">
      <c r="A4" s="137" t="s">
        <v>36</v>
      </c>
      <c r="B4" s="135" t="s">
        <v>37</v>
      </c>
      <c r="C4" s="135" t="s">
        <v>38</v>
      </c>
      <c r="D4" s="135" t="s">
        <v>39</v>
      </c>
      <c r="E4" s="134" t="s">
        <v>40</v>
      </c>
      <c r="F4" s="133" t="s">
        <v>41</v>
      </c>
      <c r="G4" s="132" t="s">
        <v>42</v>
      </c>
    </row>
    <row r="5" spans="1:9" ht="20.25" customHeight="1" x14ac:dyDescent="0.25">
      <c r="A5" s="77" t="s">
        <v>43</v>
      </c>
      <c r="B5" s="76" t="s">
        <v>44</v>
      </c>
      <c r="C5" s="75" t="s">
        <v>45</v>
      </c>
      <c r="D5" s="73" t="s">
        <v>46</v>
      </c>
      <c r="E5" s="73">
        <v>1</v>
      </c>
      <c r="F5" s="129"/>
      <c r="G5" s="71">
        <f t="shared" ref="G5:G37" si="0">ROUND((E5*F5),2)</f>
        <v>0</v>
      </c>
    </row>
    <row r="6" spans="1:9" ht="20.25" customHeight="1" x14ac:dyDescent="0.25">
      <c r="A6" s="106" t="s">
        <v>43</v>
      </c>
      <c r="B6" s="91" t="s">
        <v>47</v>
      </c>
      <c r="C6" s="90" t="s">
        <v>51</v>
      </c>
      <c r="D6" s="88" t="s">
        <v>52</v>
      </c>
      <c r="E6" s="88">
        <v>11</v>
      </c>
      <c r="F6" s="128"/>
      <c r="G6" s="86">
        <f t="shared" si="0"/>
        <v>0</v>
      </c>
    </row>
    <row r="7" spans="1:9" ht="20.25" customHeight="1" x14ac:dyDescent="0.25">
      <c r="A7" s="106" t="s">
        <v>43</v>
      </c>
      <c r="B7" s="91" t="s">
        <v>50</v>
      </c>
      <c r="C7" s="90" t="s">
        <v>54</v>
      </c>
      <c r="D7" s="88" t="s">
        <v>55</v>
      </c>
      <c r="E7" s="88">
        <v>2.6</v>
      </c>
      <c r="F7" s="128"/>
      <c r="G7" s="86">
        <f t="shared" si="0"/>
        <v>0</v>
      </c>
    </row>
    <row r="8" spans="1:9" ht="20.25" customHeight="1" x14ac:dyDescent="0.25">
      <c r="A8" s="106" t="s">
        <v>43</v>
      </c>
      <c r="B8" s="91" t="s">
        <v>53</v>
      </c>
      <c r="C8" s="90" t="s">
        <v>168</v>
      </c>
      <c r="D8" s="88" t="s">
        <v>55</v>
      </c>
      <c r="E8" s="88">
        <v>1.7</v>
      </c>
      <c r="F8" s="128"/>
      <c r="G8" s="86">
        <f t="shared" si="0"/>
        <v>0</v>
      </c>
    </row>
    <row r="9" spans="1:9" ht="20.25" customHeight="1" x14ac:dyDescent="0.25">
      <c r="A9" s="106" t="s">
        <v>43</v>
      </c>
      <c r="B9" s="91" t="s">
        <v>56</v>
      </c>
      <c r="C9" s="90" t="s">
        <v>169</v>
      </c>
      <c r="D9" s="88" t="s">
        <v>55</v>
      </c>
      <c r="E9" s="88">
        <v>9.8000000000000007</v>
      </c>
      <c r="F9" s="128"/>
      <c r="G9" s="86">
        <f t="shared" si="0"/>
        <v>0</v>
      </c>
    </row>
    <row r="10" spans="1:9" ht="32.4" customHeight="1" x14ac:dyDescent="0.25">
      <c r="A10" s="106" t="s">
        <v>43</v>
      </c>
      <c r="B10" s="91" t="s">
        <v>58</v>
      </c>
      <c r="C10" s="90" t="s">
        <v>59</v>
      </c>
      <c r="D10" s="88" t="s">
        <v>52</v>
      </c>
      <c r="E10" s="88">
        <v>39</v>
      </c>
      <c r="F10" s="128"/>
      <c r="G10" s="86">
        <f t="shared" si="0"/>
        <v>0</v>
      </c>
    </row>
    <row r="11" spans="1:9" ht="34.5" customHeight="1" x14ac:dyDescent="0.25">
      <c r="A11" s="106" t="s">
        <v>43</v>
      </c>
      <c r="B11" s="91" t="s">
        <v>60</v>
      </c>
      <c r="C11" s="90" t="s">
        <v>61</v>
      </c>
      <c r="D11" s="88" t="s">
        <v>62</v>
      </c>
      <c r="E11" s="88">
        <v>0.2</v>
      </c>
      <c r="F11" s="128"/>
      <c r="G11" s="86">
        <f t="shared" si="0"/>
        <v>0</v>
      </c>
    </row>
    <row r="12" spans="1:9" ht="36.75" customHeight="1" x14ac:dyDescent="0.25">
      <c r="A12" s="106" t="s">
        <v>43</v>
      </c>
      <c r="B12" s="91" t="s">
        <v>63</v>
      </c>
      <c r="C12" s="90" t="s">
        <v>138</v>
      </c>
      <c r="D12" s="88" t="s">
        <v>55</v>
      </c>
      <c r="E12" s="88">
        <v>23.6</v>
      </c>
      <c r="F12" s="128"/>
      <c r="G12" s="86">
        <f t="shared" si="0"/>
        <v>0</v>
      </c>
    </row>
    <row r="13" spans="1:9" ht="27" customHeight="1" x14ac:dyDescent="0.25">
      <c r="A13" s="106" t="s">
        <v>43</v>
      </c>
      <c r="B13" s="91" t="s">
        <v>66</v>
      </c>
      <c r="C13" s="90" t="s">
        <v>64</v>
      </c>
      <c r="D13" s="88" t="s">
        <v>65</v>
      </c>
      <c r="E13" s="88">
        <v>4.9000000000000004</v>
      </c>
      <c r="F13" s="128"/>
      <c r="G13" s="86">
        <f t="shared" si="0"/>
        <v>0</v>
      </c>
    </row>
    <row r="14" spans="1:9" ht="32.4" customHeight="1" x14ac:dyDescent="0.25">
      <c r="A14" s="106" t="s">
        <v>43</v>
      </c>
      <c r="B14" s="263" t="s">
        <v>68</v>
      </c>
      <c r="C14" s="131" t="s">
        <v>516</v>
      </c>
      <c r="D14" s="88" t="s">
        <v>49</v>
      </c>
      <c r="E14" s="88">
        <v>1</v>
      </c>
      <c r="F14" s="128"/>
      <c r="G14" s="86">
        <f t="shared" si="0"/>
        <v>0</v>
      </c>
    </row>
    <row r="15" spans="1:9" ht="20.25" customHeight="1" thickBot="1" x14ac:dyDescent="0.3">
      <c r="A15" s="106" t="s">
        <v>43</v>
      </c>
      <c r="B15" s="263" t="s">
        <v>171</v>
      </c>
      <c r="C15" s="90" t="s">
        <v>67</v>
      </c>
      <c r="D15" s="88" t="s">
        <v>55</v>
      </c>
      <c r="E15" s="88">
        <v>24</v>
      </c>
      <c r="F15" s="128"/>
      <c r="G15" s="86">
        <f t="shared" si="0"/>
        <v>0</v>
      </c>
    </row>
    <row r="16" spans="1:9" ht="40.200000000000003" customHeight="1" thickBot="1" x14ac:dyDescent="0.3">
      <c r="A16" s="126" t="s">
        <v>43</v>
      </c>
      <c r="B16" s="262" t="s">
        <v>172</v>
      </c>
      <c r="C16" s="67" t="s">
        <v>69</v>
      </c>
      <c r="D16" s="65" t="s">
        <v>65</v>
      </c>
      <c r="E16" s="65">
        <v>4.9000000000000004</v>
      </c>
      <c r="F16" s="125"/>
      <c r="G16" s="63">
        <f t="shared" si="0"/>
        <v>0</v>
      </c>
      <c r="H16" s="62" t="s">
        <v>70</v>
      </c>
      <c r="I16" s="61">
        <f>ROUND(SUM(G5:G16),2)</f>
        <v>0</v>
      </c>
    </row>
    <row r="17" spans="1:9" ht="29.25" customHeight="1" x14ac:dyDescent="0.25">
      <c r="A17" s="77" t="s">
        <v>71</v>
      </c>
      <c r="B17" s="76" t="s">
        <v>72</v>
      </c>
      <c r="C17" s="75" t="s">
        <v>73</v>
      </c>
      <c r="D17" s="74" t="s">
        <v>62</v>
      </c>
      <c r="E17" s="74">
        <v>1</v>
      </c>
      <c r="F17" s="129"/>
      <c r="G17" s="71">
        <f t="shared" si="0"/>
        <v>0</v>
      </c>
      <c r="H17" s="1"/>
    </row>
    <row r="18" spans="1:9" ht="29.25" customHeight="1" thickBot="1" x14ac:dyDescent="0.3">
      <c r="A18" s="106" t="s">
        <v>71</v>
      </c>
      <c r="B18" s="91" t="s">
        <v>74</v>
      </c>
      <c r="C18" s="90" t="s">
        <v>173</v>
      </c>
      <c r="D18" s="89" t="s">
        <v>55</v>
      </c>
      <c r="E18" s="89">
        <v>27</v>
      </c>
      <c r="F18" s="128"/>
      <c r="G18" s="86">
        <f t="shared" si="0"/>
        <v>0</v>
      </c>
      <c r="H18" s="70"/>
      <c r="I18" s="56"/>
    </row>
    <row r="19" spans="1:9" ht="31.5" customHeight="1" thickBot="1" x14ac:dyDescent="0.3">
      <c r="A19" s="126" t="s">
        <v>71</v>
      </c>
      <c r="B19" s="121" t="s">
        <v>76</v>
      </c>
      <c r="C19" s="67" t="s">
        <v>174</v>
      </c>
      <c r="D19" s="66" t="s">
        <v>62</v>
      </c>
      <c r="E19" s="66">
        <v>8.1</v>
      </c>
      <c r="F19" s="125"/>
      <c r="G19" s="63">
        <f t="shared" si="0"/>
        <v>0</v>
      </c>
      <c r="H19" s="62" t="s">
        <v>78</v>
      </c>
      <c r="I19" s="61">
        <f>ROUND(SUM(G17:G19),2)</f>
        <v>0</v>
      </c>
    </row>
    <row r="20" spans="1:9" ht="31.5" customHeight="1" x14ac:dyDescent="0.25">
      <c r="A20" s="77" t="s">
        <v>79</v>
      </c>
      <c r="B20" s="76" t="s">
        <v>80</v>
      </c>
      <c r="C20" s="75" t="s">
        <v>81</v>
      </c>
      <c r="D20" s="74" t="s">
        <v>55</v>
      </c>
      <c r="E20" s="73">
        <v>8.4</v>
      </c>
      <c r="F20" s="129"/>
      <c r="G20" s="71">
        <f t="shared" si="0"/>
        <v>0</v>
      </c>
      <c r="H20" s="1"/>
    </row>
    <row r="21" spans="1:9" ht="31.5" customHeight="1" thickBot="1" x14ac:dyDescent="0.3">
      <c r="A21" s="106" t="s">
        <v>79</v>
      </c>
      <c r="B21" s="91" t="s">
        <v>82</v>
      </c>
      <c r="C21" s="90" t="s">
        <v>83</v>
      </c>
      <c r="D21" s="89" t="s">
        <v>55</v>
      </c>
      <c r="E21" s="88">
        <v>8.4</v>
      </c>
      <c r="F21" s="128"/>
      <c r="G21" s="86">
        <f t="shared" si="0"/>
        <v>0</v>
      </c>
      <c r="H21" s="70"/>
      <c r="I21" s="56"/>
    </row>
    <row r="22" spans="1:9" ht="32.25" customHeight="1" thickBot="1" x14ac:dyDescent="0.3">
      <c r="A22" s="126" t="s">
        <v>79</v>
      </c>
      <c r="B22" s="121" t="s">
        <v>84</v>
      </c>
      <c r="C22" s="67" t="s">
        <v>85</v>
      </c>
      <c r="D22" s="66" t="s">
        <v>52</v>
      </c>
      <c r="E22" s="65">
        <v>39</v>
      </c>
      <c r="F22" s="125"/>
      <c r="G22" s="63">
        <f t="shared" si="0"/>
        <v>0</v>
      </c>
      <c r="H22" s="62" t="s">
        <v>86</v>
      </c>
      <c r="I22" s="61">
        <f>ROUND(SUM(G20:G22),2)</f>
        <v>0</v>
      </c>
    </row>
    <row r="23" spans="1:9" ht="32.25" customHeight="1" x14ac:dyDescent="0.25">
      <c r="A23" s="77" t="s">
        <v>517</v>
      </c>
      <c r="B23" s="76" t="s">
        <v>88</v>
      </c>
      <c r="C23" s="75" t="s">
        <v>89</v>
      </c>
      <c r="D23" s="74" t="s">
        <v>55</v>
      </c>
      <c r="E23" s="73">
        <v>14.1</v>
      </c>
      <c r="F23" s="129"/>
      <c r="G23" s="71">
        <f t="shared" si="0"/>
        <v>0</v>
      </c>
      <c r="H23" s="70"/>
      <c r="I23" s="56"/>
    </row>
    <row r="24" spans="1:9" ht="31.5" customHeight="1" x14ac:dyDescent="0.25">
      <c r="A24" s="106" t="s">
        <v>517</v>
      </c>
      <c r="B24" s="91" t="s">
        <v>90</v>
      </c>
      <c r="C24" s="90" t="s">
        <v>176</v>
      </c>
      <c r="D24" s="89" t="s">
        <v>55</v>
      </c>
      <c r="E24" s="88">
        <v>1.7</v>
      </c>
      <c r="F24" s="128"/>
      <c r="G24" s="86">
        <f t="shared" si="0"/>
        <v>0</v>
      </c>
      <c r="H24" s="70"/>
      <c r="I24" s="56"/>
    </row>
    <row r="25" spans="1:9" ht="31.5" customHeight="1" x14ac:dyDescent="0.25">
      <c r="A25" s="106" t="s">
        <v>517</v>
      </c>
      <c r="B25" s="91" t="s">
        <v>92</v>
      </c>
      <c r="C25" s="90" t="s">
        <v>177</v>
      </c>
      <c r="D25" s="89" t="s">
        <v>55</v>
      </c>
      <c r="E25" s="88">
        <v>9.8000000000000007</v>
      </c>
      <c r="F25" s="128"/>
      <c r="G25" s="86">
        <f t="shared" si="0"/>
        <v>0</v>
      </c>
      <c r="H25" s="70"/>
      <c r="I25" s="56"/>
    </row>
    <row r="26" spans="1:9" ht="31.5" customHeight="1" x14ac:dyDescent="0.25">
      <c r="A26" s="106" t="s">
        <v>517</v>
      </c>
      <c r="B26" s="91" t="s">
        <v>94</v>
      </c>
      <c r="C26" s="90" t="s">
        <v>93</v>
      </c>
      <c r="D26" s="89" t="s">
        <v>55</v>
      </c>
      <c r="E26" s="88">
        <v>2.6</v>
      </c>
      <c r="F26" s="128"/>
      <c r="G26" s="86">
        <f t="shared" si="0"/>
        <v>0</v>
      </c>
      <c r="H26" s="70"/>
      <c r="I26" s="56"/>
    </row>
    <row r="27" spans="1:9" ht="31.5" customHeight="1" thickBot="1" x14ac:dyDescent="0.3">
      <c r="A27" s="106" t="s">
        <v>517</v>
      </c>
      <c r="B27" s="91" t="s">
        <v>96</v>
      </c>
      <c r="C27" s="90" t="s">
        <v>97</v>
      </c>
      <c r="D27" s="89" t="s">
        <v>52</v>
      </c>
      <c r="E27" s="88">
        <v>11</v>
      </c>
      <c r="F27" s="128"/>
      <c r="G27" s="86">
        <f t="shared" si="0"/>
        <v>0</v>
      </c>
      <c r="H27" s="70"/>
      <c r="I27" s="56"/>
    </row>
    <row r="28" spans="1:9" ht="31.5" customHeight="1" thickBot="1" x14ac:dyDescent="0.3">
      <c r="A28" s="126" t="s">
        <v>517</v>
      </c>
      <c r="B28" s="121" t="s">
        <v>98</v>
      </c>
      <c r="C28" s="67" t="s">
        <v>99</v>
      </c>
      <c r="D28" s="66" t="s">
        <v>52</v>
      </c>
      <c r="E28" s="65">
        <v>11</v>
      </c>
      <c r="F28" s="125"/>
      <c r="G28" s="63">
        <f t="shared" si="0"/>
        <v>0</v>
      </c>
      <c r="H28" s="62" t="s">
        <v>100</v>
      </c>
      <c r="I28" s="61">
        <f>ROUND(SUM(G23:G28),2)</f>
        <v>0</v>
      </c>
    </row>
    <row r="29" spans="1:9" ht="31.5" customHeight="1" x14ac:dyDescent="0.25">
      <c r="A29" s="77" t="s">
        <v>518</v>
      </c>
      <c r="B29" s="76" t="s">
        <v>102</v>
      </c>
      <c r="C29" s="75" t="s">
        <v>89</v>
      </c>
      <c r="D29" s="74" t="s">
        <v>55</v>
      </c>
      <c r="E29" s="73">
        <v>12.9</v>
      </c>
      <c r="F29" s="129"/>
      <c r="G29" s="71">
        <f t="shared" si="0"/>
        <v>0</v>
      </c>
      <c r="H29" s="70"/>
      <c r="I29" s="56"/>
    </row>
    <row r="30" spans="1:9" ht="31.5" customHeight="1" x14ac:dyDescent="0.25">
      <c r="A30" s="106" t="s">
        <v>518</v>
      </c>
      <c r="B30" s="91" t="s">
        <v>103</v>
      </c>
      <c r="C30" s="90" t="s">
        <v>104</v>
      </c>
      <c r="D30" s="89" t="s">
        <v>55</v>
      </c>
      <c r="E30" s="88">
        <v>12.9</v>
      </c>
      <c r="F30" s="128"/>
      <c r="G30" s="86">
        <f t="shared" si="0"/>
        <v>0</v>
      </c>
      <c r="H30" s="1"/>
    </row>
    <row r="31" spans="1:9" s="60" customFormat="1" ht="30.75" customHeight="1" x14ac:dyDescent="0.25">
      <c r="A31" s="106" t="s">
        <v>518</v>
      </c>
      <c r="B31" s="91" t="s">
        <v>105</v>
      </c>
      <c r="C31" s="90" t="s">
        <v>97</v>
      </c>
      <c r="D31" s="89" t="s">
        <v>52</v>
      </c>
      <c r="E31" s="88">
        <v>35.799999999999997</v>
      </c>
      <c r="F31" s="128"/>
      <c r="G31" s="86">
        <f t="shared" si="0"/>
        <v>0</v>
      </c>
    </row>
    <row r="32" spans="1:9" s="60" customFormat="1" ht="30.75" customHeight="1" thickBot="1" x14ac:dyDescent="0.3">
      <c r="A32" s="106" t="s">
        <v>518</v>
      </c>
      <c r="B32" s="91" t="s">
        <v>106</v>
      </c>
      <c r="C32" s="90" t="s">
        <v>160</v>
      </c>
      <c r="D32" s="89" t="s">
        <v>52</v>
      </c>
      <c r="E32" s="88">
        <v>6</v>
      </c>
      <c r="F32" s="128"/>
      <c r="G32" s="86">
        <f t="shared" si="0"/>
        <v>0</v>
      </c>
    </row>
    <row r="33" spans="1:9" s="60" customFormat="1" ht="39.6" customHeight="1" thickBot="1" x14ac:dyDescent="0.3">
      <c r="A33" s="126" t="s">
        <v>518</v>
      </c>
      <c r="B33" s="121" t="s">
        <v>107</v>
      </c>
      <c r="C33" s="67" t="s">
        <v>99</v>
      </c>
      <c r="D33" s="66" t="s">
        <v>52</v>
      </c>
      <c r="E33" s="65">
        <v>29.8</v>
      </c>
      <c r="F33" s="125"/>
      <c r="G33" s="63">
        <f t="shared" si="0"/>
        <v>0</v>
      </c>
      <c r="H33" s="62" t="s">
        <v>109</v>
      </c>
      <c r="I33" s="61">
        <f>ROUND(SUM(G29:G33),2)</f>
        <v>0</v>
      </c>
    </row>
    <row r="34" spans="1:9" s="60" customFormat="1" ht="39.6" customHeight="1" thickBot="1" x14ac:dyDescent="0.3">
      <c r="A34" s="77" t="s">
        <v>110</v>
      </c>
      <c r="B34" s="76" t="s">
        <v>111</v>
      </c>
      <c r="C34" s="75" t="s">
        <v>519</v>
      </c>
      <c r="D34" s="74" t="s">
        <v>49</v>
      </c>
      <c r="E34" s="73">
        <v>1</v>
      </c>
      <c r="F34" s="129"/>
      <c r="G34" s="71">
        <f t="shared" si="0"/>
        <v>0</v>
      </c>
      <c r="H34" s="62"/>
      <c r="I34" s="61"/>
    </row>
    <row r="35" spans="1:9" ht="36.6" customHeight="1" thickBot="1" x14ac:dyDescent="0.3">
      <c r="A35" s="126" t="s">
        <v>110</v>
      </c>
      <c r="B35" s="121" t="s">
        <v>403</v>
      </c>
      <c r="C35" s="67" t="s">
        <v>112</v>
      </c>
      <c r="D35" s="66" t="s">
        <v>55</v>
      </c>
      <c r="E35" s="65">
        <v>16.100000000000001</v>
      </c>
      <c r="F35" s="202"/>
      <c r="G35" s="63">
        <f t="shared" si="0"/>
        <v>0</v>
      </c>
      <c r="H35" s="62" t="s">
        <v>113</v>
      </c>
      <c r="I35" s="61">
        <f>ROUND(SUM(G34:G35),2)</f>
        <v>0</v>
      </c>
    </row>
    <row r="36" spans="1:9" ht="36.6" customHeight="1" thickBot="1" x14ac:dyDescent="0.3">
      <c r="A36" s="213" t="s">
        <v>114</v>
      </c>
      <c r="B36" s="76" t="s">
        <v>115</v>
      </c>
      <c r="C36" s="75" t="s">
        <v>122</v>
      </c>
      <c r="D36" s="74" t="s">
        <v>46</v>
      </c>
      <c r="E36" s="73">
        <v>1</v>
      </c>
      <c r="F36" s="72"/>
      <c r="G36" s="71">
        <f t="shared" si="0"/>
        <v>0</v>
      </c>
      <c r="H36" s="70"/>
      <c r="I36" s="56"/>
    </row>
    <row r="37" spans="1:9" ht="36.6" customHeight="1" thickBot="1" x14ac:dyDescent="0.3">
      <c r="A37" s="69" t="s">
        <v>114</v>
      </c>
      <c r="B37" s="121" t="s">
        <v>117</v>
      </c>
      <c r="C37" s="67" t="s">
        <v>124</v>
      </c>
      <c r="D37" s="66" t="s">
        <v>46</v>
      </c>
      <c r="E37" s="65">
        <v>1</v>
      </c>
      <c r="F37" s="202"/>
      <c r="G37" s="63">
        <f t="shared" si="0"/>
        <v>0</v>
      </c>
      <c r="H37" s="62" t="s">
        <v>127</v>
      </c>
      <c r="I37" s="61">
        <f>ROUND(SUM(G36:G37),2)</f>
        <v>0</v>
      </c>
    </row>
    <row r="38" spans="1:9" ht="63.6" customHeight="1" thickBot="1" x14ac:dyDescent="0.3">
      <c r="A38" s="1"/>
      <c r="B38" s="1"/>
      <c r="C38" s="1"/>
      <c r="D38" s="1"/>
      <c r="E38" s="1"/>
      <c r="F38" s="59" t="s">
        <v>520</v>
      </c>
      <c r="G38" s="58">
        <f>SUM(G5:G37)</f>
        <v>0</v>
      </c>
      <c r="H38" s="1"/>
    </row>
    <row r="39" spans="1:9" ht="34.5" customHeight="1" x14ac:dyDescent="0.25"/>
    <row r="40" spans="1:9" ht="34.5" customHeight="1" x14ac:dyDescent="0.25"/>
    <row r="41" spans="1:9" ht="33" customHeight="1" x14ac:dyDescent="0.25"/>
    <row r="42" spans="1:9" ht="32.4" customHeight="1" x14ac:dyDescent="0.25"/>
    <row r="43" spans="1:9" ht="21.75" customHeight="1" x14ac:dyDescent="0.25"/>
    <row r="44" spans="1:9" ht="40.200000000000003" customHeight="1" x14ac:dyDescent="0.25"/>
    <row r="45" spans="1:9" ht="39.75" customHeight="1" x14ac:dyDescent="0.25"/>
    <row r="46" spans="1:9" ht="29.25" customHeight="1" x14ac:dyDescent="0.25"/>
    <row r="47" spans="1:9" ht="49.2" customHeight="1" x14ac:dyDescent="0.25"/>
    <row r="48" spans="1:9" ht="29.25" customHeight="1" x14ac:dyDescent="0.25">
      <c r="A48" s="1"/>
      <c r="B48" s="1"/>
      <c r="C48" s="1"/>
      <c r="D48" s="1"/>
      <c r="E48" s="1"/>
      <c r="F48" s="1"/>
      <c r="G48" s="1"/>
      <c r="H48" s="1"/>
    </row>
    <row r="49" spans="1:9" ht="29.25" customHeight="1" x14ac:dyDescent="0.25">
      <c r="A49" s="1"/>
      <c r="B49" s="1"/>
      <c r="C49" s="1"/>
      <c r="D49" s="1"/>
      <c r="E49" s="1"/>
      <c r="F49" s="1"/>
      <c r="G49" s="1"/>
      <c r="H49" s="1"/>
    </row>
    <row r="50" spans="1:9" ht="29.25" customHeight="1" x14ac:dyDescent="0.25">
      <c r="A50" s="1"/>
      <c r="B50" s="1"/>
      <c r="C50" s="1"/>
      <c r="D50" s="1"/>
      <c r="E50" s="1"/>
      <c r="F50" s="1"/>
      <c r="G50" s="1"/>
      <c r="H50" s="1"/>
    </row>
    <row r="51" spans="1:9" ht="31.5" customHeight="1" x14ac:dyDescent="0.25">
      <c r="A51" s="1"/>
      <c r="B51" s="1"/>
      <c r="C51" s="1"/>
      <c r="D51" s="1"/>
      <c r="E51" s="1"/>
      <c r="F51" s="1"/>
      <c r="G51" s="1"/>
      <c r="H51" s="1"/>
    </row>
    <row r="52" spans="1:9" ht="31.5" customHeight="1" x14ac:dyDescent="0.25">
      <c r="A52" s="1"/>
      <c r="B52" s="1"/>
      <c r="C52" s="1"/>
      <c r="D52" s="1"/>
      <c r="E52" s="1"/>
      <c r="F52" s="1"/>
      <c r="G52" s="1"/>
      <c r="H52" s="1"/>
    </row>
    <row r="53" spans="1:9" ht="32.25" customHeight="1" x14ac:dyDescent="0.25">
      <c r="A53" s="1"/>
      <c r="B53" s="1"/>
      <c r="C53" s="1"/>
      <c r="D53" s="1"/>
      <c r="E53" s="1"/>
      <c r="F53" s="1"/>
      <c r="G53" s="1"/>
      <c r="H53" s="1"/>
    </row>
    <row r="54" spans="1:9" s="60" customFormat="1" ht="32.25" customHeight="1" x14ac:dyDescent="0.25">
      <c r="A54" s="1"/>
      <c r="B54" s="1"/>
      <c r="C54" s="1"/>
      <c r="D54" s="1"/>
      <c r="E54" s="1"/>
      <c r="F54" s="1"/>
      <c r="G54" s="1"/>
      <c r="H54" s="1"/>
      <c r="I54" s="1"/>
    </row>
    <row r="55" spans="1:9" s="60" customFormat="1" ht="33" customHeight="1" x14ac:dyDescent="0.25">
      <c r="A55" s="1"/>
      <c r="B55" s="1"/>
      <c r="C55" s="1"/>
      <c r="D55" s="1"/>
      <c r="E55" s="1"/>
      <c r="F55" s="1"/>
      <c r="G55" s="1"/>
      <c r="H55" s="1"/>
      <c r="I55" s="1"/>
    </row>
    <row r="56" spans="1:9" s="60" customFormat="1" ht="34.5" customHeight="1" x14ac:dyDescent="0.25">
      <c r="A56" s="1"/>
      <c r="B56" s="1"/>
      <c r="C56" s="1"/>
      <c r="D56" s="1"/>
      <c r="E56" s="1"/>
      <c r="F56" s="1"/>
      <c r="G56" s="1"/>
      <c r="H56" s="1"/>
      <c r="I56" s="1"/>
    </row>
    <row r="57" spans="1:9" s="60" customFormat="1" ht="32.25" customHeight="1" x14ac:dyDescent="0.25">
      <c r="A57" s="1"/>
      <c r="B57" s="1"/>
      <c r="C57" s="1"/>
      <c r="D57" s="1"/>
      <c r="E57" s="1"/>
      <c r="F57" s="1"/>
      <c r="G57" s="1"/>
      <c r="H57" s="1"/>
      <c r="I57" s="1"/>
    </row>
    <row r="58" spans="1:9" s="60" customFormat="1" ht="32.25" customHeight="1" x14ac:dyDescent="0.25">
      <c r="A58" s="1"/>
      <c r="B58" s="1"/>
      <c r="C58" s="1"/>
      <c r="D58" s="1"/>
      <c r="E58" s="1"/>
      <c r="F58" s="1"/>
      <c r="G58" s="1"/>
      <c r="H58" s="1"/>
      <c r="I58" s="1"/>
    </row>
    <row r="59" spans="1:9" s="60" customFormat="1" ht="32.25" customHeight="1" x14ac:dyDescent="0.25">
      <c r="A59" s="1"/>
      <c r="B59" s="1"/>
      <c r="C59" s="1"/>
      <c r="D59" s="1"/>
      <c r="E59" s="1"/>
      <c r="F59" s="1"/>
      <c r="G59" s="1"/>
      <c r="H59" s="1"/>
      <c r="I59" s="1"/>
    </row>
    <row r="60" spans="1:9" s="60" customFormat="1" ht="32.25" customHeight="1" x14ac:dyDescent="0.25">
      <c r="A60" s="1"/>
      <c r="B60" s="1"/>
      <c r="C60" s="1"/>
      <c r="D60" s="1"/>
      <c r="E60" s="1"/>
      <c r="F60" s="1"/>
      <c r="G60" s="1"/>
      <c r="H60" s="1"/>
      <c r="I60" s="1"/>
    </row>
    <row r="61" spans="1:9" s="60" customFormat="1" ht="32.25" customHeight="1" x14ac:dyDescent="0.25">
      <c r="A61" s="1"/>
      <c r="B61" s="1"/>
      <c r="C61" s="1"/>
      <c r="D61" s="1"/>
      <c r="E61" s="1"/>
      <c r="F61" s="1"/>
      <c r="G61" s="1"/>
      <c r="H61" s="1"/>
      <c r="I61" s="1"/>
    </row>
    <row r="62" spans="1:9" s="60" customFormat="1" ht="32.25" customHeight="1" x14ac:dyDescent="0.25">
      <c r="A62" s="1"/>
      <c r="B62" s="1"/>
      <c r="C62" s="1"/>
      <c r="D62" s="1"/>
      <c r="E62" s="1"/>
      <c r="F62" s="1"/>
      <c r="G62" s="1"/>
      <c r="H62" s="1"/>
      <c r="I62" s="1"/>
    </row>
    <row r="63" spans="1:9" s="60" customFormat="1" ht="31.5" customHeight="1" x14ac:dyDescent="0.25">
      <c r="A63" s="1"/>
      <c r="B63" s="1"/>
      <c r="C63" s="1"/>
      <c r="D63" s="1"/>
      <c r="E63" s="1"/>
      <c r="F63" s="1"/>
      <c r="G63" s="1"/>
      <c r="H63" s="1"/>
      <c r="I63" s="1"/>
    </row>
    <row r="64" spans="1:9" s="60" customFormat="1" ht="31.5" customHeight="1" x14ac:dyDescent="0.25">
      <c r="A64" s="1"/>
      <c r="B64" s="1"/>
      <c r="C64" s="1"/>
      <c r="D64" s="1"/>
      <c r="E64" s="1"/>
      <c r="F64" s="1"/>
      <c r="G64" s="1"/>
      <c r="H64" s="1"/>
      <c r="I64" s="1"/>
    </row>
    <row r="65" spans="1:9" s="60" customFormat="1" ht="33" customHeight="1" x14ac:dyDescent="0.25">
      <c r="A65" s="1"/>
      <c r="B65" s="1"/>
      <c r="C65" s="1"/>
      <c r="D65" s="1"/>
      <c r="E65" s="1"/>
      <c r="F65" s="1"/>
      <c r="G65" s="1"/>
      <c r="H65" s="1"/>
      <c r="I65" s="1"/>
    </row>
    <row r="66" spans="1:9" s="60" customFormat="1" ht="33" customHeight="1" x14ac:dyDescent="0.25">
      <c r="A66" s="1"/>
      <c r="B66" s="1"/>
      <c r="C66" s="1"/>
      <c r="D66" s="1"/>
      <c r="E66" s="1"/>
      <c r="F66" s="1"/>
      <c r="G66" s="1"/>
      <c r="H66" s="1"/>
      <c r="I66" s="1"/>
    </row>
    <row r="67" spans="1:9" s="60" customFormat="1" ht="30.75" customHeight="1" x14ac:dyDescent="0.25">
      <c r="A67" s="1"/>
      <c r="B67" s="1"/>
      <c r="C67" s="1"/>
      <c r="D67" s="1"/>
      <c r="E67" s="1"/>
      <c r="F67" s="1"/>
      <c r="G67" s="1"/>
      <c r="H67" s="1"/>
      <c r="I67" s="1"/>
    </row>
    <row r="68" spans="1:9" s="60" customFormat="1" ht="30.75" customHeight="1" x14ac:dyDescent="0.25">
      <c r="A68" s="1"/>
      <c r="B68" s="1"/>
      <c r="C68" s="1"/>
      <c r="D68" s="1"/>
      <c r="E68" s="1"/>
      <c r="F68" s="1"/>
      <c r="G68" s="1"/>
      <c r="H68" s="1"/>
      <c r="I68" s="1"/>
    </row>
    <row r="69" spans="1:9" s="60" customFormat="1" ht="30.75" customHeight="1" x14ac:dyDescent="0.25">
      <c r="A69" s="1"/>
      <c r="B69" s="1"/>
      <c r="C69" s="1"/>
      <c r="D69" s="1"/>
      <c r="E69" s="1"/>
      <c r="F69" s="1"/>
      <c r="G69" s="1"/>
      <c r="H69" s="1"/>
      <c r="I69" s="1"/>
    </row>
    <row r="70" spans="1:9" s="60" customFormat="1" ht="30.75" customHeight="1" x14ac:dyDescent="0.25">
      <c r="A70" s="1"/>
      <c r="B70" s="1"/>
      <c r="C70" s="1"/>
      <c r="D70" s="1"/>
      <c r="E70" s="1"/>
      <c r="F70" s="1"/>
      <c r="G70" s="1"/>
      <c r="H70" s="1"/>
      <c r="I70" s="1"/>
    </row>
    <row r="71" spans="1:9" s="60" customFormat="1" ht="36" customHeight="1" x14ac:dyDescent="0.25">
      <c r="A71" s="1"/>
      <c r="B71" s="1"/>
      <c r="C71" s="1"/>
      <c r="D71" s="1"/>
      <c r="E71" s="1"/>
      <c r="F71" s="1"/>
      <c r="G71" s="1"/>
      <c r="H71" s="1"/>
      <c r="I71" s="1"/>
    </row>
    <row r="72" spans="1:9" ht="43.95" customHeight="1" x14ac:dyDescent="0.25">
      <c r="A72" s="1"/>
      <c r="B72" s="1"/>
      <c r="C72" s="1"/>
      <c r="D72" s="1"/>
      <c r="E72" s="1"/>
      <c r="F72" s="1"/>
      <c r="G72" s="1"/>
      <c r="H72" s="1"/>
    </row>
    <row r="73" spans="1:9" ht="43.95" customHeight="1" x14ac:dyDescent="0.25">
      <c r="A73" s="1"/>
      <c r="B73" s="1"/>
      <c r="C73" s="1"/>
      <c r="D73" s="1"/>
      <c r="E73" s="1"/>
      <c r="F73" s="1"/>
      <c r="G73" s="1"/>
      <c r="H73" s="1"/>
    </row>
    <row r="74" spans="1:9" ht="43.95" customHeight="1" x14ac:dyDescent="0.25">
      <c r="A74" s="1"/>
      <c r="B74" s="1"/>
      <c r="C74" s="1"/>
      <c r="D74" s="1"/>
      <c r="E74" s="1"/>
      <c r="F74" s="1"/>
      <c r="G74" s="1"/>
      <c r="H74" s="1"/>
    </row>
    <row r="75" spans="1:9" ht="43.95" customHeight="1" x14ac:dyDescent="0.25">
      <c r="A75" s="1"/>
      <c r="B75" s="1"/>
      <c r="C75" s="1"/>
      <c r="D75" s="1"/>
      <c r="E75" s="1"/>
      <c r="F75" s="1"/>
      <c r="G75" s="1"/>
      <c r="H75" s="1"/>
    </row>
    <row r="76" spans="1:9" x14ac:dyDescent="0.25">
      <c r="A76" s="1"/>
      <c r="B76" s="1"/>
      <c r="C76" s="1"/>
      <c r="D76" s="1"/>
      <c r="E76" s="1"/>
      <c r="F76" s="1"/>
      <c r="G76" s="1"/>
      <c r="H76" s="1"/>
    </row>
    <row r="77" spans="1:9" x14ac:dyDescent="0.25">
      <c r="A77" s="1"/>
      <c r="B77" s="1"/>
      <c r="C77" s="1"/>
      <c r="D77" s="1"/>
      <c r="E77" s="1"/>
      <c r="F77" s="1"/>
      <c r="G77" s="1"/>
      <c r="H77" s="1"/>
    </row>
    <row r="78" spans="1:9" x14ac:dyDescent="0.25">
      <c r="A78" s="1"/>
      <c r="B78" s="1"/>
      <c r="C78" s="1"/>
      <c r="D78" s="1"/>
      <c r="E78" s="1"/>
      <c r="F78" s="1"/>
      <c r="G78" s="1"/>
      <c r="H78" s="1"/>
    </row>
    <row r="79" spans="1:9" ht="13.95" customHeight="1" x14ac:dyDescent="0.25">
      <c r="A79" s="1"/>
      <c r="B79" s="1"/>
      <c r="C79" s="1"/>
      <c r="D79" s="1"/>
      <c r="E79" s="1"/>
      <c r="F79" s="1"/>
      <c r="G79" s="1"/>
      <c r="H79" s="1"/>
    </row>
    <row r="80" spans="1:9" ht="13.95" customHeight="1" x14ac:dyDescent="0.25">
      <c r="A80" s="1"/>
      <c r="B80" s="1"/>
      <c r="C80" s="1"/>
      <c r="D80" s="1"/>
      <c r="E80" s="1"/>
      <c r="F80" s="1"/>
      <c r="G80" s="1"/>
      <c r="H80" s="1"/>
    </row>
    <row r="81" spans="1:9" x14ac:dyDescent="0.25">
      <c r="A81" s="256"/>
      <c r="B81" s="255"/>
      <c r="C81" s="254"/>
      <c r="D81" s="258"/>
      <c r="E81" s="257"/>
      <c r="F81" s="253"/>
      <c r="G81" s="247"/>
      <c r="H81" s="70"/>
      <c r="I81" s="56"/>
    </row>
    <row r="82" spans="1:9" x14ac:dyDescent="0.25">
      <c r="A82" s="256"/>
      <c r="B82" s="255"/>
      <c r="C82" s="254"/>
      <c r="D82" s="249"/>
      <c r="E82" s="249"/>
      <c r="F82" s="253"/>
      <c r="G82" s="247"/>
      <c r="H82" s="60"/>
      <c r="I82" s="60"/>
    </row>
    <row r="83" spans="1:9" x14ac:dyDescent="0.25">
      <c r="A83" s="252"/>
      <c r="B83" s="255"/>
      <c r="C83" s="254"/>
      <c r="D83" s="249"/>
      <c r="E83" s="249"/>
      <c r="F83" s="253"/>
      <c r="G83" s="247"/>
      <c r="H83" s="60"/>
      <c r="I83" s="60"/>
    </row>
    <row r="84" spans="1:9" x14ac:dyDescent="0.25">
      <c r="A84" s="252"/>
      <c r="B84" s="255"/>
      <c r="C84" s="254"/>
      <c r="D84" s="249"/>
      <c r="E84" s="249"/>
      <c r="F84" s="253"/>
      <c r="G84" s="247"/>
      <c r="H84" s="60"/>
      <c r="I84" s="60"/>
    </row>
    <row r="85" spans="1:9" x14ac:dyDescent="0.25">
      <c r="A85" s="252"/>
      <c r="B85" s="251"/>
      <c r="C85" s="250"/>
      <c r="D85" s="249"/>
      <c r="E85" s="249"/>
      <c r="F85" s="248"/>
      <c r="G85" s="247"/>
      <c r="H85" s="70"/>
      <c r="I85" s="56"/>
    </row>
    <row r="86" spans="1:9" x14ac:dyDescent="0.25">
      <c r="A86" s="52"/>
      <c r="B86" s="51"/>
      <c r="C86" s="52"/>
      <c r="D86" s="51"/>
      <c r="E86" s="51"/>
      <c r="H86" s="57"/>
      <c r="I86" s="56"/>
    </row>
  </sheetData>
  <mergeCells count="2">
    <mergeCell ref="A1:G1"/>
    <mergeCell ref="A3:G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F2131-632E-403F-B9B3-B6E675897C5A}">
  <dimension ref="A1:I87"/>
  <sheetViews>
    <sheetView zoomScale="73" zoomScaleNormal="73" workbookViewId="0">
      <selection activeCell="A3" sqref="A3:G3"/>
    </sheetView>
  </sheetViews>
  <sheetFormatPr defaultColWidth="9.109375" defaultRowHeight="13.8" x14ac:dyDescent="0.25"/>
  <cols>
    <col min="1" max="1" width="39.6640625" style="48" customWidth="1"/>
    <col min="2" max="2" width="10.5546875" style="2" customWidth="1"/>
    <col min="3" max="3" width="79.33203125" style="3" customWidth="1"/>
    <col min="4" max="4" width="9.109375" style="2"/>
    <col min="5" max="5" width="16.33203125" style="2" customWidth="1"/>
    <col min="6" max="6" width="20.6640625" style="5" customWidth="1"/>
    <col min="7" max="7" width="14.6640625" style="2" customWidth="1"/>
    <col min="8" max="8" width="21.5546875" style="6" customWidth="1"/>
    <col min="9" max="9" width="16.109375" style="1" customWidth="1"/>
    <col min="10" max="16384" width="9.109375" style="1"/>
  </cols>
  <sheetData>
    <row r="1" spans="1:9" ht="39.9" customHeight="1" x14ac:dyDescent="0.25">
      <c r="A1" s="311" t="s">
        <v>521</v>
      </c>
      <c r="B1" s="311"/>
      <c r="C1" s="311"/>
      <c r="D1" s="311"/>
      <c r="E1" s="311"/>
      <c r="F1" s="311"/>
      <c r="G1" s="311"/>
    </row>
    <row r="2" spans="1:9" ht="21.75" customHeight="1" thickBot="1" x14ac:dyDescent="0.3">
      <c r="A2" s="138"/>
      <c r="B2" s="138"/>
      <c r="C2" s="138"/>
      <c r="D2" s="138"/>
      <c r="E2" s="139"/>
      <c r="F2" s="138"/>
      <c r="G2" s="138"/>
    </row>
    <row r="3" spans="1:9" ht="21.6" customHeight="1" x14ac:dyDescent="0.25">
      <c r="A3" s="312" t="s">
        <v>15</v>
      </c>
      <c r="B3" s="313"/>
      <c r="C3" s="313"/>
      <c r="D3" s="313"/>
      <c r="E3" s="313"/>
      <c r="F3" s="313"/>
      <c r="G3" s="314"/>
    </row>
    <row r="4" spans="1:9" ht="28.2" thickBot="1" x14ac:dyDescent="0.3">
      <c r="A4" s="137" t="s">
        <v>36</v>
      </c>
      <c r="B4" s="135" t="s">
        <v>37</v>
      </c>
      <c r="C4" s="135" t="s">
        <v>38</v>
      </c>
      <c r="D4" s="135" t="s">
        <v>39</v>
      </c>
      <c r="E4" s="134" t="s">
        <v>40</v>
      </c>
      <c r="F4" s="133" t="s">
        <v>41</v>
      </c>
      <c r="G4" s="132" t="s">
        <v>42</v>
      </c>
    </row>
    <row r="5" spans="1:9" ht="20.25" customHeight="1" x14ac:dyDescent="0.25">
      <c r="A5" s="77" t="s">
        <v>43</v>
      </c>
      <c r="B5" s="76" t="s">
        <v>44</v>
      </c>
      <c r="C5" s="75" t="s">
        <v>45</v>
      </c>
      <c r="D5" s="73" t="s">
        <v>46</v>
      </c>
      <c r="E5" s="73">
        <v>1</v>
      </c>
      <c r="F5" s="129"/>
      <c r="G5" s="71">
        <f t="shared" ref="G5:G38" si="0">ROUND((E5*F5),2)</f>
        <v>0</v>
      </c>
    </row>
    <row r="6" spans="1:9" ht="20.25" customHeight="1" x14ac:dyDescent="0.25">
      <c r="A6" s="106" t="s">
        <v>43</v>
      </c>
      <c r="B6" s="91" t="s">
        <v>47</v>
      </c>
      <c r="C6" s="90" t="s">
        <v>48</v>
      </c>
      <c r="D6" s="88" t="s">
        <v>49</v>
      </c>
      <c r="E6" s="88">
        <v>2</v>
      </c>
      <c r="F6" s="128"/>
      <c r="G6" s="86">
        <f t="shared" si="0"/>
        <v>0</v>
      </c>
    </row>
    <row r="7" spans="1:9" ht="20.25" customHeight="1" x14ac:dyDescent="0.25">
      <c r="A7" s="106" t="s">
        <v>43</v>
      </c>
      <c r="B7" s="91" t="s">
        <v>50</v>
      </c>
      <c r="C7" s="90" t="s">
        <v>51</v>
      </c>
      <c r="D7" s="88" t="s">
        <v>52</v>
      </c>
      <c r="E7" s="88">
        <v>18</v>
      </c>
      <c r="F7" s="128"/>
      <c r="G7" s="86">
        <f t="shared" si="0"/>
        <v>0</v>
      </c>
    </row>
    <row r="8" spans="1:9" ht="20.25" customHeight="1" x14ac:dyDescent="0.25">
      <c r="A8" s="106" t="s">
        <v>43</v>
      </c>
      <c r="B8" s="91" t="s">
        <v>53</v>
      </c>
      <c r="C8" s="90" t="s">
        <v>54</v>
      </c>
      <c r="D8" s="88" t="s">
        <v>55</v>
      </c>
      <c r="E8" s="88">
        <v>27</v>
      </c>
      <c r="F8" s="128"/>
      <c r="G8" s="86">
        <f t="shared" si="0"/>
        <v>0</v>
      </c>
    </row>
    <row r="9" spans="1:9" ht="20.25" customHeight="1" x14ac:dyDescent="0.25">
      <c r="A9" s="106" t="s">
        <v>43</v>
      </c>
      <c r="B9" s="91" t="s">
        <v>56</v>
      </c>
      <c r="C9" s="90" t="s">
        <v>522</v>
      </c>
      <c r="D9" s="88" t="s">
        <v>55</v>
      </c>
      <c r="E9" s="88">
        <v>0.5</v>
      </c>
      <c r="F9" s="128"/>
      <c r="G9" s="86">
        <f t="shared" si="0"/>
        <v>0</v>
      </c>
    </row>
    <row r="10" spans="1:9" ht="32.4" customHeight="1" x14ac:dyDescent="0.25">
      <c r="A10" s="106" t="s">
        <v>43</v>
      </c>
      <c r="B10" s="91" t="s">
        <v>58</v>
      </c>
      <c r="C10" s="90" t="s">
        <v>59</v>
      </c>
      <c r="D10" s="88" t="s">
        <v>52</v>
      </c>
      <c r="E10" s="88">
        <v>43</v>
      </c>
      <c r="F10" s="128"/>
      <c r="G10" s="86">
        <f t="shared" si="0"/>
        <v>0</v>
      </c>
    </row>
    <row r="11" spans="1:9" ht="34.5" customHeight="1" x14ac:dyDescent="0.25">
      <c r="A11" s="106" t="s">
        <v>43</v>
      </c>
      <c r="B11" s="91" t="s">
        <v>60</v>
      </c>
      <c r="C11" s="90" t="s">
        <v>138</v>
      </c>
      <c r="D11" s="88" t="s">
        <v>55</v>
      </c>
      <c r="E11" s="88">
        <v>44.3</v>
      </c>
      <c r="F11" s="128"/>
      <c r="G11" s="86">
        <f t="shared" si="0"/>
        <v>0</v>
      </c>
    </row>
    <row r="12" spans="1:9" ht="36.75" customHeight="1" x14ac:dyDescent="0.25">
      <c r="A12" s="106" t="s">
        <v>43</v>
      </c>
      <c r="B12" s="91" t="s">
        <v>63</v>
      </c>
      <c r="C12" s="90" t="s">
        <v>61</v>
      </c>
      <c r="D12" s="88" t="s">
        <v>62</v>
      </c>
      <c r="E12" s="88">
        <v>0.1</v>
      </c>
      <c r="F12" s="128"/>
      <c r="G12" s="86">
        <f t="shared" si="0"/>
        <v>0</v>
      </c>
    </row>
    <row r="13" spans="1:9" ht="27" customHeight="1" x14ac:dyDescent="0.25">
      <c r="A13" s="106" t="s">
        <v>43</v>
      </c>
      <c r="B13" s="91" t="s">
        <v>66</v>
      </c>
      <c r="C13" s="90" t="s">
        <v>64</v>
      </c>
      <c r="D13" s="88" t="s">
        <v>65</v>
      </c>
      <c r="E13" s="88">
        <v>10.9</v>
      </c>
      <c r="F13" s="128"/>
      <c r="G13" s="86">
        <f t="shared" si="0"/>
        <v>0</v>
      </c>
    </row>
    <row r="14" spans="1:9" ht="32.4" customHeight="1" thickBot="1" x14ac:dyDescent="0.3">
      <c r="A14" s="106" t="s">
        <v>43</v>
      </c>
      <c r="B14" s="263" t="s">
        <v>68</v>
      </c>
      <c r="C14" s="90" t="s">
        <v>67</v>
      </c>
      <c r="D14" s="88" t="s">
        <v>55</v>
      </c>
      <c r="E14" s="88">
        <v>24</v>
      </c>
      <c r="F14" s="128"/>
      <c r="G14" s="86">
        <f t="shared" si="0"/>
        <v>0</v>
      </c>
    </row>
    <row r="15" spans="1:9" ht="20.25" customHeight="1" thickBot="1" x14ac:dyDescent="0.3">
      <c r="A15" s="126" t="s">
        <v>43</v>
      </c>
      <c r="B15" s="262" t="s">
        <v>171</v>
      </c>
      <c r="C15" s="67" t="s">
        <v>69</v>
      </c>
      <c r="D15" s="65" t="s">
        <v>65</v>
      </c>
      <c r="E15" s="65">
        <v>10.199999999999999</v>
      </c>
      <c r="F15" s="125"/>
      <c r="G15" s="63">
        <f t="shared" si="0"/>
        <v>0</v>
      </c>
      <c r="H15" s="62" t="s">
        <v>70</v>
      </c>
      <c r="I15" s="61">
        <f>ROUND(SUM(G5:G15),2)</f>
        <v>0</v>
      </c>
    </row>
    <row r="16" spans="1:9" ht="29.25" customHeight="1" x14ac:dyDescent="0.25">
      <c r="A16" s="77" t="s">
        <v>71</v>
      </c>
      <c r="B16" s="76" t="s">
        <v>72</v>
      </c>
      <c r="C16" s="75" t="s">
        <v>73</v>
      </c>
      <c r="D16" s="74" t="s">
        <v>62</v>
      </c>
      <c r="E16" s="74">
        <v>2</v>
      </c>
      <c r="F16" s="129"/>
      <c r="G16" s="71">
        <f t="shared" si="0"/>
        <v>0</v>
      </c>
      <c r="H16" s="1"/>
    </row>
    <row r="17" spans="1:9" ht="29.25" customHeight="1" thickBot="1" x14ac:dyDescent="0.3">
      <c r="A17" s="106" t="s">
        <v>71</v>
      </c>
      <c r="B17" s="91" t="s">
        <v>74</v>
      </c>
      <c r="C17" s="90" t="s">
        <v>75</v>
      </c>
      <c r="D17" s="89" t="s">
        <v>55</v>
      </c>
      <c r="E17" s="89">
        <v>53.7</v>
      </c>
      <c r="F17" s="128"/>
      <c r="G17" s="86">
        <f t="shared" si="0"/>
        <v>0</v>
      </c>
      <c r="H17" s="70"/>
      <c r="I17" s="56"/>
    </row>
    <row r="18" spans="1:9" ht="31.5" customHeight="1" thickBot="1" x14ac:dyDescent="0.3">
      <c r="A18" s="126" t="s">
        <v>71</v>
      </c>
      <c r="B18" s="121" t="s">
        <v>76</v>
      </c>
      <c r="C18" s="67" t="s">
        <v>77</v>
      </c>
      <c r="D18" s="66" t="s">
        <v>62</v>
      </c>
      <c r="E18" s="66">
        <v>16.100000000000001</v>
      </c>
      <c r="F18" s="125"/>
      <c r="G18" s="63">
        <f t="shared" si="0"/>
        <v>0</v>
      </c>
      <c r="H18" s="62" t="s">
        <v>78</v>
      </c>
      <c r="I18" s="61">
        <f>ROUND(SUM(G16:G18),2)</f>
        <v>0</v>
      </c>
    </row>
    <row r="19" spans="1:9" ht="31.5" customHeight="1" x14ac:dyDescent="0.25">
      <c r="A19" s="77" t="s">
        <v>79</v>
      </c>
      <c r="B19" s="76" t="s">
        <v>80</v>
      </c>
      <c r="C19" s="75" t="s">
        <v>81</v>
      </c>
      <c r="D19" s="74" t="s">
        <v>55</v>
      </c>
      <c r="E19" s="73">
        <v>12</v>
      </c>
      <c r="F19" s="129"/>
      <c r="G19" s="71">
        <f t="shared" si="0"/>
        <v>0</v>
      </c>
      <c r="H19" s="1"/>
    </row>
    <row r="20" spans="1:9" ht="31.5" customHeight="1" thickBot="1" x14ac:dyDescent="0.3">
      <c r="A20" s="106" t="s">
        <v>79</v>
      </c>
      <c r="B20" s="91" t="s">
        <v>82</v>
      </c>
      <c r="C20" s="90" t="s">
        <v>83</v>
      </c>
      <c r="D20" s="89" t="s">
        <v>55</v>
      </c>
      <c r="E20" s="88">
        <v>12</v>
      </c>
      <c r="F20" s="128"/>
      <c r="G20" s="86">
        <f t="shared" si="0"/>
        <v>0</v>
      </c>
      <c r="H20" s="70"/>
      <c r="I20" s="56"/>
    </row>
    <row r="21" spans="1:9" ht="32.25" customHeight="1" thickBot="1" x14ac:dyDescent="0.3">
      <c r="A21" s="126" t="s">
        <v>79</v>
      </c>
      <c r="B21" s="121" t="s">
        <v>84</v>
      </c>
      <c r="C21" s="67" t="s">
        <v>85</v>
      </c>
      <c r="D21" s="66" t="s">
        <v>52</v>
      </c>
      <c r="E21" s="65">
        <v>43</v>
      </c>
      <c r="F21" s="125"/>
      <c r="G21" s="63">
        <f t="shared" si="0"/>
        <v>0</v>
      </c>
      <c r="H21" s="62" t="s">
        <v>86</v>
      </c>
      <c r="I21" s="61">
        <f>ROUND(SUM(G19:G21),2)</f>
        <v>0</v>
      </c>
    </row>
    <row r="22" spans="1:9" ht="32.25" customHeight="1" x14ac:dyDescent="0.25">
      <c r="A22" s="77" t="s">
        <v>87</v>
      </c>
      <c r="B22" s="76" t="s">
        <v>88</v>
      </c>
      <c r="C22" s="75" t="s">
        <v>89</v>
      </c>
      <c r="D22" s="74" t="s">
        <v>55</v>
      </c>
      <c r="E22" s="73">
        <v>27.5</v>
      </c>
      <c r="F22" s="129"/>
      <c r="G22" s="71">
        <f t="shared" si="0"/>
        <v>0</v>
      </c>
      <c r="H22" s="70"/>
      <c r="I22" s="56"/>
    </row>
    <row r="23" spans="1:9" ht="31.5" customHeight="1" x14ac:dyDescent="0.25">
      <c r="A23" s="106" t="s">
        <v>87</v>
      </c>
      <c r="B23" s="91" t="s">
        <v>90</v>
      </c>
      <c r="C23" s="90" t="s">
        <v>91</v>
      </c>
      <c r="D23" s="89" t="s">
        <v>55</v>
      </c>
      <c r="E23" s="88">
        <v>21.3</v>
      </c>
      <c r="F23" s="128"/>
      <c r="G23" s="86">
        <f t="shared" si="0"/>
        <v>0</v>
      </c>
      <c r="H23" s="70"/>
      <c r="I23" s="56"/>
    </row>
    <row r="24" spans="1:9" ht="31.5" customHeight="1" x14ac:dyDescent="0.25">
      <c r="A24" s="106" t="s">
        <v>87</v>
      </c>
      <c r="B24" s="91" t="s">
        <v>92</v>
      </c>
      <c r="C24" s="90" t="s">
        <v>523</v>
      </c>
      <c r="D24" s="89" t="s">
        <v>55</v>
      </c>
      <c r="E24" s="88">
        <v>0.5</v>
      </c>
      <c r="F24" s="128"/>
      <c r="G24" s="86">
        <f t="shared" si="0"/>
        <v>0</v>
      </c>
      <c r="H24" s="70"/>
      <c r="I24" s="56"/>
    </row>
    <row r="25" spans="1:9" ht="31.5" customHeight="1" x14ac:dyDescent="0.25">
      <c r="A25" s="106" t="s">
        <v>87</v>
      </c>
      <c r="B25" s="91" t="s">
        <v>94</v>
      </c>
      <c r="C25" s="90" t="s">
        <v>93</v>
      </c>
      <c r="D25" s="89" t="s">
        <v>55</v>
      </c>
      <c r="E25" s="88">
        <v>4</v>
      </c>
      <c r="F25" s="128"/>
      <c r="G25" s="86">
        <f t="shared" si="0"/>
        <v>0</v>
      </c>
      <c r="H25" s="70"/>
      <c r="I25" s="56"/>
    </row>
    <row r="26" spans="1:9" ht="31.5" customHeight="1" x14ac:dyDescent="0.25">
      <c r="A26" s="106" t="s">
        <v>87</v>
      </c>
      <c r="B26" s="91" t="s">
        <v>96</v>
      </c>
      <c r="C26" s="90" t="s">
        <v>95</v>
      </c>
      <c r="D26" s="89" t="s">
        <v>55</v>
      </c>
      <c r="E26" s="88">
        <v>1.7</v>
      </c>
      <c r="F26" s="128"/>
      <c r="G26" s="86">
        <f t="shared" si="0"/>
        <v>0</v>
      </c>
      <c r="H26" s="70"/>
      <c r="I26" s="56"/>
    </row>
    <row r="27" spans="1:9" ht="31.5" customHeight="1" thickBot="1" x14ac:dyDescent="0.3">
      <c r="A27" s="106" t="s">
        <v>87</v>
      </c>
      <c r="B27" s="91" t="s">
        <v>98</v>
      </c>
      <c r="C27" s="90" t="s">
        <v>97</v>
      </c>
      <c r="D27" s="89" t="s">
        <v>52</v>
      </c>
      <c r="E27" s="88">
        <v>18</v>
      </c>
      <c r="F27" s="128"/>
      <c r="G27" s="86">
        <f t="shared" si="0"/>
        <v>0</v>
      </c>
      <c r="H27" s="70"/>
      <c r="I27" s="56"/>
    </row>
    <row r="28" spans="1:9" ht="31.5" customHeight="1" thickBot="1" x14ac:dyDescent="0.3">
      <c r="A28" s="126" t="s">
        <v>87</v>
      </c>
      <c r="B28" s="121" t="s">
        <v>413</v>
      </c>
      <c r="C28" s="67" t="s">
        <v>99</v>
      </c>
      <c r="D28" s="66" t="s">
        <v>52</v>
      </c>
      <c r="E28" s="65">
        <v>18</v>
      </c>
      <c r="F28" s="125"/>
      <c r="G28" s="63">
        <f t="shared" si="0"/>
        <v>0</v>
      </c>
      <c r="H28" s="62" t="s">
        <v>100</v>
      </c>
      <c r="I28" s="61">
        <f>ROUND(SUM(G22:G28),2)</f>
        <v>0</v>
      </c>
    </row>
    <row r="29" spans="1:9" ht="31.5" customHeight="1" x14ac:dyDescent="0.25">
      <c r="A29" s="77" t="s">
        <v>101</v>
      </c>
      <c r="B29" s="76" t="s">
        <v>102</v>
      </c>
      <c r="C29" s="75" t="s">
        <v>89</v>
      </c>
      <c r="D29" s="74" t="s">
        <v>55</v>
      </c>
      <c r="E29" s="73">
        <v>26.2</v>
      </c>
      <c r="F29" s="129"/>
      <c r="G29" s="71">
        <f t="shared" si="0"/>
        <v>0</v>
      </c>
      <c r="H29" s="70"/>
      <c r="I29" s="56"/>
    </row>
    <row r="30" spans="1:9" ht="31.5" customHeight="1" x14ac:dyDescent="0.25">
      <c r="A30" s="106" t="s">
        <v>101</v>
      </c>
      <c r="B30" s="91" t="s">
        <v>103</v>
      </c>
      <c r="C30" s="90" t="s">
        <v>104</v>
      </c>
      <c r="D30" s="89" t="s">
        <v>55</v>
      </c>
      <c r="E30" s="88">
        <v>26.2</v>
      </c>
      <c r="F30" s="128"/>
      <c r="G30" s="86">
        <f t="shared" si="0"/>
        <v>0</v>
      </c>
      <c r="H30" s="1"/>
    </row>
    <row r="31" spans="1:9" s="60" customFormat="1" ht="30.75" customHeight="1" x14ac:dyDescent="0.25">
      <c r="A31" s="106" t="s">
        <v>101</v>
      </c>
      <c r="B31" s="91" t="s">
        <v>105</v>
      </c>
      <c r="C31" s="90" t="s">
        <v>97</v>
      </c>
      <c r="D31" s="89" t="s">
        <v>52</v>
      </c>
      <c r="E31" s="88">
        <v>48</v>
      </c>
      <c r="F31" s="128"/>
      <c r="G31" s="86">
        <f t="shared" si="0"/>
        <v>0</v>
      </c>
    </row>
    <row r="32" spans="1:9" s="60" customFormat="1" ht="30.75" customHeight="1" thickBot="1" x14ac:dyDescent="0.3">
      <c r="A32" s="106" t="s">
        <v>101</v>
      </c>
      <c r="B32" s="91" t="s">
        <v>106</v>
      </c>
      <c r="C32" s="90" t="s">
        <v>99</v>
      </c>
      <c r="D32" s="89" t="s">
        <v>52</v>
      </c>
      <c r="E32" s="88">
        <v>35.700000000000003</v>
      </c>
      <c r="F32" s="128"/>
      <c r="G32" s="86">
        <f t="shared" si="0"/>
        <v>0</v>
      </c>
    </row>
    <row r="33" spans="1:9" s="60" customFormat="1" ht="39.6" customHeight="1" thickBot="1" x14ac:dyDescent="0.3">
      <c r="A33" s="126" t="s">
        <v>101</v>
      </c>
      <c r="B33" s="121" t="s">
        <v>107</v>
      </c>
      <c r="C33" s="67" t="s">
        <v>108</v>
      </c>
      <c r="D33" s="66" t="s">
        <v>52</v>
      </c>
      <c r="E33" s="65">
        <v>12.3</v>
      </c>
      <c r="F33" s="125"/>
      <c r="G33" s="63">
        <f t="shared" si="0"/>
        <v>0</v>
      </c>
      <c r="H33" s="62" t="s">
        <v>109</v>
      </c>
      <c r="I33" s="61">
        <f>ROUND(SUM(G29:G33),2)</f>
        <v>0</v>
      </c>
    </row>
    <row r="34" spans="1:9" ht="36.6" customHeight="1" thickBot="1" x14ac:dyDescent="0.3">
      <c r="A34" s="270" t="s">
        <v>110</v>
      </c>
      <c r="B34" s="269" t="s">
        <v>111</v>
      </c>
      <c r="C34" s="268" t="s">
        <v>112</v>
      </c>
      <c r="D34" s="267" t="s">
        <v>55</v>
      </c>
      <c r="E34" s="271">
        <v>25.3</v>
      </c>
      <c r="F34" s="265"/>
      <c r="G34" s="264">
        <f t="shared" si="0"/>
        <v>0</v>
      </c>
      <c r="H34" s="62" t="s">
        <v>113</v>
      </c>
      <c r="I34" s="61">
        <f>ROUND(SUM(G34:G34),2)</f>
        <v>0</v>
      </c>
    </row>
    <row r="35" spans="1:9" ht="36.6" customHeight="1" x14ac:dyDescent="0.25">
      <c r="A35" s="213" t="s">
        <v>114</v>
      </c>
      <c r="B35" s="76" t="s">
        <v>115</v>
      </c>
      <c r="C35" s="75" t="s">
        <v>120</v>
      </c>
      <c r="D35" s="74" t="s">
        <v>49</v>
      </c>
      <c r="E35" s="73">
        <v>2</v>
      </c>
      <c r="F35" s="72"/>
      <c r="G35" s="71">
        <f t="shared" si="0"/>
        <v>0</v>
      </c>
      <c r="H35" s="70"/>
      <c r="I35" s="56"/>
    </row>
    <row r="36" spans="1:9" ht="36.6" customHeight="1" x14ac:dyDescent="0.25">
      <c r="A36" s="259" t="s">
        <v>114</v>
      </c>
      <c r="B36" s="91" t="s">
        <v>117</v>
      </c>
      <c r="C36" s="90" t="s">
        <v>122</v>
      </c>
      <c r="D36" s="89" t="s">
        <v>46</v>
      </c>
      <c r="E36" s="88">
        <v>1</v>
      </c>
      <c r="F36" s="87"/>
      <c r="G36" s="86">
        <f t="shared" si="0"/>
        <v>0</v>
      </c>
      <c r="H36" s="70"/>
      <c r="I36" s="56"/>
    </row>
    <row r="37" spans="1:9" ht="29.25" customHeight="1" thickBot="1" x14ac:dyDescent="0.3">
      <c r="A37" s="259" t="s">
        <v>114</v>
      </c>
      <c r="B37" s="91" t="s">
        <v>119</v>
      </c>
      <c r="C37" s="90" t="s">
        <v>124</v>
      </c>
      <c r="D37" s="89" t="s">
        <v>46</v>
      </c>
      <c r="E37" s="88">
        <v>1</v>
      </c>
      <c r="F37" s="87"/>
      <c r="G37" s="86">
        <f t="shared" si="0"/>
        <v>0</v>
      </c>
      <c r="H37" s="57"/>
      <c r="I37" s="56"/>
    </row>
    <row r="38" spans="1:9" ht="29.25" customHeight="1" thickBot="1" x14ac:dyDescent="0.3">
      <c r="A38" s="69" t="s">
        <v>114</v>
      </c>
      <c r="B38" s="121" t="s">
        <v>121</v>
      </c>
      <c r="C38" s="67" t="s">
        <v>126</v>
      </c>
      <c r="D38" s="66" t="s">
        <v>46</v>
      </c>
      <c r="E38" s="65">
        <v>1</v>
      </c>
      <c r="F38" s="202"/>
      <c r="G38" s="63">
        <f t="shared" si="0"/>
        <v>0</v>
      </c>
      <c r="H38" s="62" t="s">
        <v>127</v>
      </c>
      <c r="I38" s="61">
        <f>ROUND(SUM(G35:G38),2)</f>
        <v>0</v>
      </c>
    </row>
    <row r="39" spans="1:9" ht="63.6" customHeight="1" thickBot="1" x14ac:dyDescent="0.3">
      <c r="A39" s="1"/>
      <c r="B39" s="1"/>
      <c r="C39" s="1"/>
      <c r="D39" s="1"/>
      <c r="E39" s="1"/>
      <c r="F39" s="59" t="s">
        <v>524</v>
      </c>
      <c r="G39" s="58">
        <f>SUM(G5:G38)</f>
        <v>0</v>
      </c>
      <c r="H39" s="1"/>
    </row>
    <row r="40" spans="1:9" ht="34.5" customHeight="1" x14ac:dyDescent="0.25"/>
    <row r="41" spans="1:9" ht="34.5" customHeight="1" x14ac:dyDescent="0.25"/>
    <row r="42" spans="1:9" ht="33" customHeight="1" x14ac:dyDescent="0.25"/>
    <row r="43" spans="1:9" ht="32.4" customHeight="1" x14ac:dyDescent="0.25"/>
    <row r="44" spans="1:9" ht="21.75" customHeight="1" x14ac:dyDescent="0.25"/>
    <row r="45" spans="1:9" ht="40.200000000000003" customHeight="1" x14ac:dyDescent="0.25"/>
    <row r="46" spans="1:9" ht="39.75" customHeight="1" x14ac:dyDescent="0.25"/>
    <row r="47" spans="1:9" ht="29.25" customHeight="1" x14ac:dyDescent="0.25"/>
    <row r="48" spans="1:9" ht="49.2" customHeight="1" x14ac:dyDescent="0.25"/>
    <row r="49" spans="1:9" ht="29.25" customHeight="1" x14ac:dyDescent="0.25">
      <c r="A49" s="1"/>
      <c r="B49" s="1"/>
      <c r="C49" s="1"/>
      <c r="D49" s="1"/>
      <c r="E49" s="1"/>
      <c r="F49" s="1"/>
      <c r="G49" s="1"/>
      <c r="H49" s="1"/>
    </row>
    <row r="50" spans="1:9" ht="29.25" customHeight="1" x14ac:dyDescent="0.25">
      <c r="A50" s="1"/>
      <c r="B50" s="1"/>
      <c r="C50" s="1"/>
      <c r="D50" s="1"/>
      <c r="E50" s="1"/>
      <c r="F50" s="1"/>
      <c r="G50" s="1"/>
      <c r="H50" s="1"/>
    </row>
    <row r="51" spans="1:9" ht="29.25" customHeight="1" x14ac:dyDescent="0.25">
      <c r="A51" s="1"/>
      <c r="B51" s="1"/>
      <c r="C51" s="1"/>
      <c r="D51" s="1"/>
      <c r="E51" s="1"/>
      <c r="F51" s="1"/>
      <c r="G51" s="1"/>
      <c r="H51" s="1"/>
    </row>
    <row r="52" spans="1:9" ht="31.5" customHeight="1" x14ac:dyDescent="0.25">
      <c r="A52" s="1"/>
      <c r="B52" s="1"/>
      <c r="C52" s="1"/>
      <c r="D52" s="1"/>
      <c r="E52" s="1"/>
      <c r="F52" s="1"/>
      <c r="G52" s="1"/>
      <c r="H52" s="1"/>
    </row>
    <row r="53" spans="1:9" ht="31.5" customHeight="1" x14ac:dyDescent="0.25">
      <c r="A53" s="1"/>
      <c r="B53" s="1"/>
      <c r="C53" s="1"/>
      <c r="D53" s="1"/>
      <c r="E53" s="1"/>
      <c r="F53" s="1"/>
      <c r="G53" s="1"/>
      <c r="H53" s="1"/>
    </row>
    <row r="54" spans="1:9" ht="32.25" customHeight="1" x14ac:dyDescent="0.25">
      <c r="A54" s="1"/>
      <c r="B54" s="1"/>
      <c r="C54" s="1"/>
      <c r="D54" s="1"/>
      <c r="E54" s="1"/>
      <c r="F54" s="1"/>
      <c r="G54" s="1"/>
      <c r="H54" s="1"/>
    </row>
    <row r="55" spans="1:9" s="60" customFormat="1" ht="32.25" customHeight="1" x14ac:dyDescent="0.25">
      <c r="A55" s="1"/>
      <c r="B55" s="1"/>
      <c r="C55" s="1"/>
      <c r="D55" s="1"/>
      <c r="E55" s="1"/>
      <c r="F55" s="1"/>
      <c r="G55" s="1"/>
      <c r="H55" s="1"/>
      <c r="I55" s="1"/>
    </row>
    <row r="56" spans="1:9" s="60" customFormat="1" ht="33" customHeight="1" x14ac:dyDescent="0.25">
      <c r="A56" s="1"/>
      <c r="B56" s="1"/>
      <c r="C56" s="1"/>
      <c r="D56" s="1"/>
      <c r="E56" s="1"/>
      <c r="F56" s="1"/>
      <c r="G56" s="1"/>
      <c r="H56" s="1"/>
      <c r="I56" s="1"/>
    </row>
    <row r="57" spans="1:9" s="60" customFormat="1" ht="34.5" customHeight="1" x14ac:dyDescent="0.25">
      <c r="A57" s="1"/>
      <c r="B57" s="1"/>
      <c r="C57" s="1"/>
      <c r="D57" s="1"/>
      <c r="E57" s="1"/>
      <c r="F57" s="1"/>
      <c r="G57" s="1"/>
      <c r="H57" s="1"/>
      <c r="I57" s="1"/>
    </row>
    <row r="58" spans="1:9" s="60" customFormat="1" ht="32.25" customHeight="1" x14ac:dyDescent="0.25">
      <c r="A58" s="1"/>
      <c r="B58" s="1"/>
      <c r="C58" s="1"/>
      <c r="D58" s="1"/>
      <c r="E58" s="1"/>
      <c r="F58" s="1"/>
      <c r="G58" s="1"/>
      <c r="H58" s="1"/>
      <c r="I58" s="1"/>
    </row>
    <row r="59" spans="1:9" s="60" customFormat="1" ht="32.25" customHeight="1" x14ac:dyDescent="0.25">
      <c r="A59" s="1"/>
      <c r="B59" s="1"/>
      <c r="C59" s="1"/>
      <c r="D59" s="1"/>
      <c r="E59" s="1"/>
      <c r="F59" s="1"/>
      <c r="G59" s="1"/>
      <c r="H59" s="1"/>
      <c r="I59" s="1"/>
    </row>
    <row r="60" spans="1:9" s="60" customFormat="1" ht="32.25" customHeight="1" x14ac:dyDescent="0.25">
      <c r="A60" s="1"/>
      <c r="B60" s="1"/>
      <c r="C60" s="1"/>
      <c r="D60" s="1"/>
      <c r="E60" s="1"/>
      <c r="F60" s="1"/>
      <c r="G60" s="1"/>
      <c r="H60" s="1"/>
      <c r="I60" s="1"/>
    </row>
    <row r="61" spans="1:9" s="60" customFormat="1" ht="32.25" customHeight="1" x14ac:dyDescent="0.25">
      <c r="A61" s="1"/>
      <c r="B61" s="1"/>
      <c r="C61" s="1"/>
      <c r="D61" s="1"/>
      <c r="E61" s="1"/>
      <c r="F61" s="1"/>
      <c r="G61" s="1"/>
      <c r="H61" s="1"/>
      <c r="I61" s="1"/>
    </row>
    <row r="62" spans="1:9" s="60" customFormat="1" ht="32.25" customHeight="1" x14ac:dyDescent="0.25">
      <c r="A62" s="1"/>
      <c r="B62" s="1"/>
      <c r="C62" s="1"/>
      <c r="D62" s="1"/>
      <c r="E62" s="1"/>
      <c r="F62" s="1"/>
      <c r="G62" s="1"/>
      <c r="H62" s="1"/>
      <c r="I62" s="1"/>
    </row>
    <row r="63" spans="1:9" s="60" customFormat="1" ht="32.25" customHeight="1" x14ac:dyDescent="0.25">
      <c r="A63" s="1"/>
      <c r="B63" s="1"/>
      <c r="C63" s="1"/>
      <c r="D63" s="1"/>
      <c r="E63" s="1"/>
      <c r="F63" s="1"/>
      <c r="G63" s="1"/>
      <c r="H63" s="1"/>
      <c r="I63" s="1"/>
    </row>
    <row r="64" spans="1:9" s="60" customFormat="1" ht="31.5" customHeight="1" x14ac:dyDescent="0.25">
      <c r="A64" s="1"/>
      <c r="B64" s="1"/>
      <c r="C64" s="1"/>
      <c r="D64" s="1"/>
      <c r="E64" s="1"/>
      <c r="F64" s="1"/>
      <c r="G64" s="1"/>
      <c r="H64" s="1"/>
      <c r="I64" s="1"/>
    </row>
    <row r="65" spans="1:9" s="60" customFormat="1" ht="31.5" customHeight="1" x14ac:dyDescent="0.25">
      <c r="A65" s="1"/>
      <c r="B65" s="1"/>
      <c r="C65" s="1"/>
      <c r="D65" s="1"/>
      <c r="E65" s="1"/>
      <c r="F65" s="1"/>
      <c r="G65" s="1"/>
      <c r="H65" s="1"/>
      <c r="I65" s="1"/>
    </row>
    <row r="66" spans="1:9" s="60" customFormat="1" ht="33" customHeight="1" x14ac:dyDescent="0.25">
      <c r="A66" s="1"/>
      <c r="B66" s="1"/>
      <c r="C66" s="1"/>
      <c r="D66" s="1"/>
      <c r="E66" s="1"/>
      <c r="F66" s="1"/>
      <c r="G66" s="1"/>
      <c r="H66" s="1"/>
      <c r="I66" s="1"/>
    </row>
    <row r="67" spans="1:9" s="60" customFormat="1" ht="33" customHeight="1" x14ac:dyDescent="0.25">
      <c r="A67" s="1"/>
      <c r="B67" s="1"/>
      <c r="C67" s="1"/>
      <c r="D67" s="1"/>
      <c r="E67" s="1"/>
      <c r="F67" s="1"/>
      <c r="G67" s="1"/>
      <c r="H67" s="1"/>
      <c r="I67" s="1"/>
    </row>
    <row r="68" spans="1:9" s="60" customFormat="1" ht="30.75" customHeight="1" x14ac:dyDescent="0.25">
      <c r="A68" s="1"/>
      <c r="B68" s="1"/>
      <c r="C68" s="1"/>
      <c r="D68" s="1"/>
      <c r="E68" s="1"/>
      <c r="F68" s="1"/>
      <c r="G68" s="1"/>
      <c r="H68" s="1"/>
      <c r="I68" s="1"/>
    </row>
    <row r="69" spans="1:9" s="60" customFormat="1" ht="30.75" customHeight="1" x14ac:dyDescent="0.25">
      <c r="A69" s="1"/>
      <c r="B69" s="1"/>
      <c r="C69" s="1"/>
      <c r="D69" s="1"/>
      <c r="E69" s="1"/>
      <c r="F69" s="1"/>
      <c r="G69" s="1"/>
      <c r="H69" s="1"/>
      <c r="I69" s="1"/>
    </row>
    <row r="70" spans="1:9" s="60" customFormat="1" ht="30.75" customHeight="1" x14ac:dyDescent="0.25">
      <c r="A70" s="1"/>
      <c r="B70" s="1"/>
      <c r="C70" s="1"/>
      <c r="D70" s="1"/>
      <c r="E70" s="1"/>
      <c r="F70" s="1"/>
      <c r="G70" s="1"/>
      <c r="H70" s="1"/>
      <c r="I70" s="1"/>
    </row>
    <row r="71" spans="1:9" s="60" customFormat="1" ht="30.75" customHeight="1" x14ac:dyDescent="0.25">
      <c r="A71" s="1"/>
      <c r="B71" s="1"/>
      <c r="C71" s="1"/>
      <c r="D71" s="1"/>
      <c r="E71" s="1"/>
      <c r="F71" s="1"/>
      <c r="G71" s="1"/>
      <c r="H71" s="1"/>
      <c r="I71" s="1"/>
    </row>
    <row r="72" spans="1:9" s="60" customFormat="1" ht="36" customHeight="1" x14ac:dyDescent="0.25">
      <c r="A72" s="1"/>
      <c r="B72" s="1"/>
      <c r="C72" s="1"/>
      <c r="D72" s="1"/>
      <c r="E72" s="1"/>
      <c r="F72" s="1"/>
      <c r="G72" s="1"/>
      <c r="H72" s="1"/>
      <c r="I72" s="1"/>
    </row>
    <row r="73" spans="1:9" ht="43.95" customHeight="1" x14ac:dyDescent="0.25">
      <c r="A73" s="1"/>
      <c r="B73" s="1"/>
      <c r="C73" s="1"/>
      <c r="D73" s="1"/>
      <c r="E73" s="1"/>
      <c r="F73" s="1"/>
      <c r="G73" s="1"/>
      <c r="H73" s="1"/>
    </row>
    <row r="74" spans="1:9" ht="43.95" customHeight="1" x14ac:dyDescent="0.25">
      <c r="A74" s="1"/>
      <c r="B74" s="1"/>
      <c r="C74" s="1"/>
      <c r="D74" s="1"/>
      <c r="E74" s="1"/>
      <c r="F74" s="1"/>
      <c r="G74" s="1"/>
      <c r="H74" s="1"/>
    </row>
    <row r="75" spans="1:9" ht="43.95" customHeight="1" x14ac:dyDescent="0.25">
      <c r="A75" s="1"/>
      <c r="B75" s="1"/>
      <c r="C75" s="1"/>
      <c r="D75" s="1"/>
      <c r="E75" s="1"/>
      <c r="F75" s="1"/>
      <c r="G75" s="1"/>
      <c r="H75" s="1"/>
    </row>
    <row r="76" spans="1:9" ht="43.95" customHeight="1" x14ac:dyDescent="0.25">
      <c r="A76" s="1"/>
      <c r="B76" s="1"/>
      <c r="C76" s="1"/>
      <c r="D76" s="1"/>
      <c r="E76" s="1"/>
      <c r="F76" s="1"/>
      <c r="G76" s="1"/>
      <c r="H76" s="1"/>
    </row>
    <row r="77" spans="1:9" x14ac:dyDescent="0.25">
      <c r="A77" s="1"/>
      <c r="B77" s="1"/>
      <c r="C77" s="1"/>
      <c r="D77" s="1"/>
      <c r="E77" s="1"/>
      <c r="F77" s="1"/>
      <c r="G77" s="1"/>
      <c r="H77" s="1"/>
    </row>
    <row r="78" spans="1:9" x14ac:dyDescent="0.25">
      <c r="A78" s="1"/>
      <c r="B78" s="1"/>
      <c r="C78" s="1"/>
      <c r="D78" s="1"/>
      <c r="E78" s="1"/>
      <c r="F78" s="1"/>
      <c r="G78" s="1"/>
      <c r="H78" s="1"/>
    </row>
    <row r="79" spans="1:9" x14ac:dyDescent="0.25">
      <c r="A79" s="1"/>
      <c r="B79" s="1"/>
      <c r="C79" s="1"/>
      <c r="D79" s="1"/>
      <c r="E79" s="1"/>
      <c r="F79" s="1"/>
      <c r="G79" s="1"/>
      <c r="H79" s="1"/>
    </row>
    <row r="80" spans="1:9" ht="13.95" customHeight="1" x14ac:dyDescent="0.25">
      <c r="A80" s="1"/>
      <c r="B80" s="1"/>
      <c r="C80" s="1"/>
      <c r="D80" s="1"/>
      <c r="E80" s="1"/>
      <c r="F80" s="1"/>
      <c r="G80" s="1"/>
      <c r="H80" s="1"/>
    </row>
    <row r="81" spans="1:9" ht="13.95" customHeight="1" x14ac:dyDescent="0.25">
      <c r="A81" s="1"/>
      <c r="B81" s="1"/>
      <c r="C81" s="1"/>
      <c r="D81" s="1"/>
      <c r="E81" s="1"/>
      <c r="F81" s="1"/>
      <c r="G81" s="1"/>
      <c r="H81" s="1"/>
    </row>
    <row r="82" spans="1:9" x14ac:dyDescent="0.25">
      <c r="A82" s="256"/>
      <c r="B82" s="255"/>
      <c r="C82" s="254"/>
      <c r="D82" s="258"/>
      <c r="E82" s="257"/>
      <c r="F82" s="253"/>
      <c r="G82" s="247"/>
      <c r="H82" s="70"/>
      <c r="I82" s="56"/>
    </row>
    <row r="83" spans="1:9" x14ac:dyDescent="0.25">
      <c r="A83" s="256"/>
      <c r="B83" s="255"/>
      <c r="C83" s="254"/>
      <c r="D83" s="249"/>
      <c r="E83" s="249"/>
      <c r="F83" s="253"/>
      <c r="G83" s="247"/>
      <c r="H83" s="60"/>
      <c r="I83" s="60"/>
    </row>
    <row r="84" spans="1:9" x14ac:dyDescent="0.25">
      <c r="A84" s="252"/>
      <c r="B84" s="255"/>
      <c r="C84" s="254"/>
      <c r="D84" s="249"/>
      <c r="E84" s="249"/>
      <c r="F84" s="253"/>
      <c r="G84" s="247"/>
      <c r="H84" s="60"/>
      <c r="I84" s="60"/>
    </row>
    <row r="85" spans="1:9" x14ac:dyDescent="0.25">
      <c r="A85" s="252"/>
      <c r="B85" s="255"/>
      <c r="C85" s="254"/>
      <c r="D85" s="249"/>
      <c r="E85" s="249"/>
      <c r="F85" s="253"/>
      <c r="G85" s="247"/>
      <c r="H85" s="60"/>
      <c r="I85" s="60"/>
    </row>
    <row r="86" spans="1:9" x14ac:dyDescent="0.25">
      <c r="A86" s="252"/>
      <c r="B86" s="251"/>
      <c r="C86" s="250"/>
      <c r="D86" s="249"/>
      <c r="E86" s="249"/>
      <c r="F86" s="248"/>
      <c r="G86" s="247"/>
      <c r="H86" s="70"/>
      <c r="I86" s="56"/>
    </row>
    <row r="87" spans="1:9" x14ac:dyDescent="0.25">
      <c r="A87" s="52"/>
      <c r="B87" s="51"/>
      <c r="C87" s="52"/>
      <c r="D87" s="51"/>
      <c r="E87" s="51"/>
      <c r="H87" s="57"/>
      <c r="I87" s="56"/>
    </row>
  </sheetData>
  <mergeCells count="2">
    <mergeCell ref="A1:G1"/>
    <mergeCell ref="A3:G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2BE06-BAC4-49DE-83A1-BB2ADFCD6946}">
  <dimension ref="A1:I80"/>
  <sheetViews>
    <sheetView zoomScaleNormal="100" workbookViewId="0">
      <selection activeCell="A3" sqref="A3:G3"/>
    </sheetView>
  </sheetViews>
  <sheetFormatPr defaultColWidth="9.109375" defaultRowHeight="13.8" x14ac:dyDescent="0.25"/>
  <cols>
    <col min="1" max="1" width="39.6640625" style="48" customWidth="1"/>
    <col min="2" max="2" width="10.5546875" style="2" customWidth="1"/>
    <col min="3" max="3" width="79.33203125" style="3" customWidth="1"/>
    <col min="4" max="4" width="9.109375" style="2"/>
    <col min="5" max="5" width="16.33203125" style="2" customWidth="1"/>
    <col min="6" max="6" width="20.6640625" style="5" customWidth="1"/>
    <col min="7" max="7" width="14.6640625" style="2" customWidth="1"/>
    <col min="8" max="8" width="21.5546875" style="6" customWidth="1"/>
    <col min="9" max="9" width="16.109375" style="1" customWidth="1"/>
    <col min="10" max="16384" width="9.109375" style="1"/>
  </cols>
  <sheetData>
    <row r="1" spans="1:9" ht="39.9" customHeight="1" x14ac:dyDescent="0.25">
      <c r="A1" s="311" t="s">
        <v>525</v>
      </c>
      <c r="B1" s="311"/>
      <c r="C1" s="311"/>
      <c r="D1" s="311"/>
      <c r="E1" s="311"/>
      <c r="F1" s="311"/>
      <c r="G1" s="311"/>
    </row>
    <row r="2" spans="1:9" ht="21.75" customHeight="1" thickBot="1" x14ac:dyDescent="0.3">
      <c r="A2" s="138"/>
      <c r="B2" s="138"/>
      <c r="C2" s="138"/>
      <c r="D2" s="138"/>
      <c r="E2" s="139"/>
      <c r="F2" s="138"/>
      <c r="G2" s="138"/>
    </row>
    <row r="3" spans="1:9" ht="21.6" customHeight="1" x14ac:dyDescent="0.25">
      <c r="A3" s="312" t="s">
        <v>14</v>
      </c>
      <c r="B3" s="313"/>
      <c r="C3" s="313"/>
      <c r="D3" s="313"/>
      <c r="E3" s="313"/>
      <c r="F3" s="313"/>
      <c r="G3" s="314"/>
    </row>
    <row r="4" spans="1:9" ht="28.2" thickBot="1" x14ac:dyDescent="0.3">
      <c r="A4" s="246" t="s">
        <v>36</v>
      </c>
      <c r="B4" s="184" t="s">
        <v>37</v>
      </c>
      <c r="C4" s="184" t="s">
        <v>38</v>
      </c>
      <c r="D4" s="184" t="s">
        <v>39</v>
      </c>
      <c r="E4" s="183" t="s">
        <v>40</v>
      </c>
      <c r="F4" s="244" t="s">
        <v>41</v>
      </c>
      <c r="G4" s="243" t="s">
        <v>42</v>
      </c>
    </row>
    <row r="5" spans="1:9" ht="20.25" customHeight="1" x14ac:dyDescent="0.25">
      <c r="A5" s="77" t="s">
        <v>43</v>
      </c>
      <c r="B5" s="76" t="s">
        <v>130</v>
      </c>
      <c r="C5" s="75" t="s">
        <v>45</v>
      </c>
      <c r="D5" s="73" t="s">
        <v>46</v>
      </c>
      <c r="E5" s="73">
        <v>1</v>
      </c>
      <c r="F5" s="129"/>
      <c r="G5" s="71">
        <f t="shared" ref="G5:G31" si="0">ROUND((E5*F5),2)</f>
        <v>0</v>
      </c>
    </row>
    <row r="6" spans="1:9" ht="20.25" customHeight="1" x14ac:dyDescent="0.25">
      <c r="A6" s="106" t="s">
        <v>43</v>
      </c>
      <c r="B6" s="91" t="s">
        <v>131</v>
      </c>
      <c r="C6" s="90" t="s">
        <v>51</v>
      </c>
      <c r="D6" s="88" t="s">
        <v>52</v>
      </c>
      <c r="E6" s="88">
        <v>20</v>
      </c>
      <c r="F6" s="128"/>
      <c r="G6" s="86">
        <f t="shared" si="0"/>
        <v>0</v>
      </c>
    </row>
    <row r="7" spans="1:9" ht="20.25" customHeight="1" x14ac:dyDescent="0.25">
      <c r="A7" s="106" t="s">
        <v>43</v>
      </c>
      <c r="B7" s="91" t="s">
        <v>132</v>
      </c>
      <c r="C7" s="90" t="s">
        <v>54</v>
      </c>
      <c r="D7" s="88" t="s">
        <v>55</v>
      </c>
      <c r="E7" s="88">
        <v>16</v>
      </c>
      <c r="F7" s="128"/>
      <c r="G7" s="86">
        <f t="shared" si="0"/>
        <v>0</v>
      </c>
    </row>
    <row r="8" spans="1:9" ht="20.25" customHeight="1" x14ac:dyDescent="0.25">
      <c r="A8" s="106" t="s">
        <v>43</v>
      </c>
      <c r="B8" s="91" t="s">
        <v>133</v>
      </c>
      <c r="C8" s="90" t="s">
        <v>59</v>
      </c>
      <c r="D8" s="88" t="s">
        <v>52</v>
      </c>
      <c r="E8" s="88">
        <v>23</v>
      </c>
      <c r="F8" s="128"/>
      <c r="G8" s="86">
        <f t="shared" si="0"/>
        <v>0</v>
      </c>
    </row>
    <row r="9" spans="1:9" ht="20.25" customHeight="1" x14ac:dyDescent="0.25">
      <c r="A9" s="106" t="s">
        <v>43</v>
      </c>
      <c r="B9" s="91" t="s">
        <v>135</v>
      </c>
      <c r="C9" s="90" t="s">
        <v>61</v>
      </c>
      <c r="D9" s="88" t="s">
        <v>62</v>
      </c>
      <c r="E9" s="88">
        <v>0.4</v>
      </c>
      <c r="F9" s="128"/>
      <c r="G9" s="86">
        <f t="shared" si="0"/>
        <v>0</v>
      </c>
    </row>
    <row r="10" spans="1:9" ht="32.4" customHeight="1" x14ac:dyDescent="0.25">
      <c r="A10" s="106" t="s">
        <v>43</v>
      </c>
      <c r="B10" s="91" t="s">
        <v>136</v>
      </c>
      <c r="C10" s="90" t="s">
        <v>138</v>
      </c>
      <c r="D10" s="88" t="s">
        <v>55</v>
      </c>
      <c r="E10" s="88">
        <v>15.6</v>
      </c>
      <c r="F10" s="128"/>
      <c r="G10" s="86">
        <f t="shared" si="0"/>
        <v>0</v>
      </c>
    </row>
    <row r="11" spans="1:9" ht="32.4" customHeight="1" x14ac:dyDescent="0.25">
      <c r="A11" s="106" t="s">
        <v>43</v>
      </c>
      <c r="B11" s="91" t="s">
        <v>137</v>
      </c>
      <c r="C11" s="90" t="s">
        <v>64</v>
      </c>
      <c r="D11" s="88" t="s">
        <v>65</v>
      </c>
      <c r="E11" s="88">
        <v>4.2</v>
      </c>
      <c r="F11" s="128"/>
      <c r="G11" s="86">
        <f t="shared" si="0"/>
        <v>0</v>
      </c>
    </row>
    <row r="12" spans="1:9" ht="20.25" customHeight="1" thickBot="1" x14ac:dyDescent="0.3">
      <c r="A12" s="106" t="s">
        <v>43</v>
      </c>
      <c r="B12" s="91" t="s">
        <v>139</v>
      </c>
      <c r="C12" s="90" t="s">
        <v>67</v>
      </c>
      <c r="D12" s="88" t="s">
        <v>55</v>
      </c>
      <c r="E12" s="88">
        <v>22</v>
      </c>
      <c r="F12" s="128"/>
      <c r="G12" s="86">
        <f t="shared" si="0"/>
        <v>0</v>
      </c>
    </row>
    <row r="13" spans="1:9" ht="40.200000000000003" customHeight="1" thickBot="1" x14ac:dyDescent="0.3">
      <c r="A13" s="126" t="s">
        <v>43</v>
      </c>
      <c r="B13" s="91" t="s">
        <v>140</v>
      </c>
      <c r="C13" s="67" t="s">
        <v>69</v>
      </c>
      <c r="D13" s="65" t="s">
        <v>65</v>
      </c>
      <c r="E13" s="65">
        <v>11.2</v>
      </c>
      <c r="F13" s="125"/>
      <c r="G13" s="63">
        <f t="shared" si="0"/>
        <v>0</v>
      </c>
      <c r="H13" s="62" t="s">
        <v>70</v>
      </c>
      <c r="I13" s="61">
        <f>ROUND(SUM(G5:G13),2)</f>
        <v>0</v>
      </c>
    </row>
    <row r="14" spans="1:9" ht="29.25" customHeight="1" thickBot="1" x14ac:dyDescent="0.3">
      <c r="A14" s="77" t="s">
        <v>71</v>
      </c>
      <c r="B14" s="76" t="s">
        <v>142</v>
      </c>
      <c r="C14" s="75" t="s">
        <v>75</v>
      </c>
      <c r="D14" s="74" t="s">
        <v>55</v>
      </c>
      <c r="E14" s="74">
        <v>16</v>
      </c>
      <c r="F14" s="129"/>
      <c r="G14" s="71">
        <f t="shared" si="0"/>
        <v>0</v>
      </c>
      <c r="H14" s="1"/>
    </row>
    <row r="15" spans="1:9" ht="31.5" customHeight="1" thickBot="1" x14ac:dyDescent="0.3">
      <c r="A15" s="126" t="s">
        <v>71</v>
      </c>
      <c r="B15" s="121" t="s">
        <v>143</v>
      </c>
      <c r="C15" s="67" t="s">
        <v>77</v>
      </c>
      <c r="D15" s="66" t="s">
        <v>62</v>
      </c>
      <c r="E15" s="66">
        <v>4.8</v>
      </c>
      <c r="F15" s="125"/>
      <c r="G15" s="63">
        <f t="shared" si="0"/>
        <v>0</v>
      </c>
      <c r="H15" s="62" t="s">
        <v>78</v>
      </c>
      <c r="I15" s="61">
        <f>ROUND(SUM(G14:G15),2)</f>
        <v>0</v>
      </c>
    </row>
    <row r="16" spans="1:9" ht="31.5" customHeight="1" x14ac:dyDescent="0.25">
      <c r="A16" s="77" t="s">
        <v>79</v>
      </c>
      <c r="B16" s="76" t="s">
        <v>80</v>
      </c>
      <c r="C16" s="75" t="s">
        <v>81</v>
      </c>
      <c r="D16" s="74" t="s">
        <v>55</v>
      </c>
      <c r="E16" s="73">
        <v>9.1999999999999993</v>
      </c>
      <c r="F16" s="129"/>
      <c r="G16" s="71">
        <f t="shared" si="0"/>
        <v>0</v>
      </c>
      <c r="H16" s="1"/>
    </row>
    <row r="17" spans="1:9" ht="31.5" customHeight="1" thickBot="1" x14ac:dyDescent="0.3">
      <c r="A17" s="106" t="s">
        <v>79</v>
      </c>
      <c r="B17" s="91" t="s">
        <v>82</v>
      </c>
      <c r="C17" s="90" t="s">
        <v>83</v>
      </c>
      <c r="D17" s="89" t="s">
        <v>55</v>
      </c>
      <c r="E17" s="88">
        <v>9.1999999999999993</v>
      </c>
      <c r="F17" s="128"/>
      <c r="G17" s="86">
        <f t="shared" si="0"/>
        <v>0</v>
      </c>
      <c r="H17" s="70"/>
      <c r="I17" s="56"/>
    </row>
    <row r="18" spans="1:9" ht="32.25" customHeight="1" thickBot="1" x14ac:dyDescent="0.3">
      <c r="A18" s="126" t="s">
        <v>79</v>
      </c>
      <c r="B18" s="121" t="s">
        <v>84</v>
      </c>
      <c r="C18" s="67" t="s">
        <v>85</v>
      </c>
      <c r="D18" s="66" t="s">
        <v>52</v>
      </c>
      <c r="E18" s="65">
        <v>34</v>
      </c>
      <c r="F18" s="125"/>
      <c r="G18" s="63">
        <f t="shared" si="0"/>
        <v>0</v>
      </c>
      <c r="H18" s="62" t="s">
        <v>86</v>
      </c>
      <c r="I18" s="61">
        <f>ROUND(SUM(G16:G18),2)</f>
        <v>0</v>
      </c>
    </row>
    <row r="19" spans="1:9" ht="32.25" customHeight="1" x14ac:dyDescent="0.25">
      <c r="A19" s="77" t="s">
        <v>144</v>
      </c>
      <c r="B19" s="76" t="s">
        <v>145</v>
      </c>
      <c r="C19" s="75" t="s">
        <v>89</v>
      </c>
      <c r="D19" s="74" t="s">
        <v>55</v>
      </c>
      <c r="E19" s="73">
        <v>16</v>
      </c>
      <c r="F19" s="129"/>
      <c r="G19" s="71">
        <f t="shared" si="0"/>
        <v>0</v>
      </c>
      <c r="H19" s="70"/>
      <c r="I19" s="56"/>
    </row>
    <row r="20" spans="1:9" ht="31.5" customHeight="1" x14ac:dyDescent="0.25">
      <c r="A20" s="106" t="s">
        <v>144</v>
      </c>
      <c r="B20" s="91" t="s">
        <v>146</v>
      </c>
      <c r="C20" s="90" t="s">
        <v>91</v>
      </c>
      <c r="D20" s="89" t="s">
        <v>55</v>
      </c>
      <c r="E20" s="88">
        <v>11.2</v>
      </c>
      <c r="F20" s="128"/>
      <c r="G20" s="86">
        <f t="shared" si="0"/>
        <v>0</v>
      </c>
      <c r="H20" s="70"/>
      <c r="I20" s="56"/>
    </row>
    <row r="21" spans="1:9" ht="31.5" customHeight="1" x14ac:dyDescent="0.25">
      <c r="A21" s="106" t="s">
        <v>144</v>
      </c>
      <c r="B21" s="91" t="s">
        <v>147</v>
      </c>
      <c r="C21" s="90" t="s">
        <v>93</v>
      </c>
      <c r="D21" s="89" t="s">
        <v>55</v>
      </c>
      <c r="E21" s="88">
        <v>4.8</v>
      </c>
      <c r="F21" s="128"/>
      <c r="G21" s="86">
        <f t="shared" si="0"/>
        <v>0</v>
      </c>
      <c r="H21" s="70"/>
      <c r="I21" s="56"/>
    </row>
    <row r="22" spans="1:9" ht="31.5" customHeight="1" thickBot="1" x14ac:dyDescent="0.3">
      <c r="A22" s="106" t="s">
        <v>144</v>
      </c>
      <c r="B22" s="91" t="s">
        <v>148</v>
      </c>
      <c r="C22" s="90" t="s">
        <v>97</v>
      </c>
      <c r="D22" s="89" t="s">
        <v>52</v>
      </c>
      <c r="E22" s="88">
        <v>20</v>
      </c>
      <c r="F22" s="128"/>
      <c r="G22" s="86">
        <f t="shared" si="0"/>
        <v>0</v>
      </c>
      <c r="H22" s="70"/>
      <c r="I22" s="56"/>
    </row>
    <row r="23" spans="1:9" ht="31.5" customHeight="1" thickBot="1" x14ac:dyDescent="0.3">
      <c r="A23" s="126" t="s">
        <v>144</v>
      </c>
      <c r="B23" s="91" t="s">
        <v>149</v>
      </c>
      <c r="C23" s="67" t="s">
        <v>99</v>
      </c>
      <c r="D23" s="66" t="s">
        <v>52</v>
      </c>
      <c r="E23" s="65">
        <v>20</v>
      </c>
      <c r="F23" s="125"/>
      <c r="G23" s="63">
        <f t="shared" si="0"/>
        <v>0</v>
      </c>
      <c r="H23" s="62" t="s">
        <v>100</v>
      </c>
      <c r="I23" s="61">
        <f>ROUND(SUM(G19:G23),2)</f>
        <v>0</v>
      </c>
    </row>
    <row r="24" spans="1:9" ht="31.5" customHeight="1" x14ac:dyDescent="0.25">
      <c r="A24" s="77" t="s">
        <v>153</v>
      </c>
      <c r="B24" s="76" t="s">
        <v>154</v>
      </c>
      <c r="C24" s="75" t="s">
        <v>89</v>
      </c>
      <c r="D24" s="74" t="s">
        <v>55</v>
      </c>
      <c r="E24" s="73">
        <v>10.6</v>
      </c>
      <c r="F24" s="129"/>
      <c r="G24" s="71">
        <f t="shared" si="0"/>
        <v>0</v>
      </c>
      <c r="H24" s="70"/>
      <c r="I24" s="56"/>
    </row>
    <row r="25" spans="1:9" ht="31.5" customHeight="1" x14ac:dyDescent="0.25">
      <c r="A25" s="106" t="s">
        <v>153</v>
      </c>
      <c r="B25" s="91" t="s">
        <v>155</v>
      </c>
      <c r="C25" s="90" t="s">
        <v>156</v>
      </c>
      <c r="D25" s="89" t="s">
        <v>55</v>
      </c>
      <c r="E25" s="88">
        <v>10.6</v>
      </c>
      <c r="F25" s="128"/>
      <c r="G25" s="86">
        <f t="shared" si="0"/>
        <v>0</v>
      </c>
      <c r="H25" s="1"/>
    </row>
    <row r="26" spans="1:9" ht="31.5" customHeight="1" x14ac:dyDescent="0.25">
      <c r="A26" s="106" t="s">
        <v>153</v>
      </c>
      <c r="B26" s="91" t="s">
        <v>157</v>
      </c>
      <c r="C26" s="90" t="s">
        <v>97</v>
      </c>
      <c r="D26" s="89" t="s">
        <v>52</v>
      </c>
      <c r="E26" s="88">
        <v>35</v>
      </c>
      <c r="F26" s="128"/>
      <c r="G26" s="86">
        <f t="shared" si="0"/>
        <v>0</v>
      </c>
      <c r="H26" s="1"/>
    </row>
    <row r="27" spans="1:9" s="60" customFormat="1" ht="30.75" customHeight="1" thickBot="1" x14ac:dyDescent="0.3">
      <c r="A27" s="106" t="s">
        <v>153</v>
      </c>
      <c r="B27" s="91" t="s">
        <v>158</v>
      </c>
      <c r="C27" s="90" t="s">
        <v>99</v>
      </c>
      <c r="D27" s="89" t="s">
        <v>52</v>
      </c>
      <c r="E27" s="88">
        <v>21</v>
      </c>
      <c r="F27" s="128"/>
      <c r="G27" s="86">
        <f t="shared" si="0"/>
        <v>0</v>
      </c>
    </row>
    <row r="28" spans="1:9" s="60" customFormat="1" ht="39.6" customHeight="1" thickBot="1" x14ac:dyDescent="0.3">
      <c r="A28" s="126" t="s">
        <v>153</v>
      </c>
      <c r="B28" s="91" t="s">
        <v>159</v>
      </c>
      <c r="C28" s="67" t="s">
        <v>160</v>
      </c>
      <c r="D28" s="66" t="s">
        <v>52</v>
      </c>
      <c r="E28" s="65">
        <v>14</v>
      </c>
      <c r="F28" s="125"/>
      <c r="G28" s="63">
        <f t="shared" si="0"/>
        <v>0</v>
      </c>
      <c r="H28" s="62" t="s">
        <v>109</v>
      </c>
      <c r="I28" s="61">
        <f>ROUND(SUM(G24:G28),2)</f>
        <v>0</v>
      </c>
    </row>
    <row r="29" spans="1:9" ht="36.6" customHeight="1" thickBot="1" x14ac:dyDescent="0.3">
      <c r="A29" s="270" t="s">
        <v>110</v>
      </c>
      <c r="B29" s="269" t="s">
        <v>111</v>
      </c>
      <c r="C29" s="268" t="s">
        <v>112</v>
      </c>
      <c r="D29" s="267" t="s">
        <v>55</v>
      </c>
      <c r="E29" s="266">
        <v>21.6</v>
      </c>
      <c r="F29" s="265"/>
      <c r="G29" s="264">
        <f t="shared" si="0"/>
        <v>0</v>
      </c>
      <c r="H29" s="62" t="s">
        <v>113</v>
      </c>
      <c r="I29" s="61">
        <f>ROUND(SUM(G29:G29),2)</f>
        <v>0</v>
      </c>
    </row>
    <row r="30" spans="1:9" ht="29.25" customHeight="1" thickBot="1" x14ac:dyDescent="0.3">
      <c r="A30" s="259" t="s">
        <v>114</v>
      </c>
      <c r="B30" s="91" t="s">
        <v>161</v>
      </c>
      <c r="C30" s="90" t="s">
        <v>122</v>
      </c>
      <c r="D30" s="89" t="s">
        <v>46</v>
      </c>
      <c r="E30" s="88">
        <v>1</v>
      </c>
      <c r="F30" s="87"/>
      <c r="G30" s="86">
        <f t="shared" si="0"/>
        <v>0</v>
      </c>
      <c r="H30" s="57"/>
      <c r="I30" s="56"/>
    </row>
    <row r="31" spans="1:9" ht="29.25" customHeight="1" thickBot="1" x14ac:dyDescent="0.3">
      <c r="A31" s="69" t="s">
        <v>114</v>
      </c>
      <c r="B31" s="121" t="s">
        <v>162</v>
      </c>
      <c r="C31" s="67" t="s">
        <v>124</v>
      </c>
      <c r="D31" s="66" t="s">
        <v>46</v>
      </c>
      <c r="E31" s="65">
        <v>1</v>
      </c>
      <c r="F31" s="202"/>
      <c r="G31" s="63">
        <f t="shared" si="0"/>
        <v>0</v>
      </c>
      <c r="H31" s="62" t="s">
        <v>127</v>
      </c>
      <c r="I31" s="61">
        <f>ROUND(SUM(G30:G31),2)</f>
        <v>0</v>
      </c>
    </row>
    <row r="32" spans="1:9" ht="63.6" customHeight="1" thickBot="1" x14ac:dyDescent="0.3">
      <c r="A32" s="1"/>
      <c r="B32" s="1"/>
      <c r="C32" s="1"/>
      <c r="D32" s="1"/>
      <c r="E32" s="1"/>
      <c r="F32" s="59" t="s">
        <v>526</v>
      </c>
      <c r="G32" s="58">
        <f>SUM(G5:G31)</f>
        <v>0</v>
      </c>
      <c r="H32" s="1"/>
    </row>
    <row r="33" spans="1:9" ht="34.5" customHeight="1" x14ac:dyDescent="0.25"/>
    <row r="34" spans="1:9" ht="34.5" customHeight="1" x14ac:dyDescent="0.25"/>
    <row r="35" spans="1:9" ht="33" customHeight="1" x14ac:dyDescent="0.25"/>
    <row r="36" spans="1:9" ht="32.4" customHeight="1" x14ac:dyDescent="0.25"/>
    <row r="37" spans="1:9" ht="21.75" customHeight="1" x14ac:dyDescent="0.25"/>
    <row r="38" spans="1:9" ht="40.200000000000003" customHeight="1" x14ac:dyDescent="0.25"/>
    <row r="39" spans="1:9" ht="39.75" customHeight="1" x14ac:dyDescent="0.25"/>
    <row r="40" spans="1:9" ht="29.25" customHeight="1" x14ac:dyDescent="0.25"/>
    <row r="41" spans="1:9" ht="49.2" customHeight="1" x14ac:dyDescent="0.25"/>
    <row r="42" spans="1:9" ht="29.25" customHeight="1" x14ac:dyDescent="0.25">
      <c r="A42" s="1"/>
      <c r="B42" s="1"/>
      <c r="C42" s="1"/>
      <c r="D42" s="1"/>
      <c r="E42" s="1"/>
      <c r="F42" s="1"/>
      <c r="G42" s="1"/>
      <c r="H42" s="1"/>
    </row>
    <row r="43" spans="1:9" ht="29.25" customHeight="1" x14ac:dyDescent="0.25">
      <c r="A43" s="1"/>
      <c r="B43" s="1"/>
      <c r="C43" s="1"/>
      <c r="D43" s="1"/>
      <c r="E43" s="1"/>
      <c r="F43" s="1"/>
      <c r="G43" s="1"/>
      <c r="H43" s="1"/>
    </row>
    <row r="44" spans="1:9" ht="29.25" customHeight="1" x14ac:dyDescent="0.25">
      <c r="A44" s="1"/>
      <c r="B44" s="1"/>
      <c r="C44" s="1"/>
      <c r="D44" s="1"/>
      <c r="E44" s="1"/>
      <c r="F44" s="1"/>
      <c r="G44" s="1"/>
      <c r="H44" s="1"/>
    </row>
    <row r="45" spans="1:9" ht="31.5" customHeight="1" x14ac:dyDescent="0.25">
      <c r="A45" s="1"/>
      <c r="B45" s="1"/>
      <c r="C45" s="1"/>
      <c r="D45" s="1"/>
      <c r="E45" s="1"/>
      <c r="F45" s="1"/>
      <c r="G45" s="1"/>
      <c r="H45" s="1"/>
    </row>
    <row r="46" spans="1:9" ht="31.5" customHeight="1" x14ac:dyDescent="0.25">
      <c r="A46" s="1"/>
      <c r="B46" s="1"/>
      <c r="C46" s="1"/>
      <c r="D46" s="1"/>
      <c r="E46" s="1"/>
      <c r="F46" s="1"/>
      <c r="G46" s="1"/>
      <c r="H46" s="1"/>
    </row>
    <row r="47" spans="1:9" ht="32.25" customHeight="1" x14ac:dyDescent="0.25">
      <c r="A47" s="1"/>
      <c r="B47" s="1"/>
      <c r="C47" s="1"/>
      <c r="D47" s="1"/>
      <c r="E47" s="1"/>
      <c r="F47" s="1"/>
      <c r="G47" s="1"/>
      <c r="H47" s="1"/>
    </row>
    <row r="48" spans="1:9" s="60" customFormat="1" ht="32.25" customHeight="1" x14ac:dyDescent="0.25">
      <c r="A48" s="1"/>
      <c r="B48" s="1"/>
      <c r="C48" s="1"/>
      <c r="D48" s="1"/>
      <c r="E48" s="1"/>
      <c r="F48" s="1"/>
      <c r="G48" s="1"/>
      <c r="H48" s="1"/>
      <c r="I48" s="1"/>
    </row>
    <row r="49" spans="1:9" s="60" customFormat="1" ht="33" customHeight="1" x14ac:dyDescent="0.25">
      <c r="A49" s="1"/>
      <c r="B49" s="1"/>
      <c r="C49" s="1"/>
      <c r="D49" s="1"/>
      <c r="E49" s="1"/>
      <c r="F49" s="1"/>
      <c r="G49" s="1"/>
      <c r="H49" s="1"/>
      <c r="I49" s="1"/>
    </row>
    <row r="50" spans="1:9" s="60" customFormat="1" ht="34.5" customHeight="1" x14ac:dyDescent="0.25">
      <c r="A50" s="1"/>
      <c r="B50" s="1"/>
      <c r="C50" s="1"/>
      <c r="D50" s="1"/>
      <c r="E50" s="1"/>
      <c r="F50" s="1"/>
      <c r="G50" s="1"/>
      <c r="H50" s="1"/>
      <c r="I50" s="1"/>
    </row>
    <row r="51" spans="1:9" s="60" customFormat="1" ht="32.25" customHeight="1" x14ac:dyDescent="0.25">
      <c r="A51" s="1"/>
      <c r="B51" s="1"/>
      <c r="C51" s="1"/>
      <c r="D51" s="1"/>
      <c r="E51" s="1"/>
      <c r="F51" s="1"/>
      <c r="G51" s="1"/>
      <c r="H51" s="1"/>
      <c r="I51" s="1"/>
    </row>
    <row r="52" spans="1:9" s="60" customFormat="1" ht="32.25" customHeight="1" x14ac:dyDescent="0.25">
      <c r="A52" s="1"/>
      <c r="B52" s="1"/>
      <c r="C52" s="1"/>
      <c r="D52" s="1"/>
      <c r="E52" s="1"/>
      <c r="F52" s="1"/>
      <c r="G52" s="1"/>
      <c r="H52" s="1"/>
      <c r="I52" s="1"/>
    </row>
    <row r="53" spans="1:9" s="60" customFormat="1" ht="32.25" customHeight="1" x14ac:dyDescent="0.25">
      <c r="A53" s="1"/>
      <c r="B53" s="1"/>
      <c r="C53" s="1"/>
      <c r="D53" s="1"/>
      <c r="E53" s="1"/>
      <c r="F53" s="1"/>
      <c r="G53" s="1"/>
      <c r="H53" s="1"/>
      <c r="I53" s="1"/>
    </row>
    <row r="54" spans="1:9" s="60" customFormat="1" ht="32.25" customHeight="1" x14ac:dyDescent="0.25">
      <c r="A54" s="1"/>
      <c r="B54" s="1"/>
      <c r="C54" s="1"/>
      <c r="D54" s="1"/>
      <c r="E54" s="1"/>
      <c r="F54" s="1"/>
      <c r="G54" s="1"/>
      <c r="H54" s="1"/>
      <c r="I54" s="1"/>
    </row>
    <row r="55" spans="1:9" s="60" customFormat="1" ht="32.25" customHeight="1" x14ac:dyDescent="0.25">
      <c r="A55" s="1"/>
      <c r="B55" s="1"/>
      <c r="C55" s="1"/>
      <c r="D55" s="1"/>
      <c r="E55" s="1"/>
      <c r="F55" s="1"/>
      <c r="G55" s="1"/>
      <c r="H55" s="1"/>
      <c r="I55" s="1"/>
    </row>
    <row r="56" spans="1:9" s="60" customFormat="1" ht="32.25" customHeight="1" x14ac:dyDescent="0.25">
      <c r="A56" s="1"/>
      <c r="B56" s="1"/>
      <c r="C56" s="1"/>
      <c r="D56" s="1"/>
      <c r="E56" s="1"/>
      <c r="F56" s="1"/>
      <c r="G56" s="1"/>
      <c r="H56" s="1"/>
      <c r="I56" s="1"/>
    </row>
    <row r="57" spans="1:9" s="60" customFormat="1" ht="31.5" customHeight="1" x14ac:dyDescent="0.25">
      <c r="A57" s="1"/>
      <c r="B57" s="1"/>
      <c r="C57" s="1"/>
      <c r="D57" s="1"/>
      <c r="E57" s="1"/>
      <c r="F57" s="1"/>
      <c r="G57" s="1"/>
      <c r="H57" s="1"/>
      <c r="I57" s="1"/>
    </row>
    <row r="58" spans="1:9" s="60" customFormat="1" ht="31.5" customHeight="1" x14ac:dyDescent="0.25">
      <c r="A58" s="1"/>
      <c r="B58" s="1"/>
      <c r="C58" s="1"/>
      <c r="D58" s="1"/>
      <c r="E58" s="1"/>
      <c r="F58" s="1"/>
      <c r="G58" s="1"/>
      <c r="H58" s="1"/>
      <c r="I58" s="1"/>
    </row>
    <row r="59" spans="1:9" s="60" customFormat="1" ht="33" customHeight="1" x14ac:dyDescent="0.25">
      <c r="A59" s="1"/>
      <c r="B59" s="1"/>
      <c r="C59" s="1"/>
      <c r="D59" s="1"/>
      <c r="E59" s="1"/>
      <c r="F59" s="1"/>
      <c r="G59" s="1"/>
      <c r="H59" s="1"/>
      <c r="I59" s="1"/>
    </row>
    <row r="60" spans="1:9" s="60" customFormat="1" ht="33" customHeight="1" x14ac:dyDescent="0.25">
      <c r="A60" s="1"/>
      <c r="B60" s="1"/>
      <c r="C60" s="1"/>
      <c r="D60" s="1"/>
      <c r="E60" s="1"/>
      <c r="F60" s="1"/>
      <c r="G60" s="1"/>
      <c r="H60" s="1"/>
      <c r="I60" s="1"/>
    </row>
    <row r="61" spans="1:9" s="60" customFormat="1" ht="30.75" customHeight="1" x14ac:dyDescent="0.25">
      <c r="A61" s="1"/>
      <c r="B61" s="1"/>
      <c r="C61" s="1"/>
      <c r="D61" s="1"/>
      <c r="E61" s="1"/>
      <c r="F61" s="1"/>
      <c r="G61" s="1"/>
      <c r="H61" s="1"/>
      <c r="I61" s="1"/>
    </row>
    <row r="62" spans="1:9" s="60" customFormat="1" ht="30.75" customHeight="1" x14ac:dyDescent="0.25">
      <c r="A62" s="1"/>
      <c r="B62" s="1"/>
      <c r="C62" s="1"/>
      <c r="D62" s="1"/>
      <c r="E62" s="1"/>
      <c r="F62" s="1"/>
      <c r="G62" s="1"/>
      <c r="H62" s="1"/>
      <c r="I62" s="1"/>
    </row>
    <row r="63" spans="1:9" s="60" customFormat="1" ht="30.75" customHeight="1" x14ac:dyDescent="0.25">
      <c r="A63" s="1"/>
      <c r="B63" s="1"/>
      <c r="C63" s="1"/>
      <c r="D63" s="1"/>
      <c r="E63" s="1"/>
      <c r="F63" s="1"/>
      <c r="G63" s="1"/>
      <c r="H63" s="1"/>
      <c r="I63" s="1"/>
    </row>
    <row r="64" spans="1:9" s="60" customFormat="1" ht="30.75" customHeight="1" x14ac:dyDescent="0.25">
      <c r="A64" s="1"/>
      <c r="B64" s="1"/>
      <c r="C64" s="1"/>
      <c r="D64" s="1"/>
      <c r="E64" s="1"/>
      <c r="F64" s="1"/>
      <c r="G64" s="1"/>
      <c r="H64" s="1"/>
      <c r="I64" s="1"/>
    </row>
    <row r="65" spans="1:9" s="60" customFormat="1" ht="36" customHeight="1" x14ac:dyDescent="0.25">
      <c r="A65" s="1"/>
      <c r="B65" s="1"/>
      <c r="C65" s="1"/>
      <c r="D65" s="1"/>
      <c r="E65" s="1"/>
      <c r="F65" s="1"/>
      <c r="G65" s="1"/>
      <c r="H65" s="1"/>
      <c r="I65" s="1"/>
    </row>
    <row r="66" spans="1:9" ht="43.95" customHeight="1" x14ac:dyDescent="0.25">
      <c r="A66" s="1"/>
      <c r="B66" s="1"/>
      <c r="C66" s="1"/>
      <c r="D66" s="1"/>
      <c r="E66" s="1"/>
      <c r="F66" s="1"/>
      <c r="G66" s="1"/>
      <c r="H66" s="1"/>
    </row>
    <row r="67" spans="1:9" ht="43.95" customHeight="1" x14ac:dyDescent="0.25">
      <c r="A67" s="1"/>
      <c r="B67" s="1"/>
      <c r="C67" s="1"/>
      <c r="D67" s="1"/>
      <c r="E67" s="1"/>
      <c r="F67" s="1"/>
      <c r="G67" s="1"/>
      <c r="H67" s="1"/>
    </row>
    <row r="68" spans="1:9" ht="43.95" customHeight="1" x14ac:dyDescent="0.25">
      <c r="A68" s="1"/>
      <c r="B68" s="1"/>
      <c r="C68" s="1"/>
      <c r="D68" s="1"/>
      <c r="E68" s="1"/>
      <c r="F68" s="1"/>
      <c r="G68" s="1"/>
      <c r="H68" s="1"/>
    </row>
    <row r="69" spans="1:9" ht="43.95" customHeight="1" x14ac:dyDescent="0.25">
      <c r="A69" s="1"/>
      <c r="B69" s="1"/>
      <c r="C69" s="1"/>
      <c r="D69" s="1"/>
      <c r="E69" s="1"/>
      <c r="F69" s="1"/>
      <c r="G69" s="1"/>
      <c r="H69" s="1"/>
    </row>
    <row r="70" spans="1:9" x14ac:dyDescent="0.25">
      <c r="A70" s="1"/>
      <c r="B70" s="1"/>
      <c r="C70" s="1"/>
      <c r="D70" s="1"/>
      <c r="E70" s="1"/>
      <c r="F70" s="1"/>
      <c r="G70" s="1"/>
      <c r="H70" s="1"/>
    </row>
    <row r="71" spans="1:9" x14ac:dyDescent="0.25">
      <c r="A71" s="1"/>
      <c r="B71" s="1"/>
      <c r="C71" s="1"/>
      <c r="D71" s="1"/>
      <c r="E71" s="1"/>
      <c r="F71" s="1"/>
      <c r="G71" s="1"/>
      <c r="H71" s="1"/>
    </row>
    <row r="72" spans="1:9" x14ac:dyDescent="0.25">
      <c r="A72" s="1"/>
      <c r="B72" s="1"/>
      <c r="C72" s="1"/>
      <c r="D72" s="1"/>
      <c r="E72" s="1"/>
      <c r="F72" s="1"/>
      <c r="G72" s="1"/>
      <c r="H72" s="1"/>
    </row>
    <row r="73" spans="1:9" ht="13.95" customHeight="1" x14ac:dyDescent="0.25">
      <c r="A73" s="1"/>
      <c r="B73" s="1"/>
      <c r="C73" s="1"/>
      <c r="D73" s="1"/>
      <c r="E73" s="1"/>
      <c r="F73" s="1"/>
      <c r="G73" s="1"/>
      <c r="H73" s="1"/>
    </row>
    <row r="74" spans="1:9" ht="13.95" customHeight="1" x14ac:dyDescent="0.25">
      <c r="A74" s="1"/>
      <c r="B74" s="1"/>
      <c r="C74" s="1"/>
      <c r="D74" s="1"/>
      <c r="E74" s="1"/>
      <c r="F74" s="1"/>
      <c r="G74" s="1"/>
      <c r="H74" s="1"/>
    </row>
    <row r="75" spans="1:9" x14ac:dyDescent="0.25">
      <c r="A75" s="256"/>
      <c r="B75" s="255"/>
      <c r="C75" s="254"/>
      <c r="D75" s="258"/>
      <c r="E75" s="257"/>
      <c r="F75" s="253"/>
      <c r="G75" s="247"/>
      <c r="H75" s="70"/>
      <c r="I75" s="56"/>
    </row>
    <row r="76" spans="1:9" x14ac:dyDescent="0.25">
      <c r="A76" s="256"/>
      <c r="B76" s="255"/>
      <c r="C76" s="254"/>
      <c r="D76" s="249"/>
      <c r="E76" s="249"/>
      <c r="F76" s="253"/>
      <c r="G76" s="247"/>
      <c r="H76" s="60"/>
      <c r="I76" s="60"/>
    </row>
    <row r="77" spans="1:9" x14ac:dyDescent="0.25">
      <c r="A77" s="252"/>
      <c r="B77" s="255"/>
      <c r="C77" s="254"/>
      <c r="D77" s="249"/>
      <c r="E77" s="249"/>
      <c r="F77" s="253"/>
      <c r="G77" s="247"/>
      <c r="H77" s="60"/>
      <c r="I77" s="60"/>
    </row>
    <row r="78" spans="1:9" x14ac:dyDescent="0.25">
      <c r="A78" s="252"/>
      <c r="B78" s="255"/>
      <c r="C78" s="254"/>
      <c r="D78" s="249"/>
      <c r="E78" s="249"/>
      <c r="F78" s="253"/>
      <c r="G78" s="247"/>
      <c r="H78" s="60"/>
      <c r="I78" s="60"/>
    </row>
    <row r="79" spans="1:9" x14ac:dyDescent="0.25">
      <c r="A79" s="252"/>
      <c r="B79" s="251"/>
      <c r="C79" s="250"/>
      <c r="D79" s="249"/>
      <c r="E79" s="249"/>
      <c r="F79" s="248"/>
      <c r="G79" s="247"/>
      <c r="H79" s="70"/>
      <c r="I79" s="56"/>
    </row>
    <row r="80" spans="1:9" x14ac:dyDescent="0.25">
      <c r="A80" s="52"/>
      <c r="B80" s="51"/>
      <c r="C80" s="52"/>
      <c r="D80" s="51"/>
      <c r="E80" s="51"/>
      <c r="H80" s="57"/>
      <c r="I80" s="56"/>
    </row>
  </sheetData>
  <mergeCells count="2">
    <mergeCell ref="A1:G1"/>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AC346-64E3-45F4-90ED-A95D576788AA}">
  <dimension ref="A1:I92"/>
  <sheetViews>
    <sheetView zoomScale="73" zoomScaleNormal="73" workbookViewId="0">
      <selection activeCell="A3" sqref="A3:G3"/>
    </sheetView>
  </sheetViews>
  <sheetFormatPr defaultColWidth="9.109375" defaultRowHeight="13.8" x14ac:dyDescent="0.25"/>
  <cols>
    <col min="1" max="1" width="39.6640625" style="48" customWidth="1"/>
    <col min="2" max="2" width="10.5546875" style="2" customWidth="1"/>
    <col min="3" max="3" width="79.33203125" style="3" customWidth="1"/>
    <col min="4" max="4" width="9.109375" style="2"/>
    <col min="5" max="5" width="16.33203125" style="2" customWidth="1"/>
    <col min="6" max="6" width="20.6640625" style="5" customWidth="1"/>
    <col min="7" max="7" width="14.6640625" style="2" customWidth="1"/>
    <col min="8" max="8" width="21.5546875" style="6" customWidth="1"/>
    <col min="9" max="9" width="16.109375" style="1" customWidth="1"/>
    <col min="10" max="16384" width="9.109375" style="1"/>
  </cols>
  <sheetData>
    <row r="1" spans="1:9" ht="39.9" customHeight="1" x14ac:dyDescent="0.25">
      <c r="A1" s="311" t="s">
        <v>527</v>
      </c>
      <c r="B1" s="311"/>
      <c r="C1" s="311"/>
      <c r="D1" s="311"/>
      <c r="E1" s="311"/>
      <c r="F1" s="311"/>
      <c r="G1" s="311"/>
    </row>
    <row r="2" spans="1:9" ht="21.75" customHeight="1" thickBot="1" x14ac:dyDescent="0.3">
      <c r="A2" s="138"/>
      <c r="B2" s="138"/>
      <c r="C2" s="138"/>
      <c r="D2" s="138"/>
      <c r="E2" s="139"/>
      <c r="F2" s="138"/>
      <c r="G2" s="138"/>
    </row>
    <row r="3" spans="1:9" ht="21.6" customHeight="1" x14ac:dyDescent="0.25">
      <c r="A3" s="312" t="s">
        <v>13</v>
      </c>
      <c r="B3" s="313"/>
      <c r="C3" s="313"/>
      <c r="D3" s="313"/>
      <c r="E3" s="313"/>
      <c r="F3" s="313"/>
      <c r="G3" s="314"/>
    </row>
    <row r="4" spans="1:9" ht="28.2" thickBot="1" x14ac:dyDescent="0.3">
      <c r="A4" s="137" t="s">
        <v>36</v>
      </c>
      <c r="B4" s="135" t="s">
        <v>37</v>
      </c>
      <c r="C4" s="135" t="s">
        <v>38</v>
      </c>
      <c r="D4" s="135" t="s">
        <v>39</v>
      </c>
      <c r="E4" s="134" t="s">
        <v>40</v>
      </c>
      <c r="F4" s="133" t="s">
        <v>41</v>
      </c>
      <c r="G4" s="132" t="s">
        <v>42</v>
      </c>
    </row>
    <row r="5" spans="1:9" ht="20.25" customHeight="1" x14ac:dyDescent="0.25">
      <c r="A5" s="77" t="s">
        <v>43</v>
      </c>
      <c r="B5" s="76" t="s">
        <v>44</v>
      </c>
      <c r="C5" s="75" t="s">
        <v>45</v>
      </c>
      <c r="D5" s="73" t="s">
        <v>46</v>
      </c>
      <c r="E5" s="73">
        <v>1</v>
      </c>
      <c r="F5" s="129"/>
      <c r="G5" s="71">
        <f t="shared" ref="G5:G43" si="0">ROUND((E5*F5),2)</f>
        <v>0</v>
      </c>
    </row>
    <row r="6" spans="1:9" ht="20.25" customHeight="1" x14ac:dyDescent="0.25">
      <c r="A6" s="106" t="s">
        <v>43</v>
      </c>
      <c r="B6" s="91" t="s">
        <v>47</v>
      </c>
      <c r="C6" s="131" t="s">
        <v>51</v>
      </c>
      <c r="D6" s="175" t="s">
        <v>52</v>
      </c>
      <c r="E6" s="88">
        <v>29</v>
      </c>
      <c r="F6" s="128"/>
      <c r="G6" s="86">
        <f t="shared" si="0"/>
        <v>0</v>
      </c>
    </row>
    <row r="7" spans="1:9" ht="20.25" customHeight="1" x14ac:dyDescent="0.25">
      <c r="A7" s="106" t="s">
        <v>43</v>
      </c>
      <c r="B7" s="91" t="s">
        <v>50</v>
      </c>
      <c r="C7" s="131" t="s">
        <v>335</v>
      </c>
      <c r="D7" s="175" t="s">
        <v>52</v>
      </c>
      <c r="E7" s="88">
        <v>4</v>
      </c>
      <c r="F7" s="128"/>
      <c r="G7" s="86">
        <f t="shared" si="0"/>
        <v>0</v>
      </c>
    </row>
    <row r="8" spans="1:9" ht="20.25" customHeight="1" x14ac:dyDescent="0.25">
      <c r="A8" s="106" t="s">
        <v>43</v>
      </c>
      <c r="B8" s="91" t="s">
        <v>53</v>
      </c>
      <c r="C8" s="131" t="s">
        <v>54</v>
      </c>
      <c r="D8" s="88" t="s">
        <v>55</v>
      </c>
      <c r="E8" s="88">
        <v>18.5</v>
      </c>
      <c r="F8" s="128"/>
      <c r="G8" s="86">
        <f t="shared" si="0"/>
        <v>0</v>
      </c>
    </row>
    <row r="9" spans="1:9" ht="20.25" customHeight="1" x14ac:dyDescent="0.25">
      <c r="A9" s="106" t="s">
        <v>43</v>
      </c>
      <c r="B9" s="91" t="s">
        <v>56</v>
      </c>
      <c r="C9" s="131" t="s">
        <v>522</v>
      </c>
      <c r="D9" s="88" t="s">
        <v>55</v>
      </c>
      <c r="E9" s="88">
        <v>1.5</v>
      </c>
      <c r="F9" s="128"/>
      <c r="G9" s="86">
        <f t="shared" si="0"/>
        <v>0</v>
      </c>
    </row>
    <row r="10" spans="1:9" ht="32.4" customHeight="1" x14ac:dyDescent="0.25">
      <c r="A10" s="106" t="s">
        <v>43</v>
      </c>
      <c r="B10" s="91" t="s">
        <v>58</v>
      </c>
      <c r="C10" s="131" t="s">
        <v>59</v>
      </c>
      <c r="D10" s="88" t="s">
        <v>52</v>
      </c>
      <c r="E10" s="88">
        <v>41.5</v>
      </c>
      <c r="F10" s="128"/>
      <c r="G10" s="86">
        <f t="shared" si="0"/>
        <v>0</v>
      </c>
    </row>
    <row r="11" spans="1:9" ht="34.5" customHeight="1" x14ac:dyDescent="0.25">
      <c r="A11" s="106" t="s">
        <v>43</v>
      </c>
      <c r="B11" s="91" t="s">
        <v>60</v>
      </c>
      <c r="C11" s="90" t="s">
        <v>138</v>
      </c>
      <c r="D11" s="88" t="s">
        <v>55</v>
      </c>
      <c r="E11" s="88">
        <v>50</v>
      </c>
      <c r="F11" s="128"/>
      <c r="G11" s="86">
        <f t="shared" si="0"/>
        <v>0</v>
      </c>
    </row>
    <row r="12" spans="1:9" ht="27" customHeight="1" x14ac:dyDescent="0.25">
      <c r="A12" s="106" t="s">
        <v>43</v>
      </c>
      <c r="B12" s="91" t="s">
        <v>63</v>
      </c>
      <c r="C12" s="90" t="s">
        <v>64</v>
      </c>
      <c r="D12" s="88" t="s">
        <v>65</v>
      </c>
      <c r="E12" s="88">
        <v>14.4</v>
      </c>
      <c r="F12" s="128"/>
      <c r="G12" s="86">
        <f t="shared" si="0"/>
        <v>0</v>
      </c>
    </row>
    <row r="13" spans="1:9" ht="32.4" customHeight="1" x14ac:dyDescent="0.25">
      <c r="A13" s="106" t="s">
        <v>43</v>
      </c>
      <c r="B13" s="263" t="s">
        <v>66</v>
      </c>
      <c r="C13" s="131" t="s">
        <v>505</v>
      </c>
      <c r="D13" s="88" t="s">
        <v>49</v>
      </c>
      <c r="E13" s="88">
        <v>5</v>
      </c>
      <c r="F13" s="128"/>
      <c r="G13" s="86">
        <f t="shared" si="0"/>
        <v>0</v>
      </c>
    </row>
    <row r="14" spans="1:9" ht="32.4" customHeight="1" thickBot="1" x14ac:dyDescent="0.3">
      <c r="A14" s="106" t="s">
        <v>43</v>
      </c>
      <c r="B14" s="263" t="s">
        <v>68</v>
      </c>
      <c r="C14" s="131" t="s">
        <v>67</v>
      </c>
      <c r="D14" s="88" t="s">
        <v>55</v>
      </c>
      <c r="E14" s="88">
        <v>20</v>
      </c>
      <c r="F14" s="128"/>
      <c r="G14" s="86">
        <f t="shared" si="0"/>
        <v>0</v>
      </c>
    </row>
    <row r="15" spans="1:9" ht="39" customHeight="1" thickBot="1" x14ac:dyDescent="0.3">
      <c r="A15" s="126" t="s">
        <v>43</v>
      </c>
      <c r="B15" s="262" t="s">
        <v>171</v>
      </c>
      <c r="C15" s="67" t="s">
        <v>69</v>
      </c>
      <c r="D15" s="65" t="s">
        <v>65</v>
      </c>
      <c r="E15" s="65">
        <v>15.95</v>
      </c>
      <c r="F15" s="125"/>
      <c r="G15" s="63">
        <f t="shared" si="0"/>
        <v>0</v>
      </c>
      <c r="H15" s="62" t="s">
        <v>70</v>
      </c>
      <c r="I15" s="61">
        <f>ROUND(SUM(G5:G15),2)</f>
        <v>0</v>
      </c>
    </row>
    <row r="16" spans="1:9" ht="29.25" customHeight="1" x14ac:dyDescent="0.25">
      <c r="A16" s="77" t="s">
        <v>71</v>
      </c>
      <c r="B16" s="76" t="s">
        <v>72</v>
      </c>
      <c r="C16" s="75" t="s">
        <v>267</v>
      </c>
      <c r="D16" s="74" t="s">
        <v>62</v>
      </c>
      <c r="E16" s="74">
        <v>1</v>
      </c>
      <c r="F16" s="129"/>
      <c r="G16" s="71">
        <f t="shared" si="0"/>
        <v>0</v>
      </c>
      <c r="H16" s="1"/>
    </row>
    <row r="17" spans="1:9" ht="29.25" customHeight="1" x14ac:dyDescent="0.25">
      <c r="A17" s="106" t="s">
        <v>71</v>
      </c>
      <c r="B17" s="91" t="s">
        <v>74</v>
      </c>
      <c r="C17" s="90" t="s">
        <v>73</v>
      </c>
      <c r="D17" s="89" t="s">
        <v>62</v>
      </c>
      <c r="E17" s="89">
        <v>1</v>
      </c>
      <c r="F17" s="128"/>
      <c r="G17" s="86">
        <f t="shared" si="0"/>
        <v>0</v>
      </c>
      <c r="H17" s="70"/>
      <c r="I17" s="56"/>
    </row>
    <row r="18" spans="1:9" ht="29.25" customHeight="1" x14ac:dyDescent="0.25">
      <c r="A18" s="106" t="s">
        <v>71</v>
      </c>
      <c r="B18" s="91" t="s">
        <v>76</v>
      </c>
      <c r="C18" s="90" t="s">
        <v>75</v>
      </c>
      <c r="D18" s="89" t="s">
        <v>55</v>
      </c>
      <c r="E18" s="89">
        <v>34.700000000000003</v>
      </c>
      <c r="F18" s="128"/>
      <c r="G18" s="86">
        <f t="shared" si="0"/>
        <v>0</v>
      </c>
      <c r="H18" s="70"/>
      <c r="I18" s="56"/>
    </row>
    <row r="19" spans="1:9" ht="29.25" customHeight="1" x14ac:dyDescent="0.25">
      <c r="A19" s="106" t="s">
        <v>71</v>
      </c>
      <c r="B19" s="91" t="s">
        <v>269</v>
      </c>
      <c r="C19" s="90" t="s">
        <v>77</v>
      </c>
      <c r="D19" s="89" t="s">
        <v>62</v>
      </c>
      <c r="E19" s="89">
        <v>10.5</v>
      </c>
      <c r="F19" s="128"/>
      <c r="G19" s="86">
        <f t="shared" si="0"/>
        <v>0</v>
      </c>
      <c r="H19" s="70"/>
      <c r="I19" s="56"/>
    </row>
    <row r="20" spans="1:9" ht="29.25" customHeight="1" thickBot="1" x14ac:dyDescent="0.3">
      <c r="A20" s="106" t="s">
        <v>71</v>
      </c>
      <c r="B20" s="91" t="s">
        <v>270</v>
      </c>
      <c r="C20" s="90" t="s">
        <v>272</v>
      </c>
      <c r="D20" s="89" t="s">
        <v>55</v>
      </c>
      <c r="E20" s="89">
        <v>48</v>
      </c>
      <c r="F20" s="128"/>
      <c r="G20" s="86">
        <f t="shared" si="0"/>
        <v>0</v>
      </c>
      <c r="H20" s="70"/>
      <c r="I20" s="56"/>
    </row>
    <row r="21" spans="1:9" ht="29.25" customHeight="1" thickBot="1" x14ac:dyDescent="0.3">
      <c r="A21" s="126" t="s">
        <v>71</v>
      </c>
      <c r="B21" s="121" t="s">
        <v>271</v>
      </c>
      <c r="C21" s="67" t="s">
        <v>276</v>
      </c>
      <c r="D21" s="66" t="s">
        <v>55</v>
      </c>
      <c r="E21" s="66">
        <v>48</v>
      </c>
      <c r="F21" s="261"/>
      <c r="G21" s="63">
        <f t="shared" si="0"/>
        <v>0</v>
      </c>
      <c r="H21" s="62" t="s">
        <v>78</v>
      </c>
      <c r="I21" s="260">
        <f>ROUND(SUM(G16:G21),2)</f>
        <v>0</v>
      </c>
    </row>
    <row r="22" spans="1:9" ht="29.25" customHeight="1" x14ac:dyDescent="0.25">
      <c r="A22" s="77" t="s">
        <v>528</v>
      </c>
      <c r="B22" s="76" t="s">
        <v>80</v>
      </c>
      <c r="C22" s="75" t="s">
        <v>81</v>
      </c>
      <c r="D22" s="74" t="s">
        <v>55</v>
      </c>
      <c r="E22" s="73">
        <v>8.5</v>
      </c>
      <c r="F22" s="129"/>
      <c r="G22" s="71">
        <f t="shared" si="0"/>
        <v>0</v>
      </c>
      <c r="H22" s="70"/>
      <c r="I22" s="56"/>
    </row>
    <row r="23" spans="1:9" ht="29.25" customHeight="1" thickBot="1" x14ac:dyDescent="0.3">
      <c r="A23" s="106" t="s">
        <v>528</v>
      </c>
      <c r="B23" s="91" t="s">
        <v>82</v>
      </c>
      <c r="C23" s="90" t="s">
        <v>83</v>
      </c>
      <c r="D23" s="89" t="s">
        <v>55</v>
      </c>
      <c r="E23" s="88">
        <v>8.5</v>
      </c>
      <c r="F23" s="128"/>
      <c r="G23" s="86">
        <f t="shared" si="0"/>
        <v>0</v>
      </c>
      <c r="H23" s="70"/>
      <c r="I23" s="56"/>
    </row>
    <row r="24" spans="1:9" ht="31.5" customHeight="1" thickBot="1" x14ac:dyDescent="0.3">
      <c r="A24" s="126" t="s">
        <v>528</v>
      </c>
      <c r="B24" s="121" t="s">
        <v>84</v>
      </c>
      <c r="C24" s="67" t="s">
        <v>85</v>
      </c>
      <c r="D24" s="66" t="s">
        <v>52</v>
      </c>
      <c r="E24" s="65">
        <v>41.5</v>
      </c>
      <c r="F24" s="125"/>
      <c r="G24" s="63">
        <f t="shared" si="0"/>
        <v>0</v>
      </c>
      <c r="H24" s="62" t="s">
        <v>86</v>
      </c>
      <c r="I24" s="61">
        <f>ROUND(SUM(G22:G24),2)</f>
        <v>0</v>
      </c>
    </row>
    <row r="25" spans="1:9" ht="31.5" customHeight="1" x14ac:dyDescent="0.25">
      <c r="A25" s="77" t="s">
        <v>87</v>
      </c>
      <c r="B25" s="76" t="s">
        <v>88</v>
      </c>
      <c r="C25" s="75" t="s">
        <v>89</v>
      </c>
      <c r="D25" s="74" t="s">
        <v>55</v>
      </c>
      <c r="E25" s="73">
        <v>27.7</v>
      </c>
      <c r="F25" s="129"/>
      <c r="G25" s="71">
        <f t="shared" si="0"/>
        <v>0</v>
      </c>
      <c r="H25" s="1"/>
    </row>
    <row r="26" spans="1:9" ht="31.5" customHeight="1" x14ac:dyDescent="0.25">
      <c r="A26" s="106" t="s">
        <v>87</v>
      </c>
      <c r="B26" s="91" t="s">
        <v>90</v>
      </c>
      <c r="C26" s="90" t="s">
        <v>91</v>
      </c>
      <c r="D26" s="89" t="s">
        <v>55</v>
      </c>
      <c r="E26" s="88">
        <v>20.5</v>
      </c>
      <c r="F26" s="128"/>
      <c r="G26" s="86">
        <f t="shared" si="0"/>
        <v>0</v>
      </c>
      <c r="H26" s="70"/>
      <c r="I26" s="56"/>
    </row>
    <row r="27" spans="1:9" ht="31.5" customHeight="1" x14ac:dyDescent="0.25">
      <c r="A27" s="106" t="s">
        <v>87</v>
      </c>
      <c r="B27" s="91" t="s">
        <v>92</v>
      </c>
      <c r="C27" s="90" t="s">
        <v>523</v>
      </c>
      <c r="D27" s="89" t="s">
        <v>55</v>
      </c>
      <c r="E27" s="88">
        <v>1.5</v>
      </c>
      <c r="F27" s="128"/>
      <c r="G27" s="86">
        <f t="shared" si="0"/>
        <v>0</v>
      </c>
      <c r="H27" s="70"/>
      <c r="I27" s="56"/>
    </row>
    <row r="28" spans="1:9" ht="31.5" customHeight="1" x14ac:dyDescent="0.25">
      <c r="A28" s="106" t="s">
        <v>87</v>
      </c>
      <c r="B28" s="91" t="s">
        <v>94</v>
      </c>
      <c r="C28" s="90" t="s">
        <v>93</v>
      </c>
      <c r="D28" s="89" t="s">
        <v>55</v>
      </c>
      <c r="E28" s="88">
        <v>4.5</v>
      </c>
      <c r="F28" s="128"/>
      <c r="G28" s="86">
        <f t="shared" si="0"/>
        <v>0</v>
      </c>
      <c r="H28" s="70"/>
      <c r="I28" s="56"/>
    </row>
    <row r="29" spans="1:9" ht="31.5" customHeight="1" x14ac:dyDescent="0.25">
      <c r="A29" s="106" t="s">
        <v>87</v>
      </c>
      <c r="B29" s="91" t="s">
        <v>96</v>
      </c>
      <c r="C29" s="90" t="s">
        <v>95</v>
      </c>
      <c r="D29" s="89" t="s">
        <v>55</v>
      </c>
      <c r="E29" s="88">
        <v>1.2</v>
      </c>
      <c r="F29" s="128"/>
      <c r="G29" s="86">
        <f t="shared" si="0"/>
        <v>0</v>
      </c>
      <c r="H29" s="70"/>
      <c r="I29" s="56"/>
    </row>
    <row r="30" spans="1:9" ht="31.5" customHeight="1" x14ac:dyDescent="0.25">
      <c r="A30" s="106" t="s">
        <v>87</v>
      </c>
      <c r="B30" s="91" t="s">
        <v>98</v>
      </c>
      <c r="C30" s="90" t="s">
        <v>97</v>
      </c>
      <c r="D30" s="89" t="s">
        <v>52</v>
      </c>
      <c r="E30" s="88">
        <v>32</v>
      </c>
      <c r="F30" s="128"/>
      <c r="G30" s="86">
        <f t="shared" si="0"/>
        <v>0</v>
      </c>
      <c r="H30" s="70"/>
      <c r="I30" s="56"/>
    </row>
    <row r="31" spans="1:9" ht="31.5" customHeight="1" thickBot="1" x14ac:dyDescent="0.3">
      <c r="A31" s="106" t="s">
        <v>87</v>
      </c>
      <c r="B31" s="91" t="s">
        <v>413</v>
      </c>
      <c r="C31" s="90" t="s">
        <v>300</v>
      </c>
      <c r="D31" s="89" t="s">
        <v>52</v>
      </c>
      <c r="E31" s="88">
        <v>8</v>
      </c>
      <c r="F31" s="128"/>
      <c r="G31" s="86">
        <f t="shared" si="0"/>
        <v>0</v>
      </c>
      <c r="H31" s="70"/>
      <c r="I31" s="56"/>
    </row>
    <row r="32" spans="1:9" ht="32.25" customHeight="1" thickBot="1" x14ac:dyDescent="0.3">
      <c r="A32" s="126" t="s">
        <v>87</v>
      </c>
      <c r="B32" s="121" t="s">
        <v>414</v>
      </c>
      <c r="C32" s="67" t="s">
        <v>99</v>
      </c>
      <c r="D32" s="66" t="s">
        <v>52</v>
      </c>
      <c r="E32" s="65">
        <v>32</v>
      </c>
      <c r="F32" s="125"/>
      <c r="G32" s="63">
        <f t="shared" si="0"/>
        <v>0</v>
      </c>
      <c r="H32" s="62" t="s">
        <v>100</v>
      </c>
      <c r="I32" s="61">
        <f>ROUND(SUM(G25:G32),2)</f>
        <v>0</v>
      </c>
    </row>
    <row r="33" spans="1:9" ht="32.25" customHeight="1" x14ac:dyDescent="0.25">
      <c r="A33" s="77" t="s">
        <v>101</v>
      </c>
      <c r="B33" s="76" t="s">
        <v>102</v>
      </c>
      <c r="C33" s="75" t="s">
        <v>89</v>
      </c>
      <c r="D33" s="74" t="s">
        <v>55</v>
      </c>
      <c r="E33" s="73">
        <v>7</v>
      </c>
      <c r="F33" s="129"/>
      <c r="G33" s="71">
        <f t="shared" si="0"/>
        <v>0</v>
      </c>
      <c r="H33" s="70"/>
      <c r="I33" s="56"/>
    </row>
    <row r="34" spans="1:9" ht="31.5" customHeight="1" x14ac:dyDescent="0.25">
      <c r="A34" s="106" t="s">
        <v>101</v>
      </c>
      <c r="B34" s="91" t="s">
        <v>103</v>
      </c>
      <c r="C34" s="90" t="s">
        <v>104</v>
      </c>
      <c r="D34" s="89" t="s">
        <v>55</v>
      </c>
      <c r="E34" s="88">
        <v>7</v>
      </c>
      <c r="F34" s="128"/>
      <c r="G34" s="86">
        <f t="shared" si="0"/>
        <v>0</v>
      </c>
      <c r="H34" s="70"/>
      <c r="I34" s="56"/>
    </row>
    <row r="35" spans="1:9" ht="31.5" customHeight="1" x14ac:dyDescent="0.25">
      <c r="A35" s="106" t="s">
        <v>101</v>
      </c>
      <c r="B35" s="91" t="s">
        <v>105</v>
      </c>
      <c r="C35" s="90" t="s">
        <v>97</v>
      </c>
      <c r="D35" s="89" t="s">
        <v>52</v>
      </c>
      <c r="E35" s="88">
        <v>21.5</v>
      </c>
      <c r="F35" s="128"/>
      <c r="G35" s="86">
        <f t="shared" si="0"/>
        <v>0</v>
      </c>
      <c r="H35" s="70"/>
      <c r="I35" s="56"/>
    </row>
    <row r="36" spans="1:9" ht="31.5" customHeight="1" thickBot="1" x14ac:dyDescent="0.3">
      <c r="A36" s="106" t="s">
        <v>101</v>
      </c>
      <c r="B36" s="91" t="s">
        <v>106</v>
      </c>
      <c r="C36" s="90" t="s">
        <v>108</v>
      </c>
      <c r="D36" s="89" t="s">
        <v>52</v>
      </c>
      <c r="E36" s="88">
        <v>6.1</v>
      </c>
      <c r="F36" s="128"/>
      <c r="G36" s="86">
        <f t="shared" si="0"/>
        <v>0</v>
      </c>
      <c r="H36" s="70"/>
      <c r="I36" s="56"/>
    </row>
    <row r="37" spans="1:9" ht="31.5" customHeight="1" thickBot="1" x14ac:dyDescent="0.3">
      <c r="A37" s="126" t="s">
        <v>101</v>
      </c>
      <c r="B37" s="121" t="s">
        <v>107</v>
      </c>
      <c r="C37" s="67" t="s">
        <v>99</v>
      </c>
      <c r="D37" s="66" t="s">
        <v>52</v>
      </c>
      <c r="E37" s="65">
        <v>15.4</v>
      </c>
      <c r="F37" s="125"/>
      <c r="G37" s="63">
        <f t="shared" si="0"/>
        <v>0</v>
      </c>
      <c r="H37" s="62" t="s">
        <v>109</v>
      </c>
      <c r="I37" s="61">
        <f>ROUND(SUM(G33:G37),2)</f>
        <v>0</v>
      </c>
    </row>
    <row r="38" spans="1:9" ht="31.5" customHeight="1" x14ac:dyDescent="0.25">
      <c r="A38" s="77" t="s">
        <v>110</v>
      </c>
      <c r="B38" s="76" t="s">
        <v>111</v>
      </c>
      <c r="C38" s="75" t="s">
        <v>529</v>
      </c>
      <c r="D38" s="74" t="s">
        <v>49</v>
      </c>
      <c r="E38" s="73">
        <v>2</v>
      </c>
      <c r="F38" s="72"/>
      <c r="G38" s="71">
        <f t="shared" si="0"/>
        <v>0</v>
      </c>
      <c r="H38" s="1"/>
    </row>
    <row r="39" spans="1:9" ht="31.5" customHeight="1" thickBot="1" x14ac:dyDescent="0.3">
      <c r="A39" s="106" t="s">
        <v>110</v>
      </c>
      <c r="B39" s="91" t="s">
        <v>403</v>
      </c>
      <c r="C39" s="90" t="s">
        <v>530</v>
      </c>
      <c r="D39" s="89" t="s">
        <v>49</v>
      </c>
      <c r="E39" s="88">
        <v>5</v>
      </c>
      <c r="F39" s="128"/>
      <c r="G39" s="86">
        <f t="shared" si="0"/>
        <v>0</v>
      </c>
      <c r="H39" s="1"/>
    </row>
    <row r="40" spans="1:9" ht="36.6" customHeight="1" thickBot="1" x14ac:dyDescent="0.3">
      <c r="A40" s="126" t="s">
        <v>110</v>
      </c>
      <c r="B40" s="121" t="s">
        <v>499</v>
      </c>
      <c r="C40" s="67" t="s">
        <v>112</v>
      </c>
      <c r="D40" s="66" t="s">
        <v>55</v>
      </c>
      <c r="E40" s="65">
        <v>17</v>
      </c>
      <c r="F40" s="202"/>
      <c r="G40" s="63">
        <f t="shared" si="0"/>
        <v>0</v>
      </c>
      <c r="H40" s="62" t="s">
        <v>113</v>
      </c>
      <c r="I40" s="61">
        <f>ROUND(SUM(G38:G40),2)</f>
        <v>0</v>
      </c>
    </row>
    <row r="41" spans="1:9" ht="36.6" customHeight="1" x14ac:dyDescent="0.25">
      <c r="A41" s="213" t="s">
        <v>114</v>
      </c>
      <c r="B41" s="76" t="s">
        <v>115</v>
      </c>
      <c r="C41" s="75" t="s">
        <v>122</v>
      </c>
      <c r="D41" s="74" t="s">
        <v>46</v>
      </c>
      <c r="E41" s="73">
        <v>1</v>
      </c>
      <c r="F41" s="72"/>
      <c r="G41" s="71">
        <f t="shared" si="0"/>
        <v>0</v>
      </c>
      <c r="H41" s="70"/>
      <c r="I41" s="56"/>
    </row>
    <row r="42" spans="1:9" ht="36.6" customHeight="1" thickBot="1" x14ac:dyDescent="0.3">
      <c r="A42" s="259" t="s">
        <v>114</v>
      </c>
      <c r="B42" s="91" t="s">
        <v>117</v>
      </c>
      <c r="C42" s="90" t="s">
        <v>124</v>
      </c>
      <c r="D42" s="89" t="s">
        <v>46</v>
      </c>
      <c r="E42" s="88">
        <v>1</v>
      </c>
      <c r="F42" s="87"/>
      <c r="G42" s="86">
        <f t="shared" si="0"/>
        <v>0</v>
      </c>
      <c r="H42" s="70"/>
      <c r="I42" s="56"/>
    </row>
    <row r="43" spans="1:9" ht="29.25" customHeight="1" thickBot="1" x14ac:dyDescent="0.3">
      <c r="A43" s="69" t="s">
        <v>114</v>
      </c>
      <c r="B43" s="121" t="s">
        <v>119</v>
      </c>
      <c r="C43" s="67" t="s">
        <v>126</v>
      </c>
      <c r="D43" s="66" t="s">
        <v>46</v>
      </c>
      <c r="E43" s="65">
        <v>1</v>
      </c>
      <c r="F43" s="202"/>
      <c r="G43" s="63">
        <f t="shared" si="0"/>
        <v>0</v>
      </c>
      <c r="H43" s="62" t="s">
        <v>127</v>
      </c>
      <c r="I43" s="61">
        <f>ROUND(SUM(G41:G43),2)</f>
        <v>0</v>
      </c>
    </row>
    <row r="44" spans="1:9" ht="63.6" customHeight="1" thickBot="1" x14ac:dyDescent="0.3">
      <c r="A44" s="1"/>
      <c r="B44" s="1"/>
      <c r="C44" s="1"/>
      <c r="D44" s="1"/>
      <c r="E44" s="1"/>
      <c r="F44" s="59" t="s">
        <v>531</v>
      </c>
      <c r="G44" s="58">
        <f>SUM(G5:G43)</f>
        <v>0</v>
      </c>
      <c r="H44" s="1"/>
    </row>
    <row r="45" spans="1:9" ht="34.5" customHeight="1" x14ac:dyDescent="0.25"/>
    <row r="46" spans="1:9" ht="34.5" customHeight="1" x14ac:dyDescent="0.25"/>
    <row r="47" spans="1:9" ht="33" customHeight="1" x14ac:dyDescent="0.25"/>
    <row r="48" spans="1:9" ht="32.4" customHeight="1" x14ac:dyDescent="0.25"/>
    <row r="49" spans="1:9" ht="21.75" customHeight="1" x14ac:dyDescent="0.25"/>
    <row r="50" spans="1:9" ht="40.200000000000003" customHeight="1" x14ac:dyDescent="0.25"/>
    <row r="51" spans="1:9" ht="39.75" customHeight="1" x14ac:dyDescent="0.25"/>
    <row r="52" spans="1:9" ht="29.25" customHeight="1" x14ac:dyDescent="0.25"/>
    <row r="53" spans="1:9" ht="49.2" customHeight="1" x14ac:dyDescent="0.25"/>
    <row r="54" spans="1:9" ht="29.25" customHeight="1" x14ac:dyDescent="0.25">
      <c r="A54" s="1"/>
      <c r="B54" s="1"/>
      <c r="C54" s="1"/>
      <c r="D54" s="1"/>
      <c r="E54" s="1"/>
      <c r="F54" s="1"/>
      <c r="G54" s="1"/>
      <c r="H54" s="1"/>
    </row>
    <row r="55" spans="1:9" ht="29.25" customHeight="1" x14ac:dyDescent="0.25">
      <c r="A55" s="1"/>
      <c r="B55" s="1"/>
      <c r="C55" s="1"/>
      <c r="D55" s="1"/>
      <c r="E55" s="1"/>
      <c r="F55" s="1"/>
      <c r="G55" s="1"/>
      <c r="H55" s="1"/>
    </row>
    <row r="56" spans="1:9" ht="29.25" customHeight="1" x14ac:dyDescent="0.25">
      <c r="A56" s="1"/>
      <c r="B56" s="1"/>
      <c r="C56" s="1"/>
      <c r="D56" s="1"/>
      <c r="E56" s="1"/>
      <c r="F56" s="1"/>
      <c r="G56" s="1"/>
      <c r="H56" s="1"/>
    </row>
    <row r="57" spans="1:9" ht="31.5" customHeight="1" x14ac:dyDescent="0.25">
      <c r="A57" s="1"/>
      <c r="B57" s="1"/>
      <c r="C57" s="1"/>
      <c r="D57" s="1"/>
      <c r="E57" s="1"/>
      <c r="F57" s="1"/>
      <c r="G57" s="1"/>
      <c r="H57" s="1"/>
    </row>
    <row r="58" spans="1:9" ht="31.5" customHeight="1" x14ac:dyDescent="0.25">
      <c r="A58" s="1"/>
      <c r="B58" s="1"/>
      <c r="C58" s="1"/>
      <c r="D58" s="1"/>
      <c r="E58" s="1"/>
      <c r="F58" s="1"/>
      <c r="G58" s="1"/>
      <c r="H58" s="1"/>
    </row>
    <row r="59" spans="1:9" ht="32.25" customHeight="1" x14ac:dyDescent="0.25">
      <c r="A59" s="1"/>
      <c r="B59" s="1"/>
      <c r="C59" s="1"/>
      <c r="D59" s="1"/>
      <c r="E59" s="1"/>
      <c r="F59" s="1"/>
      <c r="G59" s="1"/>
      <c r="H59" s="1"/>
    </row>
    <row r="60" spans="1:9" s="60" customFormat="1" ht="32.25" customHeight="1" x14ac:dyDescent="0.25">
      <c r="A60" s="1"/>
      <c r="B60" s="1"/>
      <c r="C60" s="1"/>
      <c r="D60" s="1"/>
      <c r="E60" s="1"/>
      <c r="F60" s="1"/>
      <c r="G60" s="1"/>
      <c r="H60" s="1"/>
      <c r="I60" s="1"/>
    </row>
    <row r="61" spans="1:9" s="60" customFormat="1" ht="33" customHeight="1" x14ac:dyDescent="0.25">
      <c r="A61" s="1"/>
      <c r="B61" s="1"/>
      <c r="C61" s="1"/>
      <c r="D61" s="1"/>
      <c r="E61" s="1"/>
      <c r="F61" s="1"/>
      <c r="G61" s="1"/>
      <c r="H61" s="1"/>
      <c r="I61" s="1"/>
    </row>
    <row r="62" spans="1:9" s="60" customFormat="1" ht="34.5" customHeight="1" x14ac:dyDescent="0.25">
      <c r="A62" s="1"/>
      <c r="B62" s="1"/>
      <c r="C62" s="1"/>
      <c r="D62" s="1"/>
      <c r="E62" s="1"/>
      <c r="F62" s="1"/>
      <c r="G62" s="1"/>
      <c r="H62" s="1"/>
      <c r="I62" s="1"/>
    </row>
    <row r="63" spans="1:9" s="60" customFormat="1" ht="32.25" customHeight="1" x14ac:dyDescent="0.25">
      <c r="A63" s="1"/>
      <c r="B63" s="1"/>
      <c r="C63" s="1"/>
      <c r="D63" s="1"/>
      <c r="E63" s="1"/>
      <c r="F63" s="1"/>
      <c r="G63" s="1"/>
      <c r="H63" s="1"/>
      <c r="I63" s="1"/>
    </row>
    <row r="64" spans="1:9" s="60" customFormat="1" ht="32.25" customHeight="1" x14ac:dyDescent="0.25">
      <c r="A64" s="1"/>
      <c r="B64" s="1"/>
      <c r="C64" s="1"/>
      <c r="D64" s="1"/>
      <c r="E64" s="1"/>
      <c r="F64" s="1"/>
      <c r="G64" s="1"/>
      <c r="H64" s="1"/>
      <c r="I64" s="1"/>
    </row>
    <row r="65" spans="1:9" s="60" customFormat="1" ht="32.25" customHeight="1" x14ac:dyDescent="0.25">
      <c r="A65" s="1"/>
      <c r="B65" s="1"/>
      <c r="C65" s="1"/>
      <c r="D65" s="1"/>
      <c r="E65" s="1"/>
      <c r="F65" s="1"/>
      <c r="G65" s="1"/>
      <c r="H65" s="1"/>
      <c r="I65" s="1"/>
    </row>
    <row r="66" spans="1:9" s="60" customFormat="1" ht="32.25" customHeight="1" x14ac:dyDescent="0.25">
      <c r="A66" s="1"/>
      <c r="B66" s="1"/>
      <c r="C66" s="1"/>
      <c r="D66" s="1"/>
      <c r="E66" s="1"/>
      <c r="F66" s="1"/>
      <c r="G66" s="1"/>
      <c r="H66" s="1"/>
      <c r="I66" s="1"/>
    </row>
    <row r="67" spans="1:9" s="60" customFormat="1" ht="32.25" customHeight="1" x14ac:dyDescent="0.25">
      <c r="A67" s="1"/>
      <c r="B67" s="1"/>
      <c r="C67" s="1"/>
      <c r="D67" s="1"/>
      <c r="E67" s="1"/>
      <c r="F67" s="1"/>
      <c r="G67" s="1"/>
      <c r="H67" s="1"/>
      <c r="I67" s="1"/>
    </row>
    <row r="68" spans="1:9" s="60" customFormat="1" ht="32.25" customHeight="1" x14ac:dyDescent="0.25">
      <c r="A68" s="1"/>
      <c r="B68" s="1"/>
      <c r="C68" s="1"/>
      <c r="D68" s="1"/>
      <c r="E68" s="1"/>
      <c r="F68" s="1"/>
      <c r="G68" s="1"/>
      <c r="H68" s="1"/>
      <c r="I68" s="1"/>
    </row>
    <row r="69" spans="1:9" s="60" customFormat="1" ht="31.5" customHeight="1" x14ac:dyDescent="0.25">
      <c r="A69" s="1"/>
      <c r="B69" s="1"/>
      <c r="C69" s="1"/>
      <c r="D69" s="1"/>
      <c r="E69" s="1"/>
      <c r="F69" s="1"/>
      <c r="G69" s="1"/>
      <c r="H69" s="1"/>
      <c r="I69" s="1"/>
    </row>
    <row r="70" spans="1:9" s="60" customFormat="1" ht="31.5" customHeight="1" x14ac:dyDescent="0.25">
      <c r="A70" s="1"/>
      <c r="B70" s="1"/>
      <c r="C70" s="1"/>
      <c r="D70" s="1"/>
      <c r="E70" s="1"/>
      <c r="F70" s="1"/>
      <c r="G70" s="1"/>
      <c r="H70" s="1"/>
      <c r="I70" s="1"/>
    </row>
    <row r="71" spans="1:9" s="60" customFormat="1" ht="33" customHeight="1" x14ac:dyDescent="0.25">
      <c r="A71" s="1"/>
      <c r="B71" s="1"/>
      <c r="C71" s="1"/>
      <c r="D71" s="1"/>
      <c r="E71" s="1"/>
      <c r="F71" s="1"/>
      <c r="G71" s="1"/>
      <c r="H71" s="1"/>
      <c r="I71" s="1"/>
    </row>
    <row r="72" spans="1:9" s="60" customFormat="1" ht="33" customHeight="1" x14ac:dyDescent="0.25">
      <c r="A72" s="1"/>
      <c r="B72" s="1"/>
      <c r="C72" s="1"/>
      <c r="D72" s="1"/>
      <c r="E72" s="1"/>
      <c r="F72" s="1"/>
      <c r="G72" s="1"/>
      <c r="H72" s="1"/>
      <c r="I72" s="1"/>
    </row>
    <row r="73" spans="1:9" s="60" customFormat="1" ht="30.75" customHeight="1" x14ac:dyDescent="0.25">
      <c r="A73" s="1"/>
      <c r="B73" s="1"/>
      <c r="C73" s="1"/>
      <c r="D73" s="1"/>
      <c r="E73" s="1"/>
      <c r="F73" s="1"/>
      <c r="G73" s="1"/>
      <c r="H73" s="1"/>
      <c r="I73" s="1"/>
    </row>
    <row r="74" spans="1:9" s="60" customFormat="1" ht="30.75" customHeight="1" x14ac:dyDescent="0.25">
      <c r="A74" s="1"/>
      <c r="B74" s="1"/>
      <c r="C74" s="1"/>
      <c r="D74" s="1"/>
      <c r="E74" s="1"/>
      <c r="F74" s="1"/>
      <c r="G74" s="1"/>
      <c r="H74" s="1"/>
      <c r="I74" s="1"/>
    </row>
    <row r="75" spans="1:9" s="60" customFormat="1" ht="30.75" customHeight="1" x14ac:dyDescent="0.25">
      <c r="A75" s="1"/>
      <c r="B75" s="1"/>
      <c r="C75" s="1"/>
      <c r="D75" s="1"/>
      <c r="E75" s="1"/>
      <c r="F75" s="1"/>
      <c r="G75" s="1"/>
      <c r="H75" s="1"/>
      <c r="I75" s="1"/>
    </row>
    <row r="76" spans="1:9" s="60" customFormat="1" ht="30.75" customHeight="1" x14ac:dyDescent="0.25">
      <c r="A76" s="1"/>
      <c r="B76" s="1"/>
      <c r="C76" s="1"/>
      <c r="D76" s="1"/>
      <c r="E76" s="1"/>
      <c r="F76" s="1"/>
      <c r="G76" s="1"/>
      <c r="H76" s="1"/>
      <c r="I76" s="1"/>
    </row>
    <row r="77" spans="1:9" s="60" customFormat="1" ht="36" customHeight="1" x14ac:dyDescent="0.25">
      <c r="A77" s="1"/>
      <c r="B77" s="1"/>
      <c r="C77" s="1"/>
      <c r="D77" s="1"/>
      <c r="E77" s="1"/>
      <c r="F77" s="1"/>
      <c r="G77" s="1"/>
      <c r="H77" s="1"/>
      <c r="I77" s="1"/>
    </row>
    <row r="78" spans="1:9" ht="43.95" customHeight="1" x14ac:dyDescent="0.25">
      <c r="A78" s="1"/>
      <c r="B78" s="1"/>
      <c r="C78" s="1"/>
      <c r="D78" s="1"/>
      <c r="E78" s="1"/>
      <c r="F78" s="1"/>
      <c r="G78" s="1"/>
      <c r="H78" s="1"/>
    </row>
    <row r="79" spans="1:9" ht="43.95" customHeight="1" x14ac:dyDescent="0.25">
      <c r="A79" s="1"/>
      <c r="B79" s="1"/>
      <c r="C79" s="1"/>
      <c r="D79" s="1"/>
      <c r="E79" s="1"/>
      <c r="F79" s="1"/>
      <c r="G79" s="1"/>
      <c r="H79" s="1"/>
    </row>
    <row r="80" spans="1:9" ht="43.95" customHeight="1" x14ac:dyDescent="0.25">
      <c r="A80" s="1"/>
      <c r="B80" s="1"/>
      <c r="C80" s="1"/>
      <c r="D80" s="1"/>
      <c r="E80" s="1"/>
      <c r="F80" s="1"/>
      <c r="G80" s="1"/>
      <c r="H80" s="1"/>
    </row>
    <row r="81" spans="1:9" ht="43.95" customHeight="1" x14ac:dyDescent="0.25">
      <c r="A81" s="1"/>
      <c r="B81" s="1"/>
      <c r="C81" s="1"/>
      <c r="D81" s="1"/>
      <c r="E81" s="1"/>
      <c r="F81" s="1"/>
      <c r="G81" s="1"/>
      <c r="H81" s="1"/>
    </row>
    <row r="82" spans="1:9" x14ac:dyDescent="0.25">
      <c r="A82" s="1"/>
      <c r="B82" s="1"/>
      <c r="C82" s="1"/>
      <c r="D82" s="1"/>
      <c r="E82" s="1"/>
      <c r="F82" s="1"/>
      <c r="G82" s="1"/>
      <c r="H82" s="1"/>
    </row>
    <row r="83" spans="1:9" x14ac:dyDescent="0.25">
      <c r="A83" s="1"/>
      <c r="B83" s="1"/>
      <c r="C83" s="1"/>
      <c r="D83" s="1"/>
      <c r="E83" s="1"/>
      <c r="F83" s="1"/>
      <c r="G83" s="1"/>
      <c r="H83" s="1"/>
    </row>
    <row r="84" spans="1:9" x14ac:dyDescent="0.25">
      <c r="A84" s="1"/>
      <c r="B84" s="1"/>
      <c r="C84" s="1"/>
      <c r="D84" s="1"/>
      <c r="E84" s="1"/>
      <c r="F84" s="1"/>
      <c r="G84" s="1"/>
      <c r="H84" s="1"/>
    </row>
    <row r="85" spans="1:9" ht="13.95" customHeight="1" x14ac:dyDescent="0.25">
      <c r="A85" s="1"/>
      <c r="B85" s="1"/>
      <c r="C85" s="1"/>
      <c r="D85" s="1"/>
      <c r="E85" s="1"/>
      <c r="F85" s="1"/>
      <c r="G85" s="1"/>
      <c r="H85" s="1"/>
    </row>
    <row r="86" spans="1:9" ht="13.95" customHeight="1" x14ac:dyDescent="0.25">
      <c r="A86" s="1"/>
      <c r="B86" s="1"/>
      <c r="C86" s="1"/>
      <c r="D86" s="1"/>
      <c r="E86" s="1"/>
      <c r="F86" s="1"/>
      <c r="G86" s="1"/>
      <c r="H86" s="1"/>
    </row>
    <row r="87" spans="1:9" x14ac:dyDescent="0.25">
      <c r="A87" s="256"/>
      <c r="B87" s="255"/>
      <c r="C87" s="254"/>
      <c r="D87" s="258"/>
      <c r="E87" s="257"/>
      <c r="F87" s="253"/>
      <c r="G87" s="247"/>
      <c r="H87" s="70"/>
      <c r="I87" s="56"/>
    </row>
    <row r="88" spans="1:9" x14ac:dyDescent="0.25">
      <c r="A88" s="256"/>
      <c r="B88" s="255"/>
      <c r="C88" s="254"/>
      <c r="D88" s="249"/>
      <c r="E88" s="249"/>
      <c r="F88" s="253"/>
      <c r="G88" s="247"/>
      <c r="H88" s="60"/>
      <c r="I88" s="60"/>
    </row>
    <row r="89" spans="1:9" x14ac:dyDescent="0.25">
      <c r="A89" s="252"/>
      <c r="B89" s="255"/>
      <c r="C89" s="254"/>
      <c r="D89" s="249"/>
      <c r="E89" s="249"/>
      <c r="F89" s="253"/>
      <c r="G89" s="247"/>
      <c r="H89" s="60"/>
      <c r="I89" s="60"/>
    </row>
    <row r="90" spans="1:9" x14ac:dyDescent="0.25">
      <c r="A90" s="252"/>
      <c r="B90" s="255"/>
      <c r="C90" s="254"/>
      <c r="D90" s="249"/>
      <c r="E90" s="249"/>
      <c r="F90" s="253"/>
      <c r="G90" s="247"/>
      <c r="H90" s="60"/>
      <c r="I90" s="60"/>
    </row>
    <row r="91" spans="1:9" x14ac:dyDescent="0.25">
      <c r="A91" s="252"/>
      <c r="B91" s="251"/>
      <c r="C91" s="250"/>
      <c r="D91" s="249"/>
      <c r="E91" s="249"/>
      <c r="F91" s="248"/>
      <c r="G91" s="247"/>
      <c r="H91" s="70"/>
      <c r="I91" s="56"/>
    </row>
    <row r="92" spans="1:9" x14ac:dyDescent="0.25">
      <c r="A92" s="52"/>
      <c r="B92" s="51"/>
      <c r="C92" s="52"/>
      <c r="D92" s="51"/>
      <c r="E92" s="51"/>
      <c r="H92" s="57"/>
      <c r="I92" s="56"/>
    </row>
  </sheetData>
  <mergeCells count="2">
    <mergeCell ref="A1:G1"/>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CF95E-96FE-4EE9-AD87-CF8B726BB38A}">
  <dimension ref="A1:I46"/>
  <sheetViews>
    <sheetView topLeftCell="A4" zoomScaleNormal="100" workbookViewId="0">
      <selection activeCell="A4" sqref="A4:G4"/>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8" ht="15.75" customHeight="1" x14ac:dyDescent="0.3">
      <c r="A1" s="311" t="s">
        <v>532</v>
      </c>
      <c r="B1" s="311"/>
      <c r="C1" s="311"/>
      <c r="D1" s="311"/>
      <c r="E1" s="311"/>
      <c r="F1" s="311"/>
      <c r="G1" s="311"/>
    </row>
    <row r="2" spans="1:8" ht="15" customHeight="1" x14ac:dyDescent="0.3">
      <c r="A2" s="311"/>
      <c r="B2" s="311"/>
      <c r="C2" s="311"/>
      <c r="D2" s="311"/>
      <c r="E2" s="311"/>
      <c r="F2" s="311"/>
      <c r="G2" s="311"/>
    </row>
    <row r="3" spans="1:8" ht="15" thickBot="1" x14ac:dyDescent="0.35"/>
    <row r="4" spans="1:8" s="1" customFormat="1" ht="36" customHeight="1" x14ac:dyDescent="0.25">
      <c r="A4" s="322" t="s">
        <v>533</v>
      </c>
      <c r="B4" s="323"/>
      <c r="C4" s="323"/>
      <c r="D4" s="323"/>
      <c r="E4" s="323"/>
      <c r="F4" s="323"/>
      <c r="G4" s="324"/>
      <c r="H4" s="6"/>
    </row>
    <row r="5" spans="1:8" s="1" customFormat="1" ht="28.2" thickBot="1" x14ac:dyDescent="0.3">
      <c r="A5" s="246" t="s">
        <v>36</v>
      </c>
      <c r="B5" s="245" t="s">
        <v>37</v>
      </c>
      <c r="C5" s="184" t="s">
        <v>38</v>
      </c>
      <c r="D5" s="184" t="s">
        <v>39</v>
      </c>
      <c r="E5" s="183" t="s">
        <v>40</v>
      </c>
      <c r="F5" s="244" t="s">
        <v>41</v>
      </c>
      <c r="G5" s="243" t="s">
        <v>42</v>
      </c>
      <c r="H5" s="6"/>
    </row>
    <row r="6" spans="1:8" s="1" customFormat="1" ht="30" customHeight="1" x14ac:dyDescent="0.25">
      <c r="A6" s="77" t="s">
        <v>186</v>
      </c>
      <c r="B6" s="76" t="s">
        <v>130</v>
      </c>
      <c r="C6" s="242" t="s">
        <v>188</v>
      </c>
      <c r="D6" s="241" t="s">
        <v>189</v>
      </c>
      <c r="E6" s="240">
        <v>1</v>
      </c>
      <c r="F6" s="129"/>
      <c r="G6" s="71">
        <f t="shared" ref="G6:G45" si="0">ROUND((E6*F6),2)</f>
        <v>0</v>
      </c>
      <c r="H6" s="6"/>
    </row>
    <row r="7" spans="1:8" s="1" customFormat="1" ht="30" customHeight="1" x14ac:dyDescent="0.25">
      <c r="A7" s="106" t="s">
        <v>186</v>
      </c>
      <c r="B7" s="237" t="s">
        <v>131</v>
      </c>
      <c r="C7" s="90" t="s">
        <v>191</v>
      </c>
      <c r="D7" s="89" t="s">
        <v>192</v>
      </c>
      <c r="E7" s="221">
        <v>1</v>
      </c>
      <c r="F7" s="220"/>
      <c r="G7" s="86">
        <f t="shared" si="0"/>
        <v>0</v>
      </c>
      <c r="H7" s="6"/>
    </row>
    <row r="8" spans="1:8" s="1" customFormat="1" ht="30" customHeight="1" x14ac:dyDescent="0.25">
      <c r="A8" s="106" t="s">
        <v>186</v>
      </c>
      <c r="B8" s="237" t="s">
        <v>132</v>
      </c>
      <c r="C8" s="90" t="s">
        <v>194</v>
      </c>
      <c r="D8" s="89" t="s">
        <v>192</v>
      </c>
      <c r="E8" s="221">
        <v>1</v>
      </c>
      <c r="F8" s="220"/>
      <c r="G8" s="86">
        <f t="shared" si="0"/>
        <v>0</v>
      </c>
      <c r="H8" s="6"/>
    </row>
    <row r="9" spans="1:8" s="1" customFormat="1" ht="30" customHeight="1" x14ac:dyDescent="0.25">
      <c r="A9" s="106" t="s">
        <v>186</v>
      </c>
      <c r="B9" s="237" t="s">
        <v>133</v>
      </c>
      <c r="C9" s="90" t="s">
        <v>196</v>
      </c>
      <c r="D9" s="89" t="s">
        <v>52</v>
      </c>
      <c r="E9" s="221">
        <v>35</v>
      </c>
      <c r="F9" s="220"/>
      <c r="G9" s="86">
        <f t="shared" si="0"/>
        <v>0</v>
      </c>
      <c r="H9" s="6"/>
    </row>
    <row r="10" spans="1:8" s="1" customFormat="1" ht="30" customHeight="1" x14ac:dyDescent="0.25">
      <c r="A10" s="106" t="s">
        <v>186</v>
      </c>
      <c r="B10" s="237" t="s">
        <v>135</v>
      </c>
      <c r="C10" s="90" t="s">
        <v>198</v>
      </c>
      <c r="D10" s="89" t="s">
        <v>52</v>
      </c>
      <c r="E10" s="221">
        <v>70</v>
      </c>
      <c r="F10" s="220"/>
      <c r="G10" s="86">
        <f t="shared" si="0"/>
        <v>0</v>
      </c>
      <c r="H10" s="6"/>
    </row>
    <row r="11" spans="1:8" s="1" customFormat="1" ht="30" customHeight="1" x14ac:dyDescent="0.25">
      <c r="A11" s="106" t="s">
        <v>186</v>
      </c>
      <c r="B11" s="237" t="s">
        <v>136</v>
      </c>
      <c r="C11" s="90" t="s">
        <v>200</v>
      </c>
      <c r="D11" s="89" t="s">
        <v>52</v>
      </c>
      <c r="E11" s="221">
        <v>105</v>
      </c>
      <c r="F11" s="220"/>
      <c r="G11" s="86">
        <f t="shared" si="0"/>
        <v>0</v>
      </c>
      <c r="H11" s="6"/>
    </row>
    <row r="12" spans="1:8" s="1" customFormat="1" ht="30" customHeight="1" x14ac:dyDescent="0.25">
      <c r="A12" s="106" t="s">
        <v>186</v>
      </c>
      <c r="B12" s="237" t="s">
        <v>137</v>
      </c>
      <c r="C12" s="90" t="s">
        <v>202</v>
      </c>
      <c r="D12" s="89" t="s">
        <v>52</v>
      </c>
      <c r="E12" s="221">
        <v>105</v>
      </c>
      <c r="F12" s="220"/>
      <c r="G12" s="86">
        <f t="shared" si="0"/>
        <v>0</v>
      </c>
      <c r="H12" s="6"/>
    </row>
    <row r="13" spans="1:8" s="1" customFormat="1" ht="30" customHeight="1" x14ac:dyDescent="0.25">
      <c r="A13" s="106" t="s">
        <v>186</v>
      </c>
      <c r="B13" s="237" t="s">
        <v>139</v>
      </c>
      <c r="C13" s="90" t="s">
        <v>204</v>
      </c>
      <c r="D13" s="89" t="s">
        <v>192</v>
      </c>
      <c r="E13" s="221">
        <v>10</v>
      </c>
      <c r="F13" s="220"/>
      <c r="G13" s="86">
        <f t="shared" si="0"/>
        <v>0</v>
      </c>
      <c r="H13" s="6"/>
    </row>
    <row r="14" spans="1:8" s="1" customFormat="1" ht="30" customHeight="1" x14ac:dyDescent="0.25">
      <c r="A14" s="106" t="s">
        <v>186</v>
      </c>
      <c r="B14" s="237" t="s">
        <v>140</v>
      </c>
      <c r="C14" s="90" t="s">
        <v>206</v>
      </c>
      <c r="D14" s="89" t="s">
        <v>52</v>
      </c>
      <c r="E14" s="221">
        <v>92</v>
      </c>
      <c r="F14" s="220"/>
      <c r="G14" s="86">
        <f t="shared" si="0"/>
        <v>0</v>
      </c>
      <c r="H14" s="6"/>
    </row>
    <row r="15" spans="1:8" s="1" customFormat="1" ht="30" customHeight="1" x14ac:dyDescent="0.25">
      <c r="A15" s="106" t="s">
        <v>186</v>
      </c>
      <c r="B15" s="237" t="s">
        <v>141</v>
      </c>
      <c r="C15" s="90" t="s">
        <v>208</v>
      </c>
      <c r="D15" s="89" t="s">
        <v>52</v>
      </c>
      <c r="E15" s="221">
        <v>197</v>
      </c>
      <c r="F15" s="220"/>
      <c r="G15" s="86">
        <f t="shared" si="0"/>
        <v>0</v>
      </c>
      <c r="H15" s="6"/>
    </row>
    <row r="16" spans="1:8" s="1" customFormat="1" ht="30" customHeight="1" x14ac:dyDescent="0.25">
      <c r="A16" s="106" t="s">
        <v>186</v>
      </c>
      <c r="B16" s="237" t="s">
        <v>460</v>
      </c>
      <c r="C16" s="90" t="s">
        <v>210</v>
      </c>
      <c r="D16" s="89" t="s">
        <v>52</v>
      </c>
      <c r="E16" s="221">
        <v>33</v>
      </c>
      <c r="F16" s="220"/>
      <c r="G16" s="86">
        <f t="shared" si="0"/>
        <v>0</v>
      </c>
      <c r="H16" s="6"/>
    </row>
    <row r="17" spans="1:8" s="1" customFormat="1" ht="30" customHeight="1" x14ac:dyDescent="0.25">
      <c r="A17" s="106" t="s">
        <v>186</v>
      </c>
      <c r="B17" s="237" t="s">
        <v>461</v>
      </c>
      <c r="C17" s="90" t="s">
        <v>212</v>
      </c>
      <c r="D17" s="89" t="s">
        <v>52</v>
      </c>
      <c r="E17" s="221">
        <v>6</v>
      </c>
      <c r="F17" s="220"/>
      <c r="G17" s="86">
        <f t="shared" si="0"/>
        <v>0</v>
      </c>
      <c r="H17" s="6"/>
    </row>
    <row r="18" spans="1:8" s="1" customFormat="1" ht="30" customHeight="1" x14ac:dyDescent="0.25">
      <c r="A18" s="106" t="s">
        <v>186</v>
      </c>
      <c r="B18" s="237" t="s">
        <v>483</v>
      </c>
      <c r="C18" s="90" t="s">
        <v>214</v>
      </c>
      <c r="D18" s="89" t="s">
        <v>52</v>
      </c>
      <c r="E18" s="221">
        <v>36</v>
      </c>
      <c r="F18" s="220"/>
      <c r="G18" s="86">
        <f t="shared" si="0"/>
        <v>0</v>
      </c>
      <c r="H18" s="6"/>
    </row>
    <row r="19" spans="1:8" s="1" customFormat="1" ht="30" customHeight="1" x14ac:dyDescent="0.25">
      <c r="A19" s="106" t="s">
        <v>186</v>
      </c>
      <c r="B19" s="237" t="s">
        <v>489</v>
      </c>
      <c r="C19" s="239" t="s">
        <v>216</v>
      </c>
      <c r="D19" s="89" t="s">
        <v>192</v>
      </c>
      <c r="E19" s="221">
        <v>6</v>
      </c>
      <c r="F19" s="220"/>
      <c r="G19" s="86">
        <f t="shared" si="0"/>
        <v>0</v>
      </c>
      <c r="H19" s="6"/>
    </row>
    <row r="20" spans="1:8" s="1" customFormat="1" ht="30" customHeight="1" x14ac:dyDescent="0.25">
      <c r="A20" s="106" t="s">
        <v>186</v>
      </c>
      <c r="B20" s="237" t="s">
        <v>534</v>
      </c>
      <c r="C20" s="90" t="s">
        <v>218</v>
      </c>
      <c r="D20" s="89" t="s">
        <v>192</v>
      </c>
      <c r="E20" s="221">
        <v>6</v>
      </c>
      <c r="F20" s="220"/>
      <c r="G20" s="86">
        <f t="shared" si="0"/>
        <v>0</v>
      </c>
      <c r="H20" s="6"/>
    </row>
    <row r="21" spans="1:8" s="1" customFormat="1" ht="30" customHeight="1" x14ac:dyDescent="0.25">
      <c r="A21" s="106" t="s">
        <v>186</v>
      </c>
      <c r="B21" s="237" t="s">
        <v>535</v>
      </c>
      <c r="C21" s="238" t="s">
        <v>220</v>
      </c>
      <c r="D21" s="89" t="s">
        <v>192</v>
      </c>
      <c r="E21" s="221">
        <v>6</v>
      </c>
      <c r="F21" s="220"/>
      <c r="G21" s="86">
        <f t="shared" si="0"/>
        <v>0</v>
      </c>
      <c r="H21" s="6"/>
    </row>
    <row r="22" spans="1:8" s="1" customFormat="1" ht="30" customHeight="1" x14ac:dyDescent="0.25">
      <c r="A22" s="106" t="s">
        <v>186</v>
      </c>
      <c r="B22" s="237" t="s">
        <v>536</v>
      </c>
      <c r="C22" s="90" t="s">
        <v>222</v>
      </c>
      <c r="D22" s="89" t="s">
        <v>192</v>
      </c>
      <c r="E22" s="221">
        <v>6</v>
      </c>
      <c r="F22" s="220"/>
      <c r="G22" s="86">
        <f t="shared" si="0"/>
        <v>0</v>
      </c>
      <c r="H22" s="6"/>
    </row>
    <row r="23" spans="1:8" s="1" customFormat="1" ht="30" customHeight="1" x14ac:dyDescent="0.25">
      <c r="A23" s="106" t="s">
        <v>186</v>
      </c>
      <c r="B23" s="237" t="s">
        <v>537</v>
      </c>
      <c r="C23" s="90" t="s">
        <v>224</v>
      </c>
      <c r="D23" s="89" t="s">
        <v>46</v>
      </c>
      <c r="E23" s="221">
        <v>6</v>
      </c>
      <c r="F23" s="220"/>
      <c r="G23" s="86">
        <f t="shared" si="0"/>
        <v>0</v>
      </c>
      <c r="H23" s="6"/>
    </row>
    <row r="24" spans="1:8" s="1" customFormat="1" ht="30" customHeight="1" x14ac:dyDescent="0.25">
      <c r="A24" s="106" t="s">
        <v>186</v>
      </c>
      <c r="B24" s="237" t="s">
        <v>538</v>
      </c>
      <c r="C24" s="90" t="s">
        <v>226</v>
      </c>
      <c r="D24" s="89" t="s">
        <v>227</v>
      </c>
      <c r="E24" s="221">
        <v>6</v>
      </c>
      <c r="F24" s="220"/>
      <c r="G24" s="86">
        <f t="shared" si="0"/>
        <v>0</v>
      </c>
      <c r="H24" s="6"/>
    </row>
    <row r="25" spans="1:8" s="1" customFormat="1" ht="30" customHeight="1" x14ac:dyDescent="0.25">
      <c r="A25" s="106" t="s">
        <v>186</v>
      </c>
      <c r="B25" s="237" t="s">
        <v>539</v>
      </c>
      <c r="C25" s="90" t="s">
        <v>229</v>
      </c>
      <c r="D25" s="89" t="s">
        <v>192</v>
      </c>
      <c r="E25" s="221">
        <v>4</v>
      </c>
      <c r="F25" s="220"/>
      <c r="G25" s="86">
        <f t="shared" si="0"/>
        <v>0</v>
      </c>
      <c r="H25" s="6"/>
    </row>
    <row r="26" spans="1:8" s="1" customFormat="1" ht="30" customHeight="1" x14ac:dyDescent="0.25">
      <c r="A26" s="106" t="s">
        <v>186</v>
      </c>
      <c r="B26" s="237" t="s">
        <v>540</v>
      </c>
      <c r="C26" s="90" t="s">
        <v>231</v>
      </c>
      <c r="D26" s="89" t="s">
        <v>192</v>
      </c>
      <c r="E26" s="221">
        <v>7</v>
      </c>
      <c r="F26" s="220"/>
      <c r="G26" s="86">
        <f t="shared" si="0"/>
        <v>0</v>
      </c>
      <c r="H26" s="6"/>
    </row>
    <row r="27" spans="1:8" s="1" customFormat="1" ht="30" customHeight="1" x14ac:dyDescent="0.25">
      <c r="A27" s="106" t="s">
        <v>186</v>
      </c>
      <c r="B27" s="237" t="s">
        <v>541</v>
      </c>
      <c r="C27" s="90" t="s">
        <v>233</v>
      </c>
      <c r="D27" s="89" t="s">
        <v>192</v>
      </c>
      <c r="E27" s="221">
        <v>6</v>
      </c>
      <c r="F27" s="220"/>
      <c r="G27" s="86">
        <f t="shared" si="0"/>
        <v>0</v>
      </c>
      <c r="H27" s="6"/>
    </row>
    <row r="28" spans="1:8" s="1" customFormat="1" ht="30" customHeight="1" x14ac:dyDescent="0.25">
      <c r="A28" s="106" t="s">
        <v>186</v>
      </c>
      <c r="B28" s="237" t="s">
        <v>542</v>
      </c>
      <c r="C28" s="90" t="s">
        <v>235</v>
      </c>
      <c r="D28" s="89" t="s">
        <v>192</v>
      </c>
      <c r="E28" s="221">
        <v>6</v>
      </c>
      <c r="F28" s="220"/>
      <c r="G28" s="86">
        <f t="shared" si="0"/>
        <v>0</v>
      </c>
      <c r="H28" s="6"/>
    </row>
    <row r="29" spans="1:8" s="1" customFormat="1" ht="30" customHeight="1" x14ac:dyDescent="0.25">
      <c r="A29" s="106" t="s">
        <v>186</v>
      </c>
      <c r="B29" s="237" t="s">
        <v>543</v>
      </c>
      <c r="C29" s="90" t="s">
        <v>237</v>
      </c>
      <c r="D29" s="89" t="s">
        <v>192</v>
      </c>
      <c r="E29" s="221">
        <v>6</v>
      </c>
      <c r="F29" s="220"/>
      <c r="G29" s="86">
        <f t="shared" si="0"/>
        <v>0</v>
      </c>
      <c r="H29" s="6"/>
    </row>
    <row r="30" spans="1:8" s="1" customFormat="1" ht="30" customHeight="1" x14ac:dyDescent="0.25">
      <c r="A30" s="106" t="s">
        <v>186</v>
      </c>
      <c r="B30" s="237" t="s">
        <v>544</v>
      </c>
      <c r="C30" s="90" t="s">
        <v>239</v>
      </c>
      <c r="D30" s="89" t="s">
        <v>192</v>
      </c>
      <c r="E30" s="221">
        <v>6</v>
      </c>
      <c r="F30" s="220"/>
      <c r="G30" s="86">
        <f t="shared" si="0"/>
        <v>0</v>
      </c>
      <c r="H30" s="6"/>
    </row>
    <row r="31" spans="1:8" s="1" customFormat="1" ht="30" customHeight="1" x14ac:dyDescent="0.25">
      <c r="A31" s="106" t="s">
        <v>186</v>
      </c>
      <c r="B31" s="237" t="s">
        <v>545</v>
      </c>
      <c r="C31" s="90" t="s">
        <v>241</v>
      </c>
      <c r="D31" s="89" t="s">
        <v>46</v>
      </c>
      <c r="E31" s="221">
        <v>1</v>
      </c>
      <c r="F31" s="220"/>
      <c r="G31" s="86">
        <f t="shared" si="0"/>
        <v>0</v>
      </c>
      <c r="H31" s="6"/>
    </row>
    <row r="32" spans="1:8" s="1" customFormat="1" ht="30" customHeight="1" thickBot="1" x14ac:dyDescent="0.3">
      <c r="A32" s="106" t="s">
        <v>186</v>
      </c>
      <c r="B32" s="237" t="s">
        <v>546</v>
      </c>
      <c r="C32" s="223" t="s">
        <v>243</v>
      </c>
      <c r="D32" s="89" t="s">
        <v>55</v>
      </c>
      <c r="E32" s="221">
        <v>105</v>
      </c>
      <c r="F32" s="220"/>
      <c r="G32" s="86">
        <f t="shared" si="0"/>
        <v>0</v>
      </c>
      <c r="H32" s="6"/>
    </row>
    <row r="33" spans="1:9" s="1" customFormat="1" ht="30" customHeight="1" thickBot="1" x14ac:dyDescent="0.3">
      <c r="A33" s="126" t="s">
        <v>186</v>
      </c>
      <c r="B33" s="236" t="s">
        <v>547</v>
      </c>
      <c r="C33" s="67" t="s">
        <v>246</v>
      </c>
      <c r="D33" s="66" t="s">
        <v>62</v>
      </c>
      <c r="E33" s="217">
        <v>105</v>
      </c>
      <c r="F33" s="216"/>
      <c r="G33" s="63">
        <f t="shared" si="0"/>
        <v>0</v>
      </c>
      <c r="H33" s="78" t="s">
        <v>70</v>
      </c>
      <c r="I33" s="61">
        <f>ROUND(SUM(G6:G33),2)</f>
        <v>0</v>
      </c>
    </row>
    <row r="34" spans="1:9" s="60" customFormat="1" ht="190.5" customHeight="1" x14ac:dyDescent="0.25">
      <c r="A34" s="77" t="s">
        <v>548</v>
      </c>
      <c r="B34" s="235" t="s">
        <v>142</v>
      </c>
      <c r="C34" s="75" t="s">
        <v>249</v>
      </c>
      <c r="D34" s="234" t="s">
        <v>46</v>
      </c>
      <c r="E34" s="233">
        <v>1</v>
      </c>
      <c r="F34" s="232"/>
      <c r="G34" s="71">
        <f t="shared" si="0"/>
        <v>0</v>
      </c>
      <c r="H34" s="70"/>
      <c r="I34" s="56"/>
    </row>
    <row r="35" spans="1:9" s="60" customFormat="1" ht="36" customHeight="1" x14ac:dyDescent="0.25">
      <c r="A35" s="105" t="s">
        <v>548</v>
      </c>
      <c r="B35" s="224" t="s">
        <v>143</v>
      </c>
      <c r="C35" s="174" t="s">
        <v>250</v>
      </c>
      <c r="D35" s="231" t="s">
        <v>192</v>
      </c>
      <c r="E35" s="230">
        <v>6</v>
      </c>
      <c r="F35" s="229"/>
      <c r="G35" s="86">
        <f t="shared" si="0"/>
        <v>0</v>
      </c>
      <c r="H35" s="70"/>
      <c r="I35" s="56"/>
    </row>
    <row r="36" spans="1:9" s="60" customFormat="1" ht="36" customHeight="1" x14ac:dyDescent="0.25">
      <c r="A36" s="106" t="s">
        <v>548</v>
      </c>
      <c r="B36" s="224" t="s">
        <v>462</v>
      </c>
      <c r="C36" s="90" t="s">
        <v>251</v>
      </c>
      <c r="D36" s="228" t="s">
        <v>192</v>
      </c>
      <c r="E36" s="221">
        <v>6</v>
      </c>
      <c r="F36" s="220"/>
      <c r="G36" s="86">
        <f t="shared" si="0"/>
        <v>0</v>
      </c>
      <c r="H36" s="70"/>
      <c r="I36" s="56"/>
    </row>
    <row r="37" spans="1:9" s="60" customFormat="1" ht="36" customHeight="1" x14ac:dyDescent="0.25">
      <c r="A37" s="106" t="s">
        <v>548</v>
      </c>
      <c r="B37" s="224" t="s">
        <v>463</v>
      </c>
      <c r="C37" s="90" t="s">
        <v>252</v>
      </c>
      <c r="D37" s="228" t="s">
        <v>52</v>
      </c>
      <c r="E37" s="221">
        <v>236</v>
      </c>
      <c r="F37" s="220"/>
      <c r="G37" s="86">
        <f t="shared" si="0"/>
        <v>0</v>
      </c>
      <c r="H37" s="70"/>
      <c r="I37" s="56"/>
    </row>
    <row r="38" spans="1:9" s="60" customFormat="1" ht="36" customHeight="1" x14ac:dyDescent="0.25">
      <c r="A38" s="106" t="s">
        <v>548</v>
      </c>
      <c r="B38" s="224" t="s">
        <v>465</v>
      </c>
      <c r="C38" s="90" t="s">
        <v>253</v>
      </c>
      <c r="D38" s="228" t="s">
        <v>52</v>
      </c>
      <c r="E38" s="221">
        <v>36</v>
      </c>
      <c r="F38" s="220"/>
      <c r="G38" s="86">
        <f t="shared" si="0"/>
        <v>0</v>
      </c>
      <c r="H38" s="70"/>
      <c r="I38" s="56"/>
    </row>
    <row r="39" spans="1:9" s="60" customFormat="1" ht="36" customHeight="1" x14ac:dyDescent="0.25">
      <c r="A39" s="106" t="s">
        <v>548</v>
      </c>
      <c r="B39" s="224" t="s">
        <v>466</v>
      </c>
      <c r="C39" s="90" t="s">
        <v>331</v>
      </c>
      <c r="D39" s="228" t="s">
        <v>46</v>
      </c>
      <c r="E39" s="221">
        <v>14</v>
      </c>
      <c r="F39" s="220"/>
      <c r="G39" s="86">
        <f t="shared" si="0"/>
        <v>0</v>
      </c>
      <c r="H39" s="70"/>
      <c r="I39" s="56"/>
    </row>
    <row r="40" spans="1:9" s="60" customFormat="1" ht="36" customHeight="1" x14ac:dyDescent="0.25">
      <c r="A40" s="85" t="s">
        <v>548</v>
      </c>
      <c r="B40" s="224" t="s">
        <v>468</v>
      </c>
      <c r="C40" s="83" t="s">
        <v>255</v>
      </c>
      <c r="D40" s="227" t="s">
        <v>52</v>
      </c>
      <c r="E40" s="226">
        <v>92</v>
      </c>
      <c r="F40" s="225"/>
      <c r="G40" s="86">
        <f t="shared" si="0"/>
        <v>0</v>
      </c>
      <c r="H40" s="70"/>
      <c r="I40" s="56"/>
    </row>
    <row r="41" spans="1:9" s="60" customFormat="1" ht="36" customHeight="1" x14ac:dyDescent="0.25">
      <c r="A41" s="106" t="s">
        <v>548</v>
      </c>
      <c r="B41" s="224" t="s">
        <v>549</v>
      </c>
      <c r="C41" s="90" t="s">
        <v>256</v>
      </c>
      <c r="D41" s="222" t="s">
        <v>52</v>
      </c>
      <c r="E41" s="221">
        <v>105</v>
      </c>
      <c r="F41" s="220"/>
      <c r="G41" s="86">
        <f t="shared" si="0"/>
        <v>0</v>
      </c>
      <c r="H41" s="6"/>
      <c r="I41" s="1"/>
    </row>
    <row r="42" spans="1:9" s="60" customFormat="1" ht="36" customHeight="1" x14ac:dyDescent="0.25">
      <c r="A42" s="106" t="s">
        <v>548</v>
      </c>
      <c r="B42" s="224" t="s">
        <v>550</v>
      </c>
      <c r="C42" s="90" t="s">
        <v>257</v>
      </c>
      <c r="D42" s="222" t="s">
        <v>52</v>
      </c>
      <c r="E42" s="221">
        <v>105</v>
      </c>
      <c r="F42" s="220"/>
      <c r="G42" s="86">
        <f t="shared" si="0"/>
        <v>0</v>
      </c>
      <c r="H42" s="6"/>
      <c r="I42" s="1"/>
    </row>
    <row r="43" spans="1:9" s="60" customFormat="1" ht="36" customHeight="1" x14ac:dyDescent="0.25">
      <c r="A43" s="106" t="s">
        <v>548</v>
      </c>
      <c r="B43" s="224" t="s">
        <v>551</v>
      </c>
      <c r="C43" s="90" t="s">
        <v>258</v>
      </c>
      <c r="D43" s="222" t="s">
        <v>46</v>
      </c>
      <c r="E43" s="221">
        <v>6</v>
      </c>
      <c r="F43" s="220"/>
      <c r="G43" s="86">
        <f t="shared" si="0"/>
        <v>0</v>
      </c>
      <c r="H43" s="6"/>
      <c r="I43" s="1"/>
    </row>
    <row r="44" spans="1:9" s="60" customFormat="1" ht="36" customHeight="1" thickBot="1" x14ac:dyDescent="0.3">
      <c r="A44" s="106" t="s">
        <v>548</v>
      </c>
      <c r="B44" s="224" t="s">
        <v>552</v>
      </c>
      <c r="C44" s="223" t="s">
        <v>553</v>
      </c>
      <c r="D44" s="222" t="s">
        <v>192</v>
      </c>
      <c r="E44" s="221">
        <v>6</v>
      </c>
      <c r="F44" s="220"/>
      <c r="G44" s="86">
        <f t="shared" si="0"/>
        <v>0</v>
      </c>
      <c r="H44" s="6"/>
      <c r="I44" s="1"/>
    </row>
    <row r="45" spans="1:9" s="60" customFormat="1" ht="36" customHeight="1" thickBot="1" x14ac:dyDescent="0.3">
      <c r="A45" s="126" t="s">
        <v>548</v>
      </c>
      <c r="B45" s="219" t="s">
        <v>554</v>
      </c>
      <c r="C45" s="67" t="s">
        <v>260</v>
      </c>
      <c r="D45" s="218" t="s">
        <v>46</v>
      </c>
      <c r="E45" s="217">
        <v>7</v>
      </c>
      <c r="F45" s="216"/>
      <c r="G45" s="63">
        <f t="shared" si="0"/>
        <v>0</v>
      </c>
      <c r="H45" s="78" t="s">
        <v>78</v>
      </c>
      <c r="I45" s="61">
        <f>ROUND(SUM(G34:G45),2)</f>
        <v>0</v>
      </c>
    </row>
    <row r="46" spans="1:9" s="1" customFormat="1" ht="60" customHeight="1" thickBot="1" x14ac:dyDescent="0.3">
      <c r="A46" s="52"/>
      <c r="B46" s="51"/>
      <c r="C46" s="52"/>
      <c r="D46" s="51"/>
      <c r="E46" s="51"/>
      <c r="F46" s="59" t="s">
        <v>555</v>
      </c>
      <c r="G46" s="58">
        <f>SUM(G6:G45)</f>
        <v>0</v>
      </c>
      <c r="H46" s="57"/>
      <c r="I46" s="56"/>
    </row>
  </sheetData>
  <mergeCells count="2">
    <mergeCell ref="A1:G2"/>
    <mergeCell ref="A4:G4"/>
  </mergeCells>
  <pageMargins left="0.7" right="0.7" top="0.75" bottom="0.75" header="0.3" footer="0.3"/>
  <pageSetup paperSize="9" orientation="portrait" horizontalDpi="300" verticalDpi="0" r:id="rId1"/>
  <drawing r:id="rId2"/>
  <legacyDrawing r:id="rId3"/>
  <oleObjects>
    <mc:AlternateContent xmlns:mc="http://schemas.openxmlformats.org/markup-compatibility/2006">
      <mc:Choice Requires="x14">
        <oleObject progId="PBrush" shapeId="16385" r:id="rId4">
          <objectPr defaultSize="0" autoPict="0" r:id="rId5">
            <anchor moveWithCells="1" sizeWithCells="1">
              <from>
                <xdr:col>2</xdr:col>
                <xdr:colOff>30480</xdr:colOff>
                <xdr:row>18</xdr:row>
                <xdr:rowOff>617220</xdr:rowOff>
              </from>
              <to>
                <xdr:col>2</xdr:col>
                <xdr:colOff>1264920</xdr:colOff>
                <xdr:row>18</xdr:row>
                <xdr:rowOff>1828800</xdr:rowOff>
              </to>
            </anchor>
          </objectPr>
        </oleObject>
      </mc:Choice>
      <mc:Fallback>
        <oleObject progId="PBrush" shapeId="16385" r:id="rId4"/>
      </mc:Fallback>
    </mc:AlternateContent>
  </oleObjec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4F6D1-47AE-4C2F-AD93-182C25CBF135}">
  <dimension ref="A1:I136"/>
  <sheetViews>
    <sheetView topLeftCell="A92" zoomScale="80" zoomScaleNormal="80" workbookViewId="0">
      <selection activeCell="A96" sqref="A96:G96"/>
    </sheetView>
  </sheetViews>
  <sheetFormatPr defaultColWidth="9.109375" defaultRowHeight="13.8" x14ac:dyDescent="0.25"/>
  <cols>
    <col min="1" max="1" width="39.6640625" style="48" customWidth="1"/>
    <col min="2" max="2" width="10.5546875" style="2" customWidth="1"/>
    <col min="3" max="3" width="71.6640625" style="3" customWidth="1"/>
    <col min="4" max="4" width="9.109375" style="2"/>
    <col min="5" max="5" width="16.33203125" style="2" customWidth="1"/>
    <col min="6" max="6" width="20.6640625" style="5" customWidth="1"/>
    <col min="7" max="7" width="14.6640625" style="2" customWidth="1"/>
    <col min="8" max="8" width="21.5546875" style="6" customWidth="1"/>
    <col min="9" max="9" width="16.109375" style="1" customWidth="1"/>
    <col min="10" max="16384" width="9.109375" style="1"/>
  </cols>
  <sheetData>
    <row r="1" spans="1:9" ht="39.9" customHeight="1" x14ac:dyDescent="0.25">
      <c r="A1" s="311" t="s">
        <v>532</v>
      </c>
      <c r="B1" s="311"/>
      <c r="C1" s="311"/>
      <c r="D1" s="311"/>
      <c r="E1" s="311"/>
      <c r="F1" s="311"/>
      <c r="G1" s="311"/>
    </row>
    <row r="2" spans="1:9" ht="21.75" customHeight="1" thickBot="1" x14ac:dyDescent="0.3">
      <c r="A2" s="138"/>
      <c r="B2" s="138"/>
      <c r="C2" s="138"/>
      <c r="D2" s="138"/>
      <c r="E2" s="139"/>
      <c r="F2" s="138"/>
      <c r="G2" s="138"/>
    </row>
    <row r="3" spans="1:9" ht="21.75" customHeight="1" x14ac:dyDescent="0.25">
      <c r="A3" s="316" t="s">
        <v>10</v>
      </c>
      <c r="B3" s="317"/>
      <c r="C3" s="317"/>
      <c r="D3" s="317"/>
      <c r="E3" s="317"/>
      <c r="F3" s="317"/>
      <c r="G3" s="318"/>
    </row>
    <row r="4" spans="1:9" ht="28.2" thickBot="1" x14ac:dyDescent="0.3">
      <c r="A4" s="137" t="s">
        <v>36</v>
      </c>
      <c r="B4" s="136" t="s">
        <v>37</v>
      </c>
      <c r="C4" s="135" t="s">
        <v>38</v>
      </c>
      <c r="D4" s="135" t="s">
        <v>39</v>
      </c>
      <c r="E4" s="134" t="s">
        <v>40</v>
      </c>
      <c r="F4" s="133" t="s">
        <v>41</v>
      </c>
      <c r="G4" s="132" t="s">
        <v>42</v>
      </c>
    </row>
    <row r="5" spans="1:9" ht="29.25" customHeight="1" x14ac:dyDescent="0.25">
      <c r="A5" s="77" t="s">
        <v>43</v>
      </c>
      <c r="B5" s="76" t="s">
        <v>130</v>
      </c>
      <c r="C5" s="75" t="s">
        <v>45</v>
      </c>
      <c r="D5" s="73" t="s">
        <v>46</v>
      </c>
      <c r="E5" s="73">
        <v>1</v>
      </c>
      <c r="F5" s="129"/>
      <c r="G5" s="71">
        <f t="shared" ref="G5:G48" si="0">ROUND((E5*F5),2)</f>
        <v>0</v>
      </c>
    </row>
    <row r="6" spans="1:9" ht="29.25" customHeight="1" x14ac:dyDescent="0.25">
      <c r="A6" s="106" t="s">
        <v>43</v>
      </c>
      <c r="B6" s="91" t="s">
        <v>131</v>
      </c>
      <c r="C6" s="131" t="s">
        <v>51</v>
      </c>
      <c r="D6" s="88" t="s">
        <v>52</v>
      </c>
      <c r="E6" s="88">
        <v>51</v>
      </c>
      <c r="F6" s="128"/>
      <c r="G6" s="86">
        <f t="shared" si="0"/>
        <v>0</v>
      </c>
    </row>
    <row r="7" spans="1:9" ht="29.25" customHeight="1" x14ac:dyDescent="0.25">
      <c r="A7" s="106" t="s">
        <v>43</v>
      </c>
      <c r="B7" s="91" t="s">
        <v>132</v>
      </c>
      <c r="C7" s="131" t="s">
        <v>335</v>
      </c>
      <c r="D7" s="175" t="s">
        <v>52</v>
      </c>
      <c r="E7" s="88">
        <v>10</v>
      </c>
      <c r="F7" s="128"/>
      <c r="G7" s="86">
        <f t="shared" si="0"/>
        <v>0</v>
      </c>
    </row>
    <row r="8" spans="1:9" ht="29.25" customHeight="1" x14ac:dyDescent="0.25">
      <c r="A8" s="106" t="s">
        <v>43</v>
      </c>
      <c r="B8" s="91" t="s">
        <v>133</v>
      </c>
      <c r="C8" s="131" t="s">
        <v>556</v>
      </c>
      <c r="D8" s="175" t="s">
        <v>55</v>
      </c>
      <c r="E8" s="88">
        <v>38.5</v>
      </c>
      <c r="F8" s="128"/>
      <c r="G8" s="86">
        <f t="shared" si="0"/>
        <v>0</v>
      </c>
    </row>
    <row r="9" spans="1:9" ht="29.25" customHeight="1" x14ac:dyDescent="0.25">
      <c r="A9" s="106" t="s">
        <v>43</v>
      </c>
      <c r="B9" s="91" t="s">
        <v>135</v>
      </c>
      <c r="C9" s="131" t="s">
        <v>59</v>
      </c>
      <c r="D9" s="88" t="s">
        <v>52</v>
      </c>
      <c r="E9" s="88">
        <v>87</v>
      </c>
      <c r="F9" s="128"/>
      <c r="G9" s="86">
        <f t="shared" si="0"/>
        <v>0</v>
      </c>
    </row>
    <row r="10" spans="1:9" ht="29.25" customHeight="1" x14ac:dyDescent="0.25">
      <c r="A10" s="106" t="s">
        <v>43</v>
      </c>
      <c r="B10" s="91" t="s">
        <v>136</v>
      </c>
      <c r="C10" s="131" t="s">
        <v>61</v>
      </c>
      <c r="D10" s="88" t="s">
        <v>62</v>
      </c>
      <c r="E10" s="88">
        <v>3.7</v>
      </c>
      <c r="F10" s="128"/>
      <c r="G10" s="86">
        <f t="shared" si="0"/>
        <v>0</v>
      </c>
    </row>
    <row r="11" spans="1:9" ht="29.25" customHeight="1" x14ac:dyDescent="0.25">
      <c r="A11" s="106" t="s">
        <v>43</v>
      </c>
      <c r="B11" s="91" t="s">
        <v>137</v>
      </c>
      <c r="C11" s="90" t="s">
        <v>138</v>
      </c>
      <c r="D11" s="88" t="s">
        <v>55</v>
      </c>
      <c r="E11" s="88">
        <v>58.5</v>
      </c>
      <c r="F11" s="128"/>
      <c r="G11" s="86">
        <f t="shared" si="0"/>
        <v>0</v>
      </c>
    </row>
    <row r="12" spans="1:9" ht="29.25" customHeight="1" x14ac:dyDescent="0.25">
      <c r="A12" s="106" t="s">
        <v>43</v>
      </c>
      <c r="B12" s="91" t="s">
        <v>139</v>
      </c>
      <c r="C12" s="90" t="s">
        <v>64</v>
      </c>
      <c r="D12" s="88" t="s">
        <v>65</v>
      </c>
      <c r="E12" s="88">
        <v>20.5</v>
      </c>
      <c r="F12" s="128"/>
      <c r="G12" s="86">
        <f t="shared" si="0"/>
        <v>0</v>
      </c>
    </row>
    <row r="13" spans="1:9" ht="29.25" customHeight="1" x14ac:dyDescent="0.25">
      <c r="A13" s="106" t="s">
        <v>43</v>
      </c>
      <c r="B13" s="91" t="s">
        <v>140</v>
      </c>
      <c r="C13" s="90" t="s">
        <v>263</v>
      </c>
      <c r="D13" s="88" t="s">
        <v>49</v>
      </c>
      <c r="E13" s="88">
        <v>5</v>
      </c>
      <c r="F13" s="128"/>
      <c r="G13" s="86">
        <f t="shared" si="0"/>
        <v>0</v>
      </c>
    </row>
    <row r="14" spans="1:9" ht="29.25" customHeight="1" x14ac:dyDescent="0.25">
      <c r="A14" s="106" t="s">
        <v>43</v>
      </c>
      <c r="B14" s="91" t="s">
        <v>141</v>
      </c>
      <c r="C14" s="131" t="s">
        <v>264</v>
      </c>
      <c r="D14" s="88" t="s">
        <v>49</v>
      </c>
      <c r="E14" s="88">
        <v>7</v>
      </c>
      <c r="F14" s="128"/>
      <c r="G14" s="86">
        <f t="shared" si="0"/>
        <v>0</v>
      </c>
    </row>
    <row r="15" spans="1:9" ht="29.25" customHeight="1" thickBot="1" x14ac:dyDescent="0.3">
      <c r="A15" s="106" t="s">
        <v>43</v>
      </c>
      <c r="B15" s="91" t="s">
        <v>460</v>
      </c>
      <c r="C15" s="131" t="s">
        <v>67</v>
      </c>
      <c r="D15" s="88" t="s">
        <v>55</v>
      </c>
      <c r="E15" s="88">
        <v>45.8</v>
      </c>
      <c r="F15" s="128"/>
      <c r="G15" s="86">
        <f t="shared" si="0"/>
        <v>0</v>
      </c>
    </row>
    <row r="16" spans="1:9" ht="29.25" customHeight="1" thickBot="1" x14ac:dyDescent="0.3">
      <c r="A16" s="130" t="s">
        <v>43</v>
      </c>
      <c r="B16" s="117" t="s">
        <v>461</v>
      </c>
      <c r="C16" s="116" t="s">
        <v>69</v>
      </c>
      <c r="D16" s="114" t="s">
        <v>65</v>
      </c>
      <c r="E16" s="114">
        <v>30</v>
      </c>
      <c r="F16" s="127"/>
      <c r="G16" s="112">
        <f t="shared" si="0"/>
        <v>0</v>
      </c>
      <c r="H16" s="62" t="s">
        <v>70</v>
      </c>
      <c r="I16" s="61">
        <f>ROUND(SUM(G5:G16),2)</f>
        <v>0</v>
      </c>
    </row>
    <row r="17" spans="1:9" s="60" customFormat="1" ht="28.5" customHeight="1" x14ac:dyDescent="0.25">
      <c r="A17" s="77" t="s">
        <v>557</v>
      </c>
      <c r="B17" s="76" t="s">
        <v>142</v>
      </c>
      <c r="C17" s="75" t="s">
        <v>267</v>
      </c>
      <c r="D17" s="74" t="s">
        <v>62</v>
      </c>
      <c r="E17" s="74">
        <v>0.2</v>
      </c>
      <c r="F17" s="72"/>
      <c r="G17" s="71">
        <f t="shared" si="0"/>
        <v>0</v>
      </c>
      <c r="H17" s="122"/>
    </row>
    <row r="18" spans="1:9" s="60" customFormat="1" ht="28.5" customHeight="1" x14ac:dyDescent="0.25">
      <c r="A18" s="106" t="s">
        <v>557</v>
      </c>
      <c r="B18" s="91" t="s">
        <v>143</v>
      </c>
      <c r="C18" s="90" t="s">
        <v>380</v>
      </c>
      <c r="D18" s="89" t="s">
        <v>62</v>
      </c>
      <c r="E18" s="89">
        <v>2.6</v>
      </c>
      <c r="F18" s="87"/>
      <c r="G18" s="86">
        <f t="shared" si="0"/>
        <v>0</v>
      </c>
      <c r="H18" s="122"/>
    </row>
    <row r="19" spans="1:9" s="60" customFormat="1" ht="28.5" customHeight="1" x14ac:dyDescent="0.25">
      <c r="A19" s="106" t="s">
        <v>557</v>
      </c>
      <c r="B19" s="91" t="s">
        <v>462</v>
      </c>
      <c r="C19" s="90" t="s">
        <v>73</v>
      </c>
      <c r="D19" s="89" t="s">
        <v>62</v>
      </c>
      <c r="E19" s="89">
        <v>6</v>
      </c>
      <c r="F19" s="87"/>
      <c r="G19" s="86">
        <f t="shared" si="0"/>
        <v>0</v>
      </c>
      <c r="H19" s="122"/>
    </row>
    <row r="20" spans="1:9" s="60" customFormat="1" ht="28.5" customHeight="1" x14ac:dyDescent="0.25">
      <c r="A20" s="106" t="s">
        <v>557</v>
      </c>
      <c r="B20" s="91" t="s">
        <v>463</v>
      </c>
      <c r="C20" s="90" t="s">
        <v>75</v>
      </c>
      <c r="D20" s="89" t="s">
        <v>55</v>
      </c>
      <c r="E20" s="89">
        <v>135.6</v>
      </c>
      <c r="F20" s="87"/>
      <c r="G20" s="86">
        <f t="shared" si="0"/>
        <v>0</v>
      </c>
      <c r="H20" s="122"/>
    </row>
    <row r="21" spans="1:9" s="60" customFormat="1" ht="28.5" customHeight="1" x14ac:dyDescent="0.25">
      <c r="A21" s="106" t="s">
        <v>557</v>
      </c>
      <c r="B21" s="91" t="s">
        <v>465</v>
      </c>
      <c r="C21" s="90" t="s">
        <v>77</v>
      </c>
      <c r="D21" s="89" t="s">
        <v>62</v>
      </c>
      <c r="E21" s="89">
        <v>40.700000000000003</v>
      </c>
      <c r="F21" s="87"/>
      <c r="G21" s="86">
        <f t="shared" si="0"/>
        <v>0</v>
      </c>
      <c r="H21" s="122"/>
    </row>
    <row r="22" spans="1:9" s="60" customFormat="1" ht="28.5" customHeight="1" x14ac:dyDescent="0.25">
      <c r="A22" s="106" t="s">
        <v>557</v>
      </c>
      <c r="B22" s="91" t="s">
        <v>466</v>
      </c>
      <c r="C22" s="90" t="s">
        <v>272</v>
      </c>
      <c r="D22" s="89" t="s">
        <v>55</v>
      </c>
      <c r="E22" s="89">
        <v>2.8</v>
      </c>
      <c r="F22" s="87"/>
      <c r="G22" s="86">
        <f t="shared" si="0"/>
        <v>0</v>
      </c>
      <c r="H22" s="122"/>
    </row>
    <row r="23" spans="1:9" s="60" customFormat="1" ht="28.5" customHeight="1" thickBot="1" x14ac:dyDescent="0.3">
      <c r="A23" s="106" t="s">
        <v>557</v>
      </c>
      <c r="B23" s="91" t="s">
        <v>468</v>
      </c>
      <c r="C23" s="90" t="s">
        <v>274</v>
      </c>
      <c r="D23" s="89" t="s">
        <v>62</v>
      </c>
      <c r="E23" s="89">
        <v>0.2</v>
      </c>
      <c r="F23" s="87"/>
      <c r="G23" s="86">
        <f t="shared" si="0"/>
        <v>0</v>
      </c>
      <c r="H23" s="122"/>
    </row>
    <row r="24" spans="1:9" s="60" customFormat="1" ht="31.5" customHeight="1" thickBot="1" x14ac:dyDescent="0.3">
      <c r="A24" s="130" t="s">
        <v>557</v>
      </c>
      <c r="B24" s="91" t="s">
        <v>549</v>
      </c>
      <c r="C24" s="116" t="s">
        <v>276</v>
      </c>
      <c r="D24" s="115" t="s">
        <v>55</v>
      </c>
      <c r="E24" s="115">
        <v>2.8</v>
      </c>
      <c r="F24" s="192"/>
      <c r="G24" s="112">
        <f t="shared" si="0"/>
        <v>0</v>
      </c>
      <c r="H24" s="62" t="s">
        <v>78</v>
      </c>
      <c r="I24" s="61">
        <f>ROUND(SUM(G17:G24),2)</f>
        <v>0</v>
      </c>
    </row>
    <row r="25" spans="1:9" s="60" customFormat="1" ht="28.5" customHeight="1" x14ac:dyDescent="0.25">
      <c r="A25" s="77" t="s">
        <v>558</v>
      </c>
      <c r="B25" s="76" t="s">
        <v>469</v>
      </c>
      <c r="C25" s="75" t="s">
        <v>81</v>
      </c>
      <c r="D25" s="74" t="s">
        <v>55</v>
      </c>
      <c r="E25" s="73">
        <v>14.7</v>
      </c>
      <c r="F25" s="72"/>
      <c r="G25" s="71">
        <f t="shared" si="0"/>
        <v>0</v>
      </c>
      <c r="H25" s="122"/>
    </row>
    <row r="26" spans="1:9" s="60" customFormat="1" ht="28.5" customHeight="1" thickBot="1" x14ac:dyDescent="0.3">
      <c r="A26" s="106" t="s">
        <v>558</v>
      </c>
      <c r="B26" s="91" t="s">
        <v>470</v>
      </c>
      <c r="C26" s="90" t="s">
        <v>83</v>
      </c>
      <c r="D26" s="89" t="s">
        <v>55</v>
      </c>
      <c r="E26" s="88">
        <v>14.7</v>
      </c>
      <c r="F26" s="87"/>
      <c r="G26" s="86">
        <f t="shared" si="0"/>
        <v>0</v>
      </c>
      <c r="H26" s="122"/>
    </row>
    <row r="27" spans="1:9" s="60" customFormat="1" ht="30.75" customHeight="1" thickBot="1" x14ac:dyDescent="0.3">
      <c r="A27" s="130" t="s">
        <v>558</v>
      </c>
      <c r="B27" s="117" t="s">
        <v>471</v>
      </c>
      <c r="C27" s="116" t="s">
        <v>85</v>
      </c>
      <c r="D27" s="115" t="s">
        <v>52</v>
      </c>
      <c r="E27" s="114">
        <v>87</v>
      </c>
      <c r="F27" s="192"/>
      <c r="G27" s="112">
        <f t="shared" si="0"/>
        <v>0</v>
      </c>
      <c r="H27" s="62" t="s">
        <v>86</v>
      </c>
      <c r="I27" s="61">
        <f>ROUND(SUM(G25:G27),2)</f>
        <v>0</v>
      </c>
    </row>
    <row r="28" spans="1:9" s="60" customFormat="1" ht="28.5" customHeight="1" x14ac:dyDescent="0.25">
      <c r="A28" s="77" t="s">
        <v>559</v>
      </c>
      <c r="B28" s="76" t="s">
        <v>145</v>
      </c>
      <c r="C28" s="75" t="s">
        <v>347</v>
      </c>
      <c r="D28" s="74" t="s">
        <v>62</v>
      </c>
      <c r="E28" s="73">
        <v>3.4</v>
      </c>
      <c r="F28" s="72"/>
      <c r="G28" s="71">
        <f t="shared" si="0"/>
        <v>0</v>
      </c>
      <c r="H28" s="122"/>
    </row>
    <row r="29" spans="1:9" s="60" customFormat="1" ht="28.5" customHeight="1" x14ac:dyDescent="0.25">
      <c r="A29" s="105" t="s">
        <v>559</v>
      </c>
      <c r="B29" s="84" t="s">
        <v>146</v>
      </c>
      <c r="C29" s="174" t="s">
        <v>305</v>
      </c>
      <c r="D29" s="173" t="s">
        <v>55</v>
      </c>
      <c r="E29" s="158">
        <v>35.6</v>
      </c>
      <c r="F29" s="185"/>
      <c r="G29" s="86">
        <f t="shared" si="0"/>
        <v>0</v>
      </c>
      <c r="H29" s="122"/>
    </row>
    <row r="30" spans="1:9" s="60" customFormat="1" ht="28.5" customHeight="1" x14ac:dyDescent="0.25">
      <c r="A30" s="105" t="s">
        <v>559</v>
      </c>
      <c r="B30" s="84" t="s">
        <v>147</v>
      </c>
      <c r="C30" s="174" t="s">
        <v>89</v>
      </c>
      <c r="D30" s="173" t="s">
        <v>55</v>
      </c>
      <c r="E30" s="158">
        <v>35.6</v>
      </c>
      <c r="F30" s="185"/>
      <c r="G30" s="86">
        <f t="shared" si="0"/>
        <v>0</v>
      </c>
      <c r="H30" s="122"/>
    </row>
    <row r="31" spans="1:9" s="60" customFormat="1" ht="28.5" customHeight="1" x14ac:dyDescent="0.25">
      <c r="A31" s="105" t="s">
        <v>559</v>
      </c>
      <c r="B31" s="84" t="s">
        <v>148</v>
      </c>
      <c r="C31" s="174" t="s">
        <v>93</v>
      </c>
      <c r="D31" s="173" t="s">
        <v>55</v>
      </c>
      <c r="E31" s="158">
        <v>4.8</v>
      </c>
      <c r="F31" s="185"/>
      <c r="G31" s="86">
        <f t="shared" si="0"/>
        <v>0</v>
      </c>
      <c r="H31" s="122"/>
    </row>
    <row r="32" spans="1:9" s="60" customFormat="1" ht="28.5" customHeight="1" x14ac:dyDescent="0.25">
      <c r="A32" s="106" t="s">
        <v>560</v>
      </c>
      <c r="B32" s="84" t="s">
        <v>149</v>
      </c>
      <c r="C32" s="90" t="s">
        <v>95</v>
      </c>
      <c r="D32" s="89" t="s">
        <v>55</v>
      </c>
      <c r="E32" s="88">
        <v>0.5</v>
      </c>
      <c r="F32" s="87"/>
      <c r="G32" s="86">
        <f t="shared" si="0"/>
        <v>0</v>
      </c>
      <c r="H32" s="122"/>
    </row>
    <row r="33" spans="1:9" s="60" customFormat="1" ht="28.5" customHeight="1" x14ac:dyDescent="0.25">
      <c r="A33" s="106" t="s">
        <v>560</v>
      </c>
      <c r="B33" s="84" t="s">
        <v>151</v>
      </c>
      <c r="C33" s="90" t="s">
        <v>561</v>
      </c>
      <c r="D33" s="89" t="s">
        <v>55</v>
      </c>
      <c r="E33" s="88">
        <v>30.3</v>
      </c>
      <c r="F33" s="87"/>
      <c r="G33" s="86">
        <f t="shared" si="0"/>
        <v>0</v>
      </c>
      <c r="H33" s="122"/>
    </row>
    <row r="34" spans="1:9" s="60" customFormat="1" ht="28.5" customHeight="1" x14ac:dyDescent="0.25">
      <c r="A34" s="106" t="s">
        <v>560</v>
      </c>
      <c r="B34" s="84" t="s">
        <v>152</v>
      </c>
      <c r="C34" s="90" t="s">
        <v>97</v>
      </c>
      <c r="D34" s="89" t="s">
        <v>52</v>
      </c>
      <c r="E34" s="88">
        <v>20</v>
      </c>
      <c r="F34" s="87"/>
      <c r="G34" s="86">
        <f t="shared" si="0"/>
        <v>0</v>
      </c>
      <c r="H34" s="122"/>
    </row>
    <row r="35" spans="1:9" s="60" customFormat="1" ht="28.5" customHeight="1" thickBot="1" x14ac:dyDescent="0.3">
      <c r="A35" s="106" t="s">
        <v>560</v>
      </c>
      <c r="B35" s="84" t="s">
        <v>473</v>
      </c>
      <c r="C35" s="90" t="s">
        <v>300</v>
      </c>
      <c r="D35" s="89" t="s">
        <v>52</v>
      </c>
      <c r="E35" s="88">
        <v>9</v>
      </c>
      <c r="F35" s="87"/>
      <c r="G35" s="86">
        <f t="shared" si="0"/>
        <v>0</v>
      </c>
      <c r="H35" s="122"/>
    </row>
    <row r="36" spans="1:9" s="60" customFormat="1" ht="28.5" customHeight="1" thickBot="1" x14ac:dyDescent="0.3">
      <c r="A36" s="130" t="s">
        <v>560</v>
      </c>
      <c r="B36" s="84" t="s">
        <v>485</v>
      </c>
      <c r="C36" s="116" t="s">
        <v>99</v>
      </c>
      <c r="D36" s="115" t="s">
        <v>52</v>
      </c>
      <c r="E36" s="114">
        <v>20</v>
      </c>
      <c r="F36" s="192"/>
      <c r="G36" s="112">
        <f t="shared" si="0"/>
        <v>0</v>
      </c>
      <c r="H36" s="62" t="s">
        <v>100</v>
      </c>
      <c r="I36" s="61">
        <f>ROUND(SUM(G28:G36),2)</f>
        <v>0</v>
      </c>
    </row>
    <row r="37" spans="1:9" s="60" customFormat="1" ht="34.5" customHeight="1" x14ac:dyDescent="0.25">
      <c r="A37" s="77" t="s">
        <v>153</v>
      </c>
      <c r="B37" s="76" t="s">
        <v>154</v>
      </c>
      <c r="C37" s="75" t="s">
        <v>89</v>
      </c>
      <c r="D37" s="74" t="s">
        <v>55</v>
      </c>
      <c r="E37" s="73">
        <v>97.8</v>
      </c>
      <c r="F37" s="72"/>
      <c r="G37" s="71">
        <f t="shared" si="0"/>
        <v>0</v>
      </c>
      <c r="H37" s="122"/>
    </row>
    <row r="38" spans="1:9" s="60" customFormat="1" ht="34.5" customHeight="1" x14ac:dyDescent="0.25">
      <c r="A38" s="106" t="s">
        <v>153</v>
      </c>
      <c r="B38" s="91" t="s">
        <v>155</v>
      </c>
      <c r="C38" s="90" t="s">
        <v>91</v>
      </c>
      <c r="D38" s="89" t="s">
        <v>55</v>
      </c>
      <c r="E38" s="88">
        <v>93</v>
      </c>
      <c r="F38" s="87"/>
      <c r="G38" s="86">
        <f t="shared" si="0"/>
        <v>0</v>
      </c>
      <c r="H38" s="122"/>
    </row>
    <row r="39" spans="1:9" s="60" customFormat="1" ht="28.5" customHeight="1" x14ac:dyDescent="0.25">
      <c r="A39" s="106" t="s">
        <v>153</v>
      </c>
      <c r="B39" s="91" t="s">
        <v>157</v>
      </c>
      <c r="C39" s="90" t="s">
        <v>93</v>
      </c>
      <c r="D39" s="89" t="s">
        <v>55</v>
      </c>
      <c r="E39" s="88">
        <v>4.8</v>
      </c>
      <c r="F39" s="87"/>
      <c r="G39" s="86">
        <f t="shared" si="0"/>
        <v>0</v>
      </c>
      <c r="H39" s="122"/>
    </row>
    <row r="40" spans="1:9" s="60" customFormat="1" ht="28.5" customHeight="1" thickBot="1" x14ac:dyDescent="0.3">
      <c r="A40" s="106" t="s">
        <v>153</v>
      </c>
      <c r="B40" s="91" t="s">
        <v>158</v>
      </c>
      <c r="C40" s="90" t="s">
        <v>97</v>
      </c>
      <c r="D40" s="89" t="s">
        <v>52</v>
      </c>
      <c r="E40" s="88">
        <v>73</v>
      </c>
      <c r="F40" s="87"/>
      <c r="G40" s="86">
        <f t="shared" si="0"/>
        <v>0</v>
      </c>
      <c r="H40" s="122"/>
    </row>
    <row r="41" spans="1:9" s="60" customFormat="1" ht="33" customHeight="1" thickBot="1" x14ac:dyDescent="0.3">
      <c r="A41" s="130" t="s">
        <v>153</v>
      </c>
      <c r="B41" s="91" t="s">
        <v>159</v>
      </c>
      <c r="C41" s="116" t="s">
        <v>99</v>
      </c>
      <c r="D41" s="115" t="s">
        <v>52</v>
      </c>
      <c r="E41" s="114">
        <v>65</v>
      </c>
      <c r="F41" s="192"/>
      <c r="G41" s="112">
        <f t="shared" si="0"/>
        <v>0</v>
      </c>
      <c r="H41" s="62" t="s">
        <v>109</v>
      </c>
      <c r="I41" s="61">
        <f>ROUND(SUM(G37:G41),2)</f>
        <v>0</v>
      </c>
    </row>
    <row r="42" spans="1:9" ht="26.25" customHeight="1" x14ac:dyDescent="0.25">
      <c r="A42" s="77" t="s">
        <v>562</v>
      </c>
      <c r="B42" s="76" t="s">
        <v>474</v>
      </c>
      <c r="C42" s="75" t="s">
        <v>475</v>
      </c>
      <c r="D42" s="74" t="s">
        <v>49</v>
      </c>
      <c r="E42" s="73">
        <v>5</v>
      </c>
      <c r="F42" s="72"/>
      <c r="G42" s="71">
        <f t="shared" si="0"/>
        <v>0</v>
      </c>
      <c r="H42" s="122"/>
      <c r="I42" s="60"/>
    </row>
    <row r="43" spans="1:9" ht="26.25" customHeight="1" x14ac:dyDescent="0.25">
      <c r="A43" s="106" t="s">
        <v>562</v>
      </c>
      <c r="B43" s="84" t="s">
        <v>476</v>
      </c>
      <c r="C43" s="90" t="s">
        <v>477</v>
      </c>
      <c r="D43" s="89" t="s">
        <v>49</v>
      </c>
      <c r="E43" s="88">
        <v>5</v>
      </c>
      <c r="F43" s="87"/>
      <c r="G43" s="86">
        <f t="shared" si="0"/>
        <v>0</v>
      </c>
      <c r="H43" s="122"/>
      <c r="I43" s="60"/>
    </row>
    <row r="44" spans="1:9" ht="26.25" customHeight="1" x14ac:dyDescent="0.25">
      <c r="A44" s="106" t="s">
        <v>562</v>
      </c>
      <c r="B44" s="84" t="s">
        <v>478</v>
      </c>
      <c r="C44" s="90" t="s">
        <v>314</v>
      </c>
      <c r="D44" s="89" t="s">
        <v>49</v>
      </c>
      <c r="E44" s="88">
        <v>4</v>
      </c>
      <c r="F44" s="87"/>
      <c r="G44" s="86">
        <f t="shared" si="0"/>
        <v>0</v>
      </c>
      <c r="H44" s="122"/>
      <c r="I44" s="60"/>
    </row>
    <row r="45" spans="1:9" ht="26.25" customHeight="1" thickBot="1" x14ac:dyDescent="0.3">
      <c r="A45" s="85" t="s">
        <v>562</v>
      </c>
      <c r="B45" s="84" t="s">
        <v>479</v>
      </c>
      <c r="C45" s="83" t="s">
        <v>563</v>
      </c>
      <c r="D45" s="82" t="s">
        <v>49</v>
      </c>
      <c r="E45" s="81">
        <v>2</v>
      </c>
      <c r="F45" s="80"/>
      <c r="G45" s="79">
        <f t="shared" si="0"/>
        <v>0</v>
      </c>
      <c r="H45" s="122"/>
      <c r="I45" s="60"/>
    </row>
    <row r="46" spans="1:9" ht="28.2" thickBot="1" x14ac:dyDescent="0.3">
      <c r="A46" s="130" t="s">
        <v>562</v>
      </c>
      <c r="B46" s="84" t="s">
        <v>491</v>
      </c>
      <c r="C46" s="116" t="s">
        <v>112</v>
      </c>
      <c r="D46" s="115" t="s">
        <v>55</v>
      </c>
      <c r="E46" s="114">
        <v>35.799999999999997</v>
      </c>
      <c r="F46" s="192"/>
      <c r="G46" s="112">
        <f t="shared" si="0"/>
        <v>0</v>
      </c>
      <c r="H46" s="62" t="s">
        <v>113</v>
      </c>
      <c r="I46" s="61">
        <f>ROUND(SUM(G42:G46),2)</f>
        <v>0</v>
      </c>
    </row>
    <row r="47" spans="1:9" s="60" customFormat="1" ht="33" customHeight="1" thickBot="1" x14ac:dyDescent="0.3">
      <c r="A47" s="77" t="s">
        <v>564</v>
      </c>
      <c r="B47" s="76" t="s">
        <v>161</v>
      </c>
      <c r="C47" s="75" t="s">
        <v>122</v>
      </c>
      <c r="D47" s="74" t="s">
        <v>46</v>
      </c>
      <c r="E47" s="215">
        <v>1</v>
      </c>
      <c r="F47" s="124"/>
      <c r="G47" s="71">
        <f t="shared" si="0"/>
        <v>0</v>
      </c>
      <c r="H47" s="122"/>
    </row>
    <row r="48" spans="1:9" s="60" customFormat="1" ht="35.25" customHeight="1" thickBot="1" x14ac:dyDescent="0.3">
      <c r="A48" s="126" t="s">
        <v>564</v>
      </c>
      <c r="B48" s="121" t="s">
        <v>162</v>
      </c>
      <c r="C48" s="67" t="s">
        <v>124</v>
      </c>
      <c r="D48" s="66" t="s">
        <v>46</v>
      </c>
      <c r="E48" s="214">
        <v>1</v>
      </c>
      <c r="F48" s="120"/>
      <c r="G48" s="63">
        <f t="shared" si="0"/>
        <v>0</v>
      </c>
      <c r="H48" s="62" t="s">
        <v>127</v>
      </c>
      <c r="I48" s="61">
        <f>ROUND(SUM(G47:G48),2)</f>
        <v>0</v>
      </c>
    </row>
    <row r="49" spans="1:9" s="60" customFormat="1" ht="45" customHeight="1" thickBot="1" x14ac:dyDescent="0.3">
      <c r="A49" s="52"/>
      <c r="B49" s="51"/>
      <c r="C49" s="52"/>
      <c r="D49" s="51"/>
      <c r="E49" s="51"/>
      <c r="F49" s="59" t="s">
        <v>565</v>
      </c>
      <c r="G49" s="58">
        <f>SUM(G5:G48)</f>
        <v>0</v>
      </c>
      <c r="H49" s="57"/>
      <c r="I49" s="56"/>
    </row>
    <row r="50" spans="1:9" x14ac:dyDescent="0.25">
      <c r="A50" s="55"/>
      <c r="B50" s="53"/>
      <c r="C50" s="53"/>
      <c r="D50" s="53"/>
      <c r="E50" s="54"/>
      <c r="F50" s="53"/>
      <c r="G50" s="49"/>
    </row>
    <row r="51" spans="1:9" x14ac:dyDescent="0.25">
      <c r="A51" s="52"/>
      <c r="B51" s="51"/>
      <c r="C51" s="52"/>
      <c r="D51" s="51"/>
      <c r="E51" s="51"/>
      <c r="F51" s="50"/>
      <c r="G51" s="49"/>
    </row>
    <row r="52" spans="1:9" s="60" customFormat="1" ht="33" customHeight="1" thickBot="1" x14ac:dyDescent="0.3">
      <c r="A52" s="52"/>
      <c r="B52" s="51"/>
      <c r="C52" s="52"/>
      <c r="D52" s="51"/>
      <c r="E52" s="51"/>
      <c r="F52" s="50"/>
      <c r="G52" s="49"/>
      <c r="H52" s="6"/>
      <c r="I52" s="1"/>
    </row>
    <row r="53" spans="1:9" s="60" customFormat="1" ht="27.75" customHeight="1" x14ac:dyDescent="0.25">
      <c r="A53" s="316" t="s">
        <v>11</v>
      </c>
      <c r="B53" s="317"/>
      <c r="C53" s="317"/>
      <c r="D53" s="317"/>
      <c r="E53" s="317"/>
      <c r="F53" s="317"/>
      <c r="G53" s="318"/>
      <c r="H53" s="6"/>
      <c r="I53" s="1"/>
    </row>
    <row r="54" spans="1:9" s="60" customFormat="1" ht="48" customHeight="1" thickBot="1" x14ac:dyDescent="0.3">
      <c r="A54" s="137" t="s">
        <v>36</v>
      </c>
      <c r="B54" s="136" t="s">
        <v>37</v>
      </c>
      <c r="C54" s="135" t="s">
        <v>38</v>
      </c>
      <c r="D54" s="135" t="s">
        <v>39</v>
      </c>
      <c r="E54" s="134" t="s">
        <v>40</v>
      </c>
      <c r="F54" s="133" t="s">
        <v>41</v>
      </c>
      <c r="G54" s="132" t="s">
        <v>42</v>
      </c>
      <c r="H54" s="6"/>
      <c r="I54" s="1"/>
    </row>
    <row r="55" spans="1:9" s="60" customFormat="1" ht="28.5" customHeight="1" x14ac:dyDescent="0.25">
      <c r="A55" s="77" t="s">
        <v>43</v>
      </c>
      <c r="B55" s="76" t="s">
        <v>130</v>
      </c>
      <c r="C55" s="75" t="s">
        <v>45</v>
      </c>
      <c r="D55" s="73" t="s">
        <v>46</v>
      </c>
      <c r="E55" s="73">
        <v>1</v>
      </c>
      <c r="F55" s="129"/>
      <c r="G55" s="71">
        <f t="shared" ref="G55:G91" si="1">ROUND((E55*F55),2)</f>
        <v>0</v>
      </c>
      <c r="H55" s="6"/>
      <c r="I55" s="1"/>
    </row>
    <row r="56" spans="1:9" s="60" customFormat="1" ht="31.5" customHeight="1" x14ac:dyDescent="0.25">
      <c r="A56" s="106" t="s">
        <v>43</v>
      </c>
      <c r="B56" s="91" t="s">
        <v>131</v>
      </c>
      <c r="C56" s="131" t="s">
        <v>51</v>
      </c>
      <c r="D56" s="175" t="s">
        <v>52</v>
      </c>
      <c r="E56" s="88">
        <v>53</v>
      </c>
      <c r="F56" s="128"/>
      <c r="G56" s="86">
        <f t="shared" si="1"/>
        <v>0</v>
      </c>
      <c r="H56" s="6"/>
      <c r="I56" s="1"/>
    </row>
    <row r="57" spans="1:9" s="60" customFormat="1" ht="36.75" customHeight="1" x14ac:dyDescent="0.25">
      <c r="A57" s="106" t="s">
        <v>43</v>
      </c>
      <c r="B57" s="91" t="s">
        <v>132</v>
      </c>
      <c r="C57" s="131" t="s">
        <v>335</v>
      </c>
      <c r="D57" s="175" t="s">
        <v>52</v>
      </c>
      <c r="E57" s="88">
        <v>26</v>
      </c>
      <c r="F57" s="128"/>
      <c r="G57" s="86">
        <f t="shared" si="1"/>
        <v>0</v>
      </c>
      <c r="H57" s="6"/>
      <c r="I57" s="1"/>
    </row>
    <row r="58" spans="1:9" ht="34.5" customHeight="1" x14ac:dyDescent="0.25">
      <c r="A58" s="106" t="s">
        <v>43</v>
      </c>
      <c r="B58" s="91" t="s">
        <v>133</v>
      </c>
      <c r="C58" s="131" t="s">
        <v>336</v>
      </c>
      <c r="D58" s="88" t="s">
        <v>55</v>
      </c>
      <c r="E58" s="88">
        <v>65</v>
      </c>
      <c r="F58" s="128"/>
      <c r="G58" s="86">
        <f t="shared" si="1"/>
        <v>0</v>
      </c>
    </row>
    <row r="59" spans="1:9" ht="26.25" customHeight="1" x14ac:dyDescent="0.25">
      <c r="A59" s="106" t="s">
        <v>43</v>
      </c>
      <c r="B59" s="91" t="s">
        <v>135</v>
      </c>
      <c r="C59" s="131" t="s">
        <v>170</v>
      </c>
      <c r="D59" s="88" t="s">
        <v>49</v>
      </c>
      <c r="E59" s="88">
        <v>1</v>
      </c>
      <c r="F59" s="128"/>
      <c r="G59" s="86">
        <f t="shared" si="1"/>
        <v>0</v>
      </c>
    </row>
    <row r="60" spans="1:9" ht="29.25" customHeight="1" x14ac:dyDescent="0.25">
      <c r="A60" s="106" t="s">
        <v>43</v>
      </c>
      <c r="B60" s="91" t="s">
        <v>136</v>
      </c>
      <c r="C60" s="90" t="s">
        <v>59</v>
      </c>
      <c r="D60" s="88" t="s">
        <v>52</v>
      </c>
      <c r="E60" s="88">
        <v>58</v>
      </c>
      <c r="F60" s="128"/>
      <c r="G60" s="86">
        <f t="shared" si="1"/>
        <v>0</v>
      </c>
    </row>
    <row r="61" spans="1:9" ht="27.75" customHeight="1" x14ac:dyDescent="0.25">
      <c r="A61" s="106" t="s">
        <v>43</v>
      </c>
      <c r="B61" s="91" t="s">
        <v>137</v>
      </c>
      <c r="C61" s="90" t="s">
        <v>61</v>
      </c>
      <c r="D61" s="88" t="s">
        <v>62</v>
      </c>
      <c r="E61" s="88">
        <v>0.4</v>
      </c>
      <c r="F61" s="128"/>
      <c r="G61" s="86">
        <f t="shared" si="1"/>
        <v>0</v>
      </c>
    </row>
    <row r="62" spans="1:9" ht="27.75" customHeight="1" x14ac:dyDescent="0.25">
      <c r="A62" s="106" t="s">
        <v>43</v>
      </c>
      <c r="B62" s="91" t="s">
        <v>139</v>
      </c>
      <c r="C62" s="90" t="s">
        <v>138</v>
      </c>
      <c r="D62" s="88" t="s">
        <v>55</v>
      </c>
      <c r="E62" s="88">
        <v>51.4</v>
      </c>
      <c r="F62" s="128"/>
      <c r="G62" s="86">
        <f t="shared" si="1"/>
        <v>0</v>
      </c>
    </row>
    <row r="63" spans="1:9" ht="27.75" customHeight="1" x14ac:dyDescent="0.25">
      <c r="A63" s="106" t="s">
        <v>43</v>
      </c>
      <c r="B63" s="91" t="s">
        <v>140</v>
      </c>
      <c r="C63" s="90" t="s">
        <v>64</v>
      </c>
      <c r="D63" s="88" t="s">
        <v>65</v>
      </c>
      <c r="E63" s="88">
        <v>11.3</v>
      </c>
      <c r="F63" s="128"/>
      <c r="G63" s="86">
        <f t="shared" si="1"/>
        <v>0</v>
      </c>
    </row>
    <row r="64" spans="1:9" ht="30.75" customHeight="1" x14ac:dyDescent="0.25">
      <c r="A64" s="106" t="s">
        <v>43</v>
      </c>
      <c r="B64" s="91" t="s">
        <v>141</v>
      </c>
      <c r="C64" s="131" t="s">
        <v>263</v>
      </c>
      <c r="D64" s="88" t="s">
        <v>49</v>
      </c>
      <c r="E64" s="88">
        <v>2</v>
      </c>
      <c r="F64" s="128"/>
      <c r="G64" s="86">
        <f t="shared" si="1"/>
        <v>0</v>
      </c>
    </row>
    <row r="65" spans="1:9" ht="30.75" customHeight="1" x14ac:dyDescent="0.25">
      <c r="A65" s="106" t="s">
        <v>43</v>
      </c>
      <c r="B65" s="91" t="s">
        <v>460</v>
      </c>
      <c r="C65" s="131" t="s">
        <v>264</v>
      </c>
      <c r="D65" s="88" t="s">
        <v>49</v>
      </c>
      <c r="E65" s="88">
        <v>4</v>
      </c>
      <c r="F65" s="128"/>
      <c r="G65" s="86">
        <f t="shared" si="1"/>
        <v>0</v>
      </c>
    </row>
    <row r="66" spans="1:9" ht="25.5" customHeight="1" thickBot="1" x14ac:dyDescent="0.3">
      <c r="A66" s="106" t="s">
        <v>43</v>
      </c>
      <c r="B66" s="91" t="s">
        <v>461</v>
      </c>
      <c r="C66" s="131" t="s">
        <v>67</v>
      </c>
      <c r="D66" s="88" t="s">
        <v>55</v>
      </c>
      <c r="E66" s="88">
        <v>24.7</v>
      </c>
      <c r="F66" s="128"/>
      <c r="G66" s="86">
        <f t="shared" si="1"/>
        <v>0</v>
      </c>
    </row>
    <row r="67" spans="1:9" ht="29.25" customHeight="1" thickBot="1" x14ac:dyDescent="0.3">
      <c r="A67" s="130" t="s">
        <v>43</v>
      </c>
      <c r="B67" s="91" t="s">
        <v>483</v>
      </c>
      <c r="C67" s="116" t="s">
        <v>69</v>
      </c>
      <c r="D67" s="114" t="s">
        <v>65</v>
      </c>
      <c r="E67" s="114">
        <v>39</v>
      </c>
      <c r="F67" s="127"/>
      <c r="G67" s="112">
        <f t="shared" si="1"/>
        <v>0</v>
      </c>
      <c r="H67" s="62" t="s">
        <v>70</v>
      </c>
      <c r="I67" s="61">
        <f>ROUND(SUM(G55:G67),2)</f>
        <v>0</v>
      </c>
    </row>
    <row r="68" spans="1:9" ht="29.25" customHeight="1" x14ac:dyDescent="0.25">
      <c r="A68" s="77" t="s">
        <v>557</v>
      </c>
      <c r="B68" s="76" t="s">
        <v>142</v>
      </c>
      <c r="C68" s="75" t="s">
        <v>267</v>
      </c>
      <c r="D68" s="74" t="s">
        <v>62</v>
      </c>
      <c r="E68" s="74">
        <v>1.7</v>
      </c>
      <c r="F68" s="124"/>
      <c r="G68" s="71">
        <f t="shared" si="1"/>
        <v>0</v>
      </c>
      <c r="H68" s="122"/>
      <c r="I68" s="60"/>
    </row>
    <row r="69" spans="1:9" ht="29.25" customHeight="1" x14ac:dyDescent="0.25">
      <c r="A69" s="106" t="s">
        <v>557</v>
      </c>
      <c r="B69" s="91" t="s">
        <v>143</v>
      </c>
      <c r="C69" s="90" t="s">
        <v>73</v>
      </c>
      <c r="D69" s="89" t="s">
        <v>62</v>
      </c>
      <c r="E69" s="89">
        <v>21</v>
      </c>
      <c r="F69" s="123"/>
      <c r="G69" s="86">
        <f t="shared" si="1"/>
        <v>0</v>
      </c>
      <c r="H69" s="122"/>
      <c r="I69" s="60"/>
    </row>
    <row r="70" spans="1:9" ht="29.25" customHeight="1" x14ac:dyDescent="0.25">
      <c r="A70" s="106" t="s">
        <v>557</v>
      </c>
      <c r="B70" s="91" t="s">
        <v>462</v>
      </c>
      <c r="C70" s="90" t="s">
        <v>75</v>
      </c>
      <c r="D70" s="89" t="s">
        <v>55</v>
      </c>
      <c r="E70" s="89">
        <v>104.5</v>
      </c>
      <c r="F70" s="123"/>
      <c r="G70" s="86">
        <f t="shared" si="1"/>
        <v>0</v>
      </c>
      <c r="H70" s="122"/>
      <c r="I70" s="60"/>
    </row>
    <row r="71" spans="1:9" ht="29.25" customHeight="1" x14ac:dyDescent="0.25">
      <c r="A71" s="106" t="s">
        <v>557</v>
      </c>
      <c r="B71" s="91" t="s">
        <v>463</v>
      </c>
      <c r="C71" s="90" t="s">
        <v>77</v>
      </c>
      <c r="D71" s="89" t="s">
        <v>62</v>
      </c>
      <c r="E71" s="89">
        <v>31.4</v>
      </c>
      <c r="F71" s="123"/>
      <c r="G71" s="86">
        <f t="shared" si="1"/>
        <v>0</v>
      </c>
      <c r="H71" s="122"/>
      <c r="I71" s="60"/>
    </row>
    <row r="72" spans="1:9" ht="29.25" customHeight="1" x14ac:dyDescent="0.25">
      <c r="A72" s="106" t="s">
        <v>557</v>
      </c>
      <c r="B72" s="91" t="s">
        <v>465</v>
      </c>
      <c r="C72" s="90" t="s">
        <v>272</v>
      </c>
      <c r="D72" s="89" t="s">
        <v>55</v>
      </c>
      <c r="E72" s="89">
        <v>29</v>
      </c>
      <c r="F72" s="123"/>
      <c r="G72" s="86">
        <f t="shared" si="1"/>
        <v>0</v>
      </c>
      <c r="H72" s="122"/>
      <c r="I72" s="60"/>
    </row>
    <row r="73" spans="1:9" ht="28.5" customHeight="1" thickBot="1" x14ac:dyDescent="0.3">
      <c r="A73" s="106" t="s">
        <v>557</v>
      </c>
      <c r="B73" s="91" t="s">
        <v>466</v>
      </c>
      <c r="C73" s="90" t="s">
        <v>274</v>
      </c>
      <c r="D73" s="89" t="s">
        <v>62</v>
      </c>
      <c r="E73" s="89">
        <v>1.7</v>
      </c>
      <c r="F73" s="123"/>
      <c r="G73" s="86">
        <f t="shared" si="1"/>
        <v>0</v>
      </c>
      <c r="H73" s="122"/>
      <c r="I73" s="60"/>
    </row>
    <row r="74" spans="1:9" ht="29.25" customHeight="1" thickBot="1" x14ac:dyDescent="0.3">
      <c r="A74" s="130" t="s">
        <v>557</v>
      </c>
      <c r="B74" s="117" t="s">
        <v>468</v>
      </c>
      <c r="C74" s="116" t="s">
        <v>276</v>
      </c>
      <c r="D74" s="115" t="s">
        <v>55</v>
      </c>
      <c r="E74" s="115">
        <v>29</v>
      </c>
      <c r="F74" s="203"/>
      <c r="G74" s="112">
        <f t="shared" si="1"/>
        <v>0</v>
      </c>
      <c r="H74" s="62" t="s">
        <v>78</v>
      </c>
      <c r="I74" s="61">
        <f>ROUND(SUM(G68:G74),2)</f>
        <v>0</v>
      </c>
    </row>
    <row r="75" spans="1:9" s="60" customFormat="1" ht="33.75" customHeight="1" x14ac:dyDescent="0.25">
      <c r="A75" s="77" t="s">
        <v>558</v>
      </c>
      <c r="B75" s="76" t="s">
        <v>469</v>
      </c>
      <c r="C75" s="75" t="s">
        <v>81</v>
      </c>
      <c r="D75" s="74" t="s">
        <v>55</v>
      </c>
      <c r="E75" s="73">
        <v>9.3000000000000007</v>
      </c>
      <c r="F75" s="72"/>
      <c r="G75" s="71">
        <f t="shared" si="1"/>
        <v>0</v>
      </c>
      <c r="H75" s="122"/>
    </row>
    <row r="76" spans="1:9" s="60" customFormat="1" ht="31.5" customHeight="1" thickBot="1" x14ac:dyDescent="0.3">
      <c r="A76" s="106" t="s">
        <v>558</v>
      </c>
      <c r="B76" s="91" t="s">
        <v>470</v>
      </c>
      <c r="C76" s="90" t="s">
        <v>83</v>
      </c>
      <c r="D76" s="89" t="s">
        <v>55</v>
      </c>
      <c r="E76" s="88">
        <v>9.3000000000000007</v>
      </c>
      <c r="F76" s="87"/>
      <c r="G76" s="86">
        <f t="shared" si="1"/>
        <v>0</v>
      </c>
      <c r="H76" s="122"/>
    </row>
    <row r="77" spans="1:9" ht="28.2" thickBot="1" x14ac:dyDescent="0.3">
      <c r="A77" s="130" t="s">
        <v>558</v>
      </c>
      <c r="B77" s="117" t="s">
        <v>471</v>
      </c>
      <c r="C77" s="116" t="s">
        <v>85</v>
      </c>
      <c r="D77" s="115" t="s">
        <v>52</v>
      </c>
      <c r="E77" s="114">
        <v>58</v>
      </c>
      <c r="F77" s="192"/>
      <c r="G77" s="112">
        <f t="shared" si="1"/>
        <v>0</v>
      </c>
      <c r="H77" s="62" t="s">
        <v>86</v>
      </c>
      <c r="I77" s="61">
        <f>ROUND(SUM(G75:G77),2)</f>
        <v>0</v>
      </c>
    </row>
    <row r="78" spans="1:9" ht="27.6" x14ac:dyDescent="0.25">
      <c r="A78" s="77" t="s">
        <v>566</v>
      </c>
      <c r="B78" s="76" t="s">
        <v>145</v>
      </c>
      <c r="C78" s="75" t="s">
        <v>347</v>
      </c>
      <c r="D78" s="74" t="s">
        <v>62</v>
      </c>
      <c r="E78" s="73">
        <v>11</v>
      </c>
      <c r="F78" s="72"/>
      <c r="G78" s="71">
        <f t="shared" si="1"/>
        <v>0</v>
      </c>
      <c r="H78" s="122"/>
      <c r="I78" s="60"/>
    </row>
    <row r="79" spans="1:9" ht="27.6" x14ac:dyDescent="0.25">
      <c r="A79" s="106" t="s">
        <v>566</v>
      </c>
      <c r="B79" s="91" t="s">
        <v>146</v>
      </c>
      <c r="C79" s="90" t="s">
        <v>305</v>
      </c>
      <c r="D79" s="89" t="s">
        <v>55</v>
      </c>
      <c r="E79" s="88">
        <v>104.5</v>
      </c>
      <c r="F79" s="87"/>
      <c r="G79" s="86">
        <f t="shared" si="1"/>
        <v>0</v>
      </c>
      <c r="H79" s="122"/>
      <c r="I79" s="60"/>
    </row>
    <row r="80" spans="1:9" ht="27.6" x14ac:dyDescent="0.25">
      <c r="A80" s="106" t="s">
        <v>566</v>
      </c>
      <c r="B80" s="91" t="s">
        <v>147</v>
      </c>
      <c r="C80" s="90" t="s">
        <v>89</v>
      </c>
      <c r="D80" s="89" t="s">
        <v>55</v>
      </c>
      <c r="E80" s="88">
        <v>104.5</v>
      </c>
      <c r="F80" s="87"/>
      <c r="G80" s="86">
        <f t="shared" si="1"/>
        <v>0</v>
      </c>
      <c r="H80" s="122"/>
      <c r="I80" s="60"/>
    </row>
    <row r="81" spans="1:9" ht="27.6" x14ac:dyDescent="0.25">
      <c r="A81" s="106" t="s">
        <v>566</v>
      </c>
      <c r="B81" s="91" t="s">
        <v>148</v>
      </c>
      <c r="C81" s="90" t="s">
        <v>93</v>
      </c>
      <c r="D81" s="89" t="s">
        <v>55</v>
      </c>
      <c r="E81" s="88">
        <v>8</v>
      </c>
      <c r="F81" s="87"/>
      <c r="G81" s="86">
        <f t="shared" si="1"/>
        <v>0</v>
      </c>
      <c r="H81" s="122"/>
      <c r="I81" s="60"/>
    </row>
    <row r="82" spans="1:9" ht="27.6" x14ac:dyDescent="0.25">
      <c r="A82" s="106" t="s">
        <v>566</v>
      </c>
      <c r="B82" s="91" t="s">
        <v>149</v>
      </c>
      <c r="C82" s="90" t="s">
        <v>95</v>
      </c>
      <c r="D82" s="89" t="s">
        <v>55</v>
      </c>
      <c r="E82" s="88">
        <v>1.8</v>
      </c>
      <c r="F82" s="87"/>
      <c r="G82" s="86">
        <f t="shared" si="1"/>
        <v>0</v>
      </c>
      <c r="H82" s="122"/>
      <c r="I82" s="60"/>
    </row>
    <row r="83" spans="1:9" ht="27.6" x14ac:dyDescent="0.25">
      <c r="A83" s="106" t="s">
        <v>566</v>
      </c>
      <c r="B83" s="91" t="s">
        <v>151</v>
      </c>
      <c r="C83" s="90" t="s">
        <v>567</v>
      </c>
      <c r="D83" s="89" t="s">
        <v>55</v>
      </c>
      <c r="E83" s="88">
        <v>94.7</v>
      </c>
      <c r="F83" s="87"/>
      <c r="G83" s="86">
        <f t="shared" si="1"/>
        <v>0</v>
      </c>
      <c r="H83" s="122"/>
      <c r="I83" s="60"/>
    </row>
    <row r="84" spans="1:9" ht="27.6" x14ac:dyDescent="0.25">
      <c r="A84" s="106" t="s">
        <v>566</v>
      </c>
      <c r="B84" s="91" t="s">
        <v>152</v>
      </c>
      <c r="C84" s="90" t="s">
        <v>97</v>
      </c>
      <c r="D84" s="89" t="s">
        <v>52</v>
      </c>
      <c r="E84" s="88">
        <v>57</v>
      </c>
      <c r="F84" s="87"/>
      <c r="G84" s="86">
        <f t="shared" si="1"/>
        <v>0</v>
      </c>
      <c r="H84" s="122"/>
      <c r="I84" s="60"/>
    </row>
    <row r="85" spans="1:9" ht="28.2" thickBot="1" x14ac:dyDescent="0.3">
      <c r="A85" s="106" t="s">
        <v>566</v>
      </c>
      <c r="B85" s="91" t="s">
        <v>473</v>
      </c>
      <c r="C85" s="90" t="s">
        <v>300</v>
      </c>
      <c r="D85" s="89" t="s">
        <v>52</v>
      </c>
      <c r="E85" s="88">
        <v>29</v>
      </c>
      <c r="F85" s="87"/>
      <c r="G85" s="86">
        <f t="shared" si="1"/>
        <v>0</v>
      </c>
      <c r="H85" s="122"/>
      <c r="I85" s="60"/>
    </row>
    <row r="86" spans="1:9" ht="28.2" thickBot="1" x14ac:dyDescent="0.3">
      <c r="A86" s="130" t="s">
        <v>566</v>
      </c>
      <c r="B86" s="91" t="s">
        <v>485</v>
      </c>
      <c r="C86" s="116" t="s">
        <v>99</v>
      </c>
      <c r="D86" s="115" t="s">
        <v>52</v>
      </c>
      <c r="E86" s="114">
        <v>57</v>
      </c>
      <c r="F86" s="192"/>
      <c r="G86" s="112">
        <f t="shared" si="1"/>
        <v>0</v>
      </c>
      <c r="H86" s="62" t="s">
        <v>100</v>
      </c>
      <c r="I86" s="61">
        <f>ROUND(SUM(G78:G86),2)</f>
        <v>0</v>
      </c>
    </row>
    <row r="87" spans="1:9" ht="25.5" customHeight="1" thickBot="1" x14ac:dyDescent="0.3">
      <c r="A87" s="77" t="s">
        <v>562</v>
      </c>
      <c r="B87" s="76" t="s">
        <v>474</v>
      </c>
      <c r="C87" s="75" t="s">
        <v>314</v>
      </c>
      <c r="D87" s="74" t="s">
        <v>49</v>
      </c>
      <c r="E87" s="73">
        <v>4</v>
      </c>
      <c r="F87" s="124"/>
      <c r="G87" s="71">
        <f t="shared" si="1"/>
        <v>0</v>
      </c>
      <c r="H87" s="122"/>
      <c r="I87" s="60"/>
    </row>
    <row r="88" spans="1:9" ht="28.2" thickBot="1" x14ac:dyDescent="0.3">
      <c r="A88" s="130" t="s">
        <v>562</v>
      </c>
      <c r="B88" s="117" t="s">
        <v>476</v>
      </c>
      <c r="C88" s="116" t="s">
        <v>112</v>
      </c>
      <c r="D88" s="115" t="s">
        <v>55</v>
      </c>
      <c r="E88" s="114">
        <v>18.7</v>
      </c>
      <c r="F88" s="203"/>
      <c r="G88" s="112">
        <f t="shared" si="1"/>
        <v>0</v>
      </c>
      <c r="H88" s="62" t="s">
        <v>113</v>
      </c>
      <c r="I88" s="61">
        <f>ROUND(SUM(G87:G88),2)</f>
        <v>0</v>
      </c>
    </row>
    <row r="89" spans="1:9" ht="26.25" customHeight="1" x14ac:dyDescent="0.25">
      <c r="A89" s="213" t="s">
        <v>564</v>
      </c>
      <c r="B89" s="212" t="s">
        <v>161</v>
      </c>
      <c r="C89" s="211" t="s">
        <v>116</v>
      </c>
      <c r="D89" s="210" t="s">
        <v>49</v>
      </c>
      <c r="E89" s="210">
        <v>1</v>
      </c>
      <c r="F89" s="111"/>
      <c r="G89" s="71">
        <f t="shared" si="1"/>
        <v>0</v>
      </c>
      <c r="H89" s="1"/>
    </row>
    <row r="90" spans="1:9" ht="26.25" customHeight="1" thickBot="1" x14ac:dyDescent="0.3">
      <c r="A90" s="209" t="s">
        <v>564</v>
      </c>
      <c r="B90" s="208" t="s">
        <v>162</v>
      </c>
      <c r="C90" s="207" t="s">
        <v>122</v>
      </c>
      <c r="D90" s="206" t="s">
        <v>46</v>
      </c>
      <c r="E90" s="206">
        <v>1</v>
      </c>
      <c r="F90" s="95"/>
      <c r="G90" s="92">
        <f t="shared" si="1"/>
        <v>0</v>
      </c>
      <c r="H90" s="1"/>
    </row>
    <row r="91" spans="1:9" ht="30" customHeight="1" thickBot="1" x14ac:dyDescent="0.3">
      <c r="A91" s="69" t="s">
        <v>564</v>
      </c>
      <c r="B91" s="68" t="s">
        <v>163</v>
      </c>
      <c r="C91" s="205" t="s">
        <v>124</v>
      </c>
      <c r="D91" s="204" t="s">
        <v>46</v>
      </c>
      <c r="E91" s="204">
        <v>1</v>
      </c>
      <c r="F91" s="64"/>
      <c r="G91" s="63">
        <f t="shared" si="1"/>
        <v>0</v>
      </c>
      <c r="H91" s="62" t="s">
        <v>127</v>
      </c>
      <c r="I91" s="61">
        <f>ROUND(SUM(G89:G91),2)</f>
        <v>0</v>
      </c>
    </row>
    <row r="92" spans="1:9" ht="42" thickBot="1" x14ac:dyDescent="0.3">
      <c r="A92" s="52"/>
      <c r="B92" s="51"/>
      <c r="C92" s="52"/>
      <c r="D92" s="51"/>
      <c r="E92" s="51"/>
      <c r="F92" s="59" t="s">
        <v>568</v>
      </c>
      <c r="G92" s="58">
        <f>SUM(G55:G91)</f>
        <v>0</v>
      </c>
      <c r="H92" s="57"/>
      <c r="I92" s="56"/>
    </row>
    <row r="93" spans="1:9" x14ac:dyDescent="0.25">
      <c r="A93" s="52"/>
      <c r="B93" s="51"/>
      <c r="C93" s="52"/>
      <c r="D93" s="51"/>
      <c r="E93" s="51"/>
      <c r="F93" s="50"/>
      <c r="G93" s="49"/>
    </row>
    <row r="94" spans="1:9" x14ac:dyDescent="0.25">
      <c r="A94" s="52"/>
      <c r="B94" s="51"/>
      <c r="C94" s="52"/>
      <c r="D94" s="51"/>
      <c r="E94" s="51"/>
      <c r="F94" s="50"/>
      <c r="G94" s="49"/>
    </row>
    <row r="95" spans="1:9" ht="14.4" thickBot="1" x14ac:dyDescent="0.3">
      <c r="A95" s="52"/>
      <c r="B95" s="51"/>
      <c r="C95" s="52"/>
      <c r="D95" s="51"/>
      <c r="E95" s="51"/>
      <c r="F95" s="50"/>
      <c r="G95" s="49"/>
    </row>
    <row r="96" spans="1:9" x14ac:dyDescent="0.25">
      <c r="A96" s="316" t="s">
        <v>12</v>
      </c>
      <c r="B96" s="317"/>
      <c r="C96" s="317"/>
      <c r="D96" s="317"/>
      <c r="E96" s="317"/>
      <c r="F96" s="317"/>
      <c r="G96" s="318"/>
    </row>
    <row r="97" spans="1:9" ht="28.2" thickBot="1" x14ac:dyDescent="0.3">
      <c r="A97" s="137" t="s">
        <v>36</v>
      </c>
      <c r="B97" s="136" t="s">
        <v>37</v>
      </c>
      <c r="C97" s="135" t="s">
        <v>38</v>
      </c>
      <c r="D97" s="135" t="s">
        <v>39</v>
      </c>
      <c r="E97" s="134" t="s">
        <v>40</v>
      </c>
      <c r="F97" s="133" t="s">
        <v>41</v>
      </c>
      <c r="G97" s="132" t="s">
        <v>42</v>
      </c>
    </row>
    <row r="98" spans="1:9" x14ac:dyDescent="0.25">
      <c r="A98" s="77" t="s">
        <v>43</v>
      </c>
      <c r="B98" s="76" t="s">
        <v>130</v>
      </c>
      <c r="C98" s="75" t="s">
        <v>45</v>
      </c>
      <c r="D98" s="73" t="s">
        <v>46</v>
      </c>
      <c r="E98" s="73">
        <v>1</v>
      </c>
      <c r="F98" s="129"/>
      <c r="G98" s="71">
        <f t="shared" ref="G98:G135" si="2">ROUND((E98*F98),2)</f>
        <v>0</v>
      </c>
    </row>
    <row r="99" spans="1:9" x14ac:dyDescent="0.25">
      <c r="A99" s="106" t="s">
        <v>43</v>
      </c>
      <c r="B99" s="91" t="s">
        <v>131</v>
      </c>
      <c r="C99" s="131" t="s">
        <v>51</v>
      </c>
      <c r="D99" s="175" t="s">
        <v>52</v>
      </c>
      <c r="E99" s="88">
        <v>69</v>
      </c>
      <c r="F99" s="128"/>
      <c r="G99" s="86">
        <f t="shared" si="2"/>
        <v>0</v>
      </c>
    </row>
    <row r="100" spans="1:9" x14ac:dyDescent="0.25">
      <c r="A100" s="106" t="s">
        <v>43</v>
      </c>
      <c r="B100" s="91" t="s">
        <v>132</v>
      </c>
      <c r="C100" s="131" t="s">
        <v>335</v>
      </c>
      <c r="D100" s="175" t="s">
        <v>52</v>
      </c>
      <c r="E100" s="88">
        <v>60</v>
      </c>
      <c r="F100" s="128"/>
      <c r="G100" s="86">
        <f t="shared" si="2"/>
        <v>0</v>
      </c>
    </row>
    <row r="101" spans="1:9" x14ac:dyDescent="0.25">
      <c r="A101" s="106" t="s">
        <v>43</v>
      </c>
      <c r="B101" s="91" t="s">
        <v>133</v>
      </c>
      <c r="C101" s="131" t="s">
        <v>336</v>
      </c>
      <c r="D101" s="88" t="s">
        <v>55</v>
      </c>
      <c r="E101" s="88">
        <v>141</v>
      </c>
      <c r="F101" s="128"/>
      <c r="G101" s="86">
        <f t="shared" si="2"/>
        <v>0</v>
      </c>
    </row>
    <row r="102" spans="1:9" ht="27.6" x14ac:dyDescent="0.25">
      <c r="A102" s="106" t="s">
        <v>43</v>
      </c>
      <c r="B102" s="91" t="s">
        <v>135</v>
      </c>
      <c r="C102" s="131" t="s">
        <v>170</v>
      </c>
      <c r="D102" s="88" t="s">
        <v>49</v>
      </c>
      <c r="E102" s="88">
        <v>2</v>
      </c>
      <c r="F102" s="128"/>
      <c r="G102" s="86">
        <f t="shared" si="2"/>
        <v>0</v>
      </c>
    </row>
    <row r="103" spans="1:9" x14ac:dyDescent="0.25">
      <c r="A103" s="106" t="s">
        <v>43</v>
      </c>
      <c r="B103" s="91" t="s">
        <v>136</v>
      </c>
      <c r="C103" s="90" t="s">
        <v>59</v>
      </c>
      <c r="D103" s="88" t="s">
        <v>52</v>
      </c>
      <c r="E103" s="88">
        <v>71</v>
      </c>
      <c r="F103" s="128"/>
      <c r="G103" s="86">
        <f t="shared" si="2"/>
        <v>0</v>
      </c>
    </row>
    <row r="104" spans="1:9" x14ac:dyDescent="0.25">
      <c r="A104" s="106" t="s">
        <v>43</v>
      </c>
      <c r="B104" s="91" t="s">
        <v>137</v>
      </c>
      <c r="C104" s="90" t="s">
        <v>61</v>
      </c>
      <c r="D104" s="88" t="s">
        <v>62</v>
      </c>
      <c r="E104" s="88">
        <v>0.4</v>
      </c>
      <c r="F104" s="128"/>
      <c r="G104" s="86">
        <f t="shared" si="2"/>
        <v>0</v>
      </c>
    </row>
    <row r="105" spans="1:9" x14ac:dyDescent="0.25">
      <c r="A105" s="106" t="s">
        <v>43</v>
      </c>
      <c r="B105" s="91" t="s">
        <v>139</v>
      </c>
      <c r="C105" s="90" t="s">
        <v>138</v>
      </c>
      <c r="D105" s="88" t="s">
        <v>55</v>
      </c>
      <c r="E105" s="88">
        <v>52.4</v>
      </c>
      <c r="F105" s="128"/>
      <c r="G105" s="86">
        <f t="shared" si="2"/>
        <v>0</v>
      </c>
    </row>
    <row r="106" spans="1:9" ht="27.6" x14ac:dyDescent="0.25">
      <c r="A106" s="106" t="s">
        <v>43</v>
      </c>
      <c r="B106" s="91" t="s">
        <v>140</v>
      </c>
      <c r="C106" s="131" t="s">
        <v>64</v>
      </c>
      <c r="D106" s="88" t="s">
        <v>65</v>
      </c>
      <c r="E106" s="88">
        <v>11.5</v>
      </c>
      <c r="F106" s="128"/>
      <c r="G106" s="86">
        <f t="shared" si="2"/>
        <v>0</v>
      </c>
    </row>
    <row r="107" spans="1:9" ht="27.6" x14ac:dyDescent="0.25">
      <c r="A107" s="106" t="s">
        <v>43</v>
      </c>
      <c r="B107" s="91" t="s">
        <v>141</v>
      </c>
      <c r="C107" s="131" t="s">
        <v>263</v>
      </c>
      <c r="D107" s="88" t="s">
        <v>49</v>
      </c>
      <c r="E107" s="88">
        <v>2</v>
      </c>
      <c r="F107" s="128"/>
      <c r="G107" s="86">
        <f t="shared" si="2"/>
        <v>0</v>
      </c>
    </row>
    <row r="108" spans="1:9" x14ac:dyDescent="0.25">
      <c r="A108" s="106" t="s">
        <v>43</v>
      </c>
      <c r="B108" s="91" t="s">
        <v>460</v>
      </c>
      <c r="C108" s="131" t="s">
        <v>264</v>
      </c>
      <c r="D108" s="88" t="s">
        <v>49</v>
      </c>
      <c r="E108" s="88">
        <v>4</v>
      </c>
      <c r="F108" s="128"/>
      <c r="G108" s="86">
        <f t="shared" si="2"/>
        <v>0</v>
      </c>
    </row>
    <row r="109" spans="1:9" ht="14.4" thickBot="1" x14ac:dyDescent="0.3">
      <c r="A109" s="106" t="s">
        <v>43</v>
      </c>
      <c r="B109" s="91" t="s">
        <v>461</v>
      </c>
      <c r="C109" s="90" t="s">
        <v>67</v>
      </c>
      <c r="D109" s="88" t="s">
        <v>55</v>
      </c>
      <c r="E109" s="88">
        <v>24.6</v>
      </c>
      <c r="F109" s="128"/>
      <c r="G109" s="86">
        <f t="shared" si="2"/>
        <v>0</v>
      </c>
    </row>
    <row r="110" spans="1:9" ht="28.2" thickBot="1" x14ac:dyDescent="0.3">
      <c r="A110" s="130" t="s">
        <v>43</v>
      </c>
      <c r="B110" s="91" t="s">
        <v>483</v>
      </c>
      <c r="C110" s="116" t="s">
        <v>69</v>
      </c>
      <c r="D110" s="114" t="s">
        <v>65</v>
      </c>
      <c r="E110" s="114">
        <v>65.400000000000006</v>
      </c>
      <c r="F110" s="127"/>
      <c r="G110" s="112">
        <f t="shared" si="2"/>
        <v>0</v>
      </c>
      <c r="H110" s="62" t="s">
        <v>70</v>
      </c>
      <c r="I110" s="61">
        <f>ROUND(SUM(G98:G110),2)</f>
        <v>0</v>
      </c>
    </row>
    <row r="111" spans="1:9" ht="27.6" x14ac:dyDescent="0.25">
      <c r="A111" s="77" t="s">
        <v>557</v>
      </c>
      <c r="B111" s="76" t="s">
        <v>142</v>
      </c>
      <c r="C111" s="75" t="s">
        <v>267</v>
      </c>
      <c r="D111" s="74" t="s">
        <v>62</v>
      </c>
      <c r="E111" s="74">
        <v>4.0999999999999996</v>
      </c>
      <c r="F111" s="124"/>
      <c r="G111" s="71">
        <f t="shared" si="2"/>
        <v>0</v>
      </c>
      <c r="H111" s="122"/>
      <c r="I111" s="60"/>
    </row>
    <row r="112" spans="1:9" ht="27.6" x14ac:dyDescent="0.25">
      <c r="A112" s="106" t="s">
        <v>557</v>
      </c>
      <c r="B112" s="91" t="s">
        <v>143</v>
      </c>
      <c r="C112" s="90" t="s">
        <v>380</v>
      </c>
      <c r="D112" s="89" t="s">
        <v>62</v>
      </c>
      <c r="E112" s="89">
        <v>0.8</v>
      </c>
      <c r="F112" s="123"/>
      <c r="G112" s="86">
        <f t="shared" si="2"/>
        <v>0</v>
      </c>
      <c r="H112" s="122"/>
      <c r="I112" s="60"/>
    </row>
    <row r="113" spans="1:9" ht="27.6" x14ac:dyDescent="0.25">
      <c r="A113" s="106" t="s">
        <v>557</v>
      </c>
      <c r="B113" s="91" t="s">
        <v>462</v>
      </c>
      <c r="C113" s="90" t="s">
        <v>73</v>
      </c>
      <c r="D113" s="89" t="s">
        <v>62</v>
      </c>
      <c r="E113" s="89">
        <v>66.5</v>
      </c>
      <c r="F113" s="123"/>
      <c r="G113" s="86">
        <f t="shared" si="2"/>
        <v>0</v>
      </c>
      <c r="H113" s="122"/>
      <c r="I113" s="60"/>
    </row>
    <row r="114" spans="1:9" x14ac:dyDescent="0.25">
      <c r="A114" s="106" t="s">
        <v>557</v>
      </c>
      <c r="B114" s="91" t="s">
        <v>463</v>
      </c>
      <c r="C114" s="90" t="s">
        <v>75</v>
      </c>
      <c r="D114" s="89" t="s">
        <v>55</v>
      </c>
      <c r="E114" s="89">
        <v>190</v>
      </c>
      <c r="F114" s="123"/>
      <c r="G114" s="86">
        <f t="shared" si="2"/>
        <v>0</v>
      </c>
      <c r="H114" s="122"/>
      <c r="I114" s="60"/>
    </row>
    <row r="115" spans="1:9" x14ac:dyDescent="0.25">
      <c r="A115" s="106" t="s">
        <v>557</v>
      </c>
      <c r="B115" s="91" t="s">
        <v>465</v>
      </c>
      <c r="C115" s="90" t="s">
        <v>77</v>
      </c>
      <c r="D115" s="89" t="s">
        <v>62</v>
      </c>
      <c r="E115" s="89">
        <v>57</v>
      </c>
      <c r="F115" s="123"/>
      <c r="G115" s="86">
        <f t="shared" si="2"/>
        <v>0</v>
      </c>
      <c r="H115" s="122"/>
      <c r="I115" s="60"/>
    </row>
    <row r="116" spans="1:9" x14ac:dyDescent="0.25">
      <c r="A116" s="106" t="s">
        <v>557</v>
      </c>
      <c r="B116" s="91" t="s">
        <v>466</v>
      </c>
      <c r="C116" s="90" t="s">
        <v>272</v>
      </c>
      <c r="D116" s="89" t="s">
        <v>55</v>
      </c>
      <c r="E116" s="89">
        <v>68</v>
      </c>
      <c r="F116" s="123"/>
      <c r="G116" s="86">
        <f t="shared" si="2"/>
        <v>0</v>
      </c>
      <c r="H116" s="122"/>
      <c r="I116" s="60"/>
    </row>
    <row r="117" spans="1:9" ht="28.2" thickBot="1" x14ac:dyDescent="0.3">
      <c r="A117" s="106" t="s">
        <v>557</v>
      </c>
      <c r="B117" s="91" t="s">
        <v>468</v>
      </c>
      <c r="C117" s="116" t="s">
        <v>274</v>
      </c>
      <c r="D117" s="115" t="s">
        <v>62</v>
      </c>
      <c r="E117" s="115">
        <v>4.0999999999999996</v>
      </c>
      <c r="F117" s="203"/>
      <c r="G117" s="86">
        <f t="shared" si="2"/>
        <v>0</v>
      </c>
      <c r="H117" s="122"/>
      <c r="I117" s="60"/>
    </row>
    <row r="118" spans="1:9" ht="28.2" thickBot="1" x14ac:dyDescent="0.3">
      <c r="A118" s="130" t="s">
        <v>557</v>
      </c>
      <c r="B118" s="91" t="s">
        <v>549</v>
      </c>
      <c r="C118" s="116" t="s">
        <v>276</v>
      </c>
      <c r="D118" s="115" t="s">
        <v>55</v>
      </c>
      <c r="E118" s="115">
        <v>68</v>
      </c>
      <c r="F118" s="203"/>
      <c r="G118" s="112">
        <f t="shared" si="2"/>
        <v>0</v>
      </c>
      <c r="H118" s="62" t="s">
        <v>78</v>
      </c>
      <c r="I118" s="61">
        <f>ROUND(SUM(G111:G118),2)</f>
        <v>0</v>
      </c>
    </row>
    <row r="119" spans="1:9" ht="27.6" x14ac:dyDescent="0.25">
      <c r="A119" s="77" t="s">
        <v>558</v>
      </c>
      <c r="B119" s="76" t="s">
        <v>469</v>
      </c>
      <c r="C119" s="75" t="s">
        <v>81</v>
      </c>
      <c r="D119" s="74" t="s">
        <v>55</v>
      </c>
      <c r="E119" s="73">
        <v>11.2</v>
      </c>
      <c r="F119" s="124"/>
      <c r="G119" s="71">
        <f t="shared" si="2"/>
        <v>0</v>
      </c>
      <c r="H119" s="122"/>
      <c r="I119" s="60"/>
    </row>
    <row r="120" spans="1:9" ht="28.2" thickBot="1" x14ac:dyDescent="0.3">
      <c r="A120" s="106" t="s">
        <v>558</v>
      </c>
      <c r="B120" s="84" t="s">
        <v>470</v>
      </c>
      <c r="C120" s="90" t="s">
        <v>83</v>
      </c>
      <c r="D120" s="89" t="s">
        <v>55</v>
      </c>
      <c r="E120" s="88">
        <v>11.2</v>
      </c>
      <c r="F120" s="123"/>
      <c r="G120" s="86">
        <f t="shared" si="2"/>
        <v>0</v>
      </c>
      <c r="H120" s="122"/>
      <c r="I120" s="60"/>
    </row>
    <row r="121" spans="1:9" ht="28.2" thickBot="1" x14ac:dyDescent="0.3">
      <c r="A121" s="130" t="s">
        <v>558</v>
      </c>
      <c r="B121" s="84" t="s">
        <v>471</v>
      </c>
      <c r="C121" s="116" t="s">
        <v>85</v>
      </c>
      <c r="D121" s="115" t="s">
        <v>52</v>
      </c>
      <c r="E121" s="114">
        <v>72</v>
      </c>
      <c r="F121" s="203"/>
      <c r="G121" s="112">
        <f t="shared" si="2"/>
        <v>0</v>
      </c>
      <c r="H121" s="62" t="s">
        <v>86</v>
      </c>
      <c r="I121" s="61">
        <f>ROUND(SUM(G119:G121),2)</f>
        <v>0</v>
      </c>
    </row>
    <row r="122" spans="1:9" ht="27.6" x14ac:dyDescent="0.25">
      <c r="A122" s="77" t="s">
        <v>559</v>
      </c>
      <c r="B122" s="76" t="s">
        <v>145</v>
      </c>
      <c r="C122" s="75" t="s">
        <v>347</v>
      </c>
      <c r="D122" s="74" t="s">
        <v>62</v>
      </c>
      <c r="E122" s="73">
        <v>33.799999999999997</v>
      </c>
      <c r="F122" s="129"/>
      <c r="G122" s="71">
        <f t="shared" si="2"/>
        <v>0</v>
      </c>
    </row>
    <row r="123" spans="1:9" ht="27.6" x14ac:dyDescent="0.25">
      <c r="A123" s="106" t="s">
        <v>559</v>
      </c>
      <c r="B123" s="91" t="s">
        <v>146</v>
      </c>
      <c r="C123" s="90" t="s">
        <v>305</v>
      </c>
      <c r="D123" s="89" t="s">
        <v>55</v>
      </c>
      <c r="E123" s="88">
        <v>178.1</v>
      </c>
      <c r="F123" s="128"/>
      <c r="G123" s="86">
        <f t="shared" si="2"/>
        <v>0</v>
      </c>
    </row>
    <row r="124" spans="1:9" ht="27.6" x14ac:dyDescent="0.25">
      <c r="A124" s="106" t="s">
        <v>559</v>
      </c>
      <c r="B124" s="91" t="s">
        <v>147</v>
      </c>
      <c r="C124" s="90" t="s">
        <v>89</v>
      </c>
      <c r="D124" s="89" t="s">
        <v>55</v>
      </c>
      <c r="E124" s="88">
        <v>178.1</v>
      </c>
      <c r="F124" s="128"/>
      <c r="G124" s="86">
        <f t="shared" si="2"/>
        <v>0</v>
      </c>
    </row>
    <row r="125" spans="1:9" ht="27.6" x14ac:dyDescent="0.25">
      <c r="A125" s="106" t="s">
        <v>559</v>
      </c>
      <c r="B125" s="91" t="s">
        <v>148</v>
      </c>
      <c r="C125" s="90" t="s">
        <v>93</v>
      </c>
      <c r="D125" s="89" t="s">
        <v>55</v>
      </c>
      <c r="E125" s="88">
        <v>6.3</v>
      </c>
      <c r="F125" s="128"/>
      <c r="G125" s="86">
        <f t="shared" si="2"/>
        <v>0</v>
      </c>
    </row>
    <row r="126" spans="1:9" ht="27.6" x14ac:dyDescent="0.25">
      <c r="A126" s="106" t="s">
        <v>559</v>
      </c>
      <c r="B126" s="91" t="s">
        <v>149</v>
      </c>
      <c r="C126" s="90" t="s">
        <v>95</v>
      </c>
      <c r="D126" s="89" t="s">
        <v>55</v>
      </c>
      <c r="E126" s="88">
        <v>3.2</v>
      </c>
      <c r="F126" s="128"/>
      <c r="G126" s="86">
        <f t="shared" si="2"/>
        <v>0</v>
      </c>
    </row>
    <row r="127" spans="1:9" ht="27.6" x14ac:dyDescent="0.25">
      <c r="A127" s="106" t="s">
        <v>559</v>
      </c>
      <c r="B127" s="91" t="s">
        <v>151</v>
      </c>
      <c r="C127" s="90" t="s">
        <v>561</v>
      </c>
      <c r="D127" s="89" t="s">
        <v>55</v>
      </c>
      <c r="E127" s="88">
        <v>168.6</v>
      </c>
      <c r="F127" s="128"/>
      <c r="G127" s="86">
        <f t="shared" si="2"/>
        <v>0</v>
      </c>
    </row>
    <row r="128" spans="1:9" ht="27.6" x14ac:dyDescent="0.25">
      <c r="A128" s="106" t="s">
        <v>559</v>
      </c>
      <c r="B128" s="91" t="s">
        <v>152</v>
      </c>
      <c r="C128" s="90" t="s">
        <v>97</v>
      </c>
      <c r="D128" s="89" t="s">
        <v>52</v>
      </c>
      <c r="E128" s="88">
        <v>71</v>
      </c>
      <c r="F128" s="128"/>
      <c r="G128" s="86">
        <f t="shared" si="2"/>
        <v>0</v>
      </c>
    </row>
    <row r="129" spans="1:9" ht="28.2" thickBot="1" x14ac:dyDescent="0.3">
      <c r="A129" s="106" t="s">
        <v>559</v>
      </c>
      <c r="B129" s="91" t="s">
        <v>473</v>
      </c>
      <c r="C129" s="90" t="s">
        <v>300</v>
      </c>
      <c r="D129" s="89" t="s">
        <v>52</v>
      </c>
      <c r="E129" s="88">
        <v>72</v>
      </c>
      <c r="F129" s="128"/>
      <c r="G129" s="86">
        <f t="shared" si="2"/>
        <v>0</v>
      </c>
    </row>
    <row r="130" spans="1:9" ht="28.2" thickBot="1" x14ac:dyDescent="0.3">
      <c r="A130" s="130" t="s">
        <v>559</v>
      </c>
      <c r="B130" s="117" t="s">
        <v>485</v>
      </c>
      <c r="C130" s="116" t="s">
        <v>99</v>
      </c>
      <c r="D130" s="115" t="s">
        <v>52</v>
      </c>
      <c r="E130" s="114">
        <v>71</v>
      </c>
      <c r="F130" s="127"/>
      <c r="G130" s="112">
        <f t="shared" si="2"/>
        <v>0</v>
      </c>
      <c r="H130" s="62" t="s">
        <v>100</v>
      </c>
      <c r="I130" s="61">
        <f>ROUND(SUM(G122:G130),2)</f>
        <v>0</v>
      </c>
    </row>
    <row r="131" spans="1:9" ht="14.4" thickBot="1" x14ac:dyDescent="0.3">
      <c r="A131" s="77" t="s">
        <v>562</v>
      </c>
      <c r="B131" s="76" t="s">
        <v>474</v>
      </c>
      <c r="C131" s="75" t="s">
        <v>314</v>
      </c>
      <c r="D131" s="74" t="s">
        <v>49</v>
      </c>
      <c r="E131" s="73">
        <v>4</v>
      </c>
      <c r="F131" s="72"/>
      <c r="G131" s="71">
        <f t="shared" si="2"/>
        <v>0</v>
      </c>
      <c r="H131" s="122"/>
      <c r="I131" s="60"/>
    </row>
    <row r="132" spans="1:9" ht="28.2" thickBot="1" x14ac:dyDescent="0.3">
      <c r="A132" s="126" t="s">
        <v>562</v>
      </c>
      <c r="B132" s="121" t="s">
        <v>476</v>
      </c>
      <c r="C132" s="67" t="s">
        <v>112</v>
      </c>
      <c r="D132" s="66" t="s">
        <v>55</v>
      </c>
      <c r="E132" s="65">
        <v>187</v>
      </c>
      <c r="F132" s="202"/>
      <c r="G132" s="63">
        <f t="shared" si="2"/>
        <v>0</v>
      </c>
      <c r="H132" s="78" t="s">
        <v>113</v>
      </c>
      <c r="I132" s="61">
        <f>ROUND(SUM(G131:G132),2)</f>
        <v>0</v>
      </c>
    </row>
    <row r="133" spans="1:9" x14ac:dyDescent="0.25">
      <c r="A133" s="77" t="s">
        <v>114</v>
      </c>
      <c r="B133" s="201" t="s">
        <v>161</v>
      </c>
      <c r="C133" s="75" t="s">
        <v>116</v>
      </c>
      <c r="D133" s="74" t="s">
        <v>49</v>
      </c>
      <c r="E133" s="73">
        <v>2</v>
      </c>
      <c r="F133" s="72"/>
      <c r="G133" s="86">
        <f t="shared" si="2"/>
        <v>0</v>
      </c>
      <c r="H133" s="70"/>
      <c r="I133" s="56"/>
    </row>
    <row r="134" spans="1:9" ht="14.4" thickBot="1" x14ac:dyDescent="0.3">
      <c r="A134" s="106" t="s">
        <v>114</v>
      </c>
      <c r="B134" s="200" t="s">
        <v>162</v>
      </c>
      <c r="C134" s="90" t="s">
        <v>122</v>
      </c>
      <c r="D134" s="89" t="s">
        <v>46</v>
      </c>
      <c r="E134" s="88">
        <v>1</v>
      </c>
      <c r="F134" s="87"/>
      <c r="G134" s="86">
        <f t="shared" si="2"/>
        <v>0</v>
      </c>
      <c r="H134" s="70"/>
      <c r="I134" s="56"/>
    </row>
    <row r="135" spans="1:9" ht="28.2" thickBot="1" x14ac:dyDescent="0.3">
      <c r="A135" s="199" t="s">
        <v>114</v>
      </c>
      <c r="B135" s="198" t="s">
        <v>163</v>
      </c>
      <c r="C135" s="197" t="s">
        <v>124</v>
      </c>
      <c r="D135" s="196" t="s">
        <v>46</v>
      </c>
      <c r="E135" s="196">
        <v>1</v>
      </c>
      <c r="F135" s="99"/>
      <c r="G135" s="98">
        <f t="shared" si="2"/>
        <v>0</v>
      </c>
      <c r="H135" s="78" t="s">
        <v>127</v>
      </c>
      <c r="I135" s="61">
        <f>ROUND(SUM(G133:G135),2)</f>
        <v>0</v>
      </c>
    </row>
    <row r="136" spans="1:9" ht="42" thickBot="1" x14ac:dyDescent="0.3">
      <c r="A136" s="52"/>
      <c r="B136" s="51"/>
      <c r="C136" s="52"/>
      <c r="D136" s="51"/>
      <c r="E136" s="51"/>
      <c r="F136" s="195" t="s">
        <v>569</v>
      </c>
      <c r="G136" s="194">
        <f>SUM(G98:G135)</f>
        <v>0</v>
      </c>
      <c r="H136" s="57"/>
      <c r="I136" s="56"/>
    </row>
  </sheetData>
  <mergeCells count="4">
    <mergeCell ref="A53:G53"/>
    <mergeCell ref="A1:G1"/>
    <mergeCell ref="A3:G3"/>
    <mergeCell ref="A96:G96"/>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6DA94-805D-483C-8400-EE1F3E481F86}">
  <dimension ref="A1:I50"/>
  <sheetViews>
    <sheetView topLeftCell="A3" zoomScale="60" zoomScaleNormal="60" workbookViewId="0">
      <selection activeCell="A3" sqref="A3:G3"/>
    </sheetView>
  </sheetViews>
  <sheetFormatPr defaultColWidth="9.109375" defaultRowHeight="14.4" x14ac:dyDescent="0.3"/>
  <cols>
    <col min="1" max="1" width="39.6640625" customWidth="1"/>
    <col min="2" max="2" width="10.5546875" customWidth="1"/>
    <col min="3" max="3" width="71.6640625" customWidth="1"/>
    <col min="5" max="5" width="21.88671875" customWidth="1"/>
    <col min="6" max="6" width="20.6640625" customWidth="1"/>
    <col min="7" max="7" width="14.6640625" customWidth="1"/>
    <col min="8" max="8" width="21.5546875" customWidth="1"/>
    <col min="9" max="9" width="16.109375" customWidth="1"/>
  </cols>
  <sheetData>
    <row r="1" spans="1:9" ht="30.75" customHeight="1" x14ac:dyDescent="0.3">
      <c r="A1" s="311" t="s">
        <v>570</v>
      </c>
      <c r="B1" s="311"/>
      <c r="C1" s="311"/>
      <c r="D1" s="311"/>
      <c r="E1" s="311"/>
      <c r="F1" s="311"/>
      <c r="G1" s="311"/>
    </row>
    <row r="2" spans="1:9" ht="15" customHeight="1" thickBot="1" x14ac:dyDescent="0.35">
      <c r="A2" s="138"/>
      <c r="B2" s="138"/>
      <c r="C2" s="138"/>
      <c r="D2" s="138"/>
      <c r="E2" s="139"/>
      <c r="F2" s="138"/>
      <c r="G2" s="138"/>
    </row>
    <row r="3" spans="1:9" s="1" customFormat="1" ht="21.75" customHeight="1" x14ac:dyDescent="0.25">
      <c r="A3" s="316" t="s">
        <v>9</v>
      </c>
      <c r="B3" s="317"/>
      <c r="C3" s="317"/>
      <c r="D3" s="317"/>
      <c r="E3" s="317"/>
      <c r="F3" s="317"/>
      <c r="G3" s="318"/>
      <c r="H3" s="6"/>
    </row>
    <row r="4" spans="1:9" s="1" customFormat="1" ht="28.2" thickBot="1" x14ac:dyDescent="0.3">
      <c r="A4" s="137" t="s">
        <v>36</v>
      </c>
      <c r="B4" s="136" t="s">
        <v>37</v>
      </c>
      <c r="C4" s="184" t="s">
        <v>38</v>
      </c>
      <c r="D4" s="184" t="s">
        <v>39</v>
      </c>
      <c r="E4" s="183" t="s">
        <v>40</v>
      </c>
      <c r="F4" s="133" t="s">
        <v>41</v>
      </c>
      <c r="G4" s="132" t="s">
        <v>42</v>
      </c>
      <c r="H4" s="6"/>
    </row>
    <row r="5" spans="1:9" s="1" customFormat="1" ht="16.5" customHeight="1" x14ac:dyDescent="0.25">
      <c r="A5" s="172" t="s">
        <v>419</v>
      </c>
      <c r="B5" s="161">
        <v>1</v>
      </c>
      <c r="C5" s="160" t="s">
        <v>188</v>
      </c>
      <c r="D5" s="158" t="s">
        <v>46</v>
      </c>
      <c r="E5" s="158">
        <v>1</v>
      </c>
      <c r="F5" s="171"/>
      <c r="G5" s="170">
        <f t="shared" ref="G5:G49" si="0">ROUND((E5*F5),2)</f>
        <v>0</v>
      </c>
      <c r="H5" s="6"/>
    </row>
    <row r="6" spans="1:9" s="1" customFormat="1" ht="27.75" customHeight="1" x14ac:dyDescent="0.25">
      <c r="A6" s="154" t="s">
        <v>419</v>
      </c>
      <c r="B6" s="153">
        <v>2</v>
      </c>
      <c r="C6" s="155" t="s">
        <v>352</v>
      </c>
      <c r="D6" s="88" t="s">
        <v>432</v>
      </c>
      <c r="E6" s="88">
        <v>4</v>
      </c>
      <c r="F6" s="150"/>
      <c r="G6" s="149">
        <f t="shared" si="0"/>
        <v>0</v>
      </c>
      <c r="H6" s="6"/>
    </row>
    <row r="7" spans="1:9" s="1" customFormat="1" ht="19.5" customHeight="1" x14ac:dyDescent="0.25">
      <c r="A7" s="154" t="s">
        <v>419</v>
      </c>
      <c r="B7" s="153">
        <v>3</v>
      </c>
      <c r="C7" s="155" t="s">
        <v>571</v>
      </c>
      <c r="D7" s="88" t="s">
        <v>49</v>
      </c>
      <c r="E7" s="88">
        <v>1</v>
      </c>
      <c r="F7" s="150"/>
      <c r="G7" s="149">
        <f t="shared" si="0"/>
        <v>0</v>
      </c>
      <c r="H7" s="6"/>
    </row>
    <row r="8" spans="1:9" s="1" customFormat="1" ht="17.25" customHeight="1" x14ac:dyDescent="0.25">
      <c r="A8" s="154" t="s">
        <v>419</v>
      </c>
      <c r="B8" s="153">
        <v>4</v>
      </c>
      <c r="C8" s="155" t="s">
        <v>353</v>
      </c>
      <c r="D8" s="88" t="s">
        <v>52</v>
      </c>
      <c r="E8" s="88">
        <v>15</v>
      </c>
      <c r="F8" s="150"/>
      <c r="G8" s="149">
        <f t="shared" si="0"/>
        <v>0</v>
      </c>
      <c r="H8" s="6"/>
    </row>
    <row r="9" spans="1:9" s="1" customFormat="1" ht="20.25" customHeight="1" x14ac:dyDescent="0.25">
      <c r="A9" s="154" t="s">
        <v>419</v>
      </c>
      <c r="B9" s="153">
        <v>5</v>
      </c>
      <c r="C9" s="155" t="s">
        <v>354</v>
      </c>
      <c r="D9" s="88" t="s">
        <v>52</v>
      </c>
      <c r="E9" s="88">
        <v>3</v>
      </c>
      <c r="F9" s="150"/>
      <c r="G9" s="149">
        <f t="shared" si="0"/>
        <v>0</v>
      </c>
      <c r="H9" s="6"/>
    </row>
    <row r="10" spans="1:9" s="1" customFormat="1" ht="18.75" customHeight="1" x14ac:dyDescent="0.25">
      <c r="A10" s="154" t="s">
        <v>419</v>
      </c>
      <c r="B10" s="153">
        <v>6</v>
      </c>
      <c r="C10" s="155" t="s">
        <v>355</v>
      </c>
      <c r="D10" s="88" t="s">
        <v>52</v>
      </c>
      <c r="E10" s="88">
        <v>18</v>
      </c>
      <c r="F10" s="150"/>
      <c r="G10" s="149">
        <f t="shared" si="0"/>
        <v>0</v>
      </c>
      <c r="H10" s="6"/>
    </row>
    <row r="11" spans="1:9" s="1" customFormat="1" ht="18.75" customHeight="1" x14ac:dyDescent="0.25">
      <c r="A11" s="154" t="s">
        <v>419</v>
      </c>
      <c r="B11" s="153">
        <v>7</v>
      </c>
      <c r="C11" s="155" t="s">
        <v>356</v>
      </c>
      <c r="D11" s="88" t="s">
        <v>52</v>
      </c>
      <c r="E11" s="88">
        <v>18</v>
      </c>
      <c r="F11" s="150"/>
      <c r="G11" s="149">
        <f t="shared" si="0"/>
        <v>0</v>
      </c>
      <c r="H11" s="6"/>
    </row>
    <row r="12" spans="1:9" s="1" customFormat="1" ht="18.75" customHeight="1" x14ac:dyDescent="0.25">
      <c r="A12" s="154" t="s">
        <v>419</v>
      </c>
      <c r="B12" s="153">
        <v>8</v>
      </c>
      <c r="C12" s="155" t="s">
        <v>357</v>
      </c>
      <c r="D12" s="88" t="s">
        <v>52</v>
      </c>
      <c r="E12" s="88">
        <v>15</v>
      </c>
      <c r="F12" s="150"/>
      <c r="G12" s="149">
        <f t="shared" si="0"/>
        <v>0</v>
      </c>
      <c r="H12" s="6"/>
    </row>
    <row r="13" spans="1:9" s="1" customFormat="1" ht="19.5" customHeight="1" x14ac:dyDescent="0.25">
      <c r="A13" s="154" t="s">
        <v>419</v>
      </c>
      <c r="B13" s="153">
        <v>9</v>
      </c>
      <c r="C13" s="155" t="s">
        <v>572</v>
      </c>
      <c r="D13" s="88" t="s">
        <v>52</v>
      </c>
      <c r="E13" s="88">
        <v>33</v>
      </c>
      <c r="F13" s="150"/>
      <c r="G13" s="149">
        <f t="shared" si="0"/>
        <v>0</v>
      </c>
      <c r="H13" s="6"/>
    </row>
    <row r="14" spans="1:9" s="1" customFormat="1" ht="18" customHeight="1" x14ac:dyDescent="0.25">
      <c r="A14" s="154" t="s">
        <v>419</v>
      </c>
      <c r="B14" s="153">
        <v>10</v>
      </c>
      <c r="C14" s="155" t="s">
        <v>573</v>
      </c>
      <c r="D14" s="88" t="s">
        <v>52</v>
      </c>
      <c r="E14" s="88">
        <v>5</v>
      </c>
      <c r="F14" s="150"/>
      <c r="G14" s="149">
        <f t="shared" si="0"/>
        <v>0</v>
      </c>
      <c r="H14" s="6"/>
    </row>
    <row r="15" spans="1:9" s="1" customFormat="1" ht="18" customHeight="1" x14ac:dyDescent="0.25">
      <c r="A15" s="154" t="s">
        <v>419</v>
      </c>
      <c r="B15" s="153">
        <v>11</v>
      </c>
      <c r="C15" s="155" t="s">
        <v>360</v>
      </c>
      <c r="D15" s="88" t="s">
        <v>49</v>
      </c>
      <c r="E15" s="88">
        <v>5</v>
      </c>
      <c r="F15" s="150"/>
      <c r="G15" s="149">
        <f t="shared" si="0"/>
        <v>0</v>
      </c>
      <c r="H15" s="167"/>
      <c r="I15" s="167"/>
    </row>
    <row r="16" spans="1:9" s="1" customFormat="1" ht="16.5" customHeight="1" x14ac:dyDescent="0.25">
      <c r="A16" s="154" t="s">
        <v>419</v>
      </c>
      <c r="B16" s="153">
        <v>12</v>
      </c>
      <c r="C16" s="155" t="s">
        <v>574</v>
      </c>
      <c r="D16" s="88" t="s">
        <v>52</v>
      </c>
      <c r="E16" s="88">
        <v>12</v>
      </c>
      <c r="F16" s="150"/>
      <c r="G16" s="149">
        <f t="shared" si="0"/>
        <v>0</v>
      </c>
      <c r="H16" s="169"/>
      <c r="I16" s="168"/>
    </row>
    <row r="17" spans="1:9" s="1" customFormat="1" ht="18" customHeight="1" x14ac:dyDescent="0.25">
      <c r="A17" s="154" t="s">
        <v>419</v>
      </c>
      <c r="B17" s="153">
        <v>13</v>
      </c>
      <c r="C17" s="155" t="s">
        <v>362</v>
      </c>
      <c r="D17" s="88" t="s">
        <v>49</v>
      </c>
      <c r="E17" s="88">
        <v>2</v>
      </c>
      <c r="F17" s="150"/>
      <c r="G17" s="149">
        <f t="shared" si="0"/>
        <v>0</v>
      </c>
      <c r="H17" s="167"/>
      <c r="I17" s="167"/>
    </row>
    <row r="18" spans="1:9" s="1" customFormat="1" ht="19.5" customHeight="1" x14ac:dyDescent="0.25">
      <c r="A18" s="154" t="s">
        <v>419</v>
      </c>
      <c r="B18" s="153">
        <v>14</v>
      </c>
      <c r="C18" s="155" t="s">
        <v>363</v>
      </c>
      <c r="D18" s="88" t="s">
        <v>49</v>
      </c>
      <c r="E18" s="88">
        <v>2</v>
      </c>
      <c r="F18" s="150"/>
      <c r="G18" s="149">
        <f t="shared" si="0"/>
        <v>0</v>
      </c>
      <c r="H18" s="167"/>
      <c r="I18" s="167"/>
    </row>
    <row r="19" spans="1:9" s="1" customFormat="1" ht="17.25" customHeight="1" x14ac:dyDescent="0.25">
      <c r="A19" s="154" t="s">
        <v>419</v>
      </c>
      <c r="B19" s="153">
        <v>15</v>
      </c>
      <c r="C19" s="155" t="s">
        <v>364</v>
      </c>
      <c r="D19" s="88" t="s">
        <v>49</v>
      </c>
      <c r="E19" s="88">
        <v>2</v>
      </c>
      <c r="F19" s="150"/>
      <c r="G19" s="149">
        <f t="shared" si="0"/>
        <v>0</v>
      </c>
      <c r="H19" s="169"/>
      <c r="I19" s="168"/>
    </row>
    <row r="20" spans="1:9" s="1" customFormat="1" ht="17.25" customHeight="1" x14ac:dyDescent="0.25">
      <c r="A20" s="154" t="s">
        <v>419</v>
      </c>
      <c r="B20" s="153">
        <v>16</v>
      </c>
      <c r="C20" s="155" t="s">
        <v>365</v>
      </c>
      <c r="D20" s="88" t="s">
        <v>46</v>
      </c>
      <c r="E20" s="88">
        <v>2</v>
      </c>
      <c r="F20" s="150"/>
      <c r="G20" s="149">
        <f t="shared" si="0"/>
        <v>0</v>
      </c>
      <c r="H20" s="167"/>
      <c r="I20" s="167"/>
    </row>
    <row r="21" spans="1:9" s="1" customFormat="1" ht="16.5" customHeight="1" x14ac:dyDescent="0.25">
      <c r="A21" s="154" t="s">
        <v>419</v>
      </c>
      <c r="B21" s="153">
        <v>17</v>
      </c>
      <c r="C21" s="155" t="s">
        <v>366</v>
      </c>
      <c r="D21" s="88" t="s">
        <v>49</v>
      </c>
      <c r="E21" s="88">
        <v>2</v>
      </c>
      <c r="F21" s="150"/>
      <c r="G21" s="149">
        <f t="shared" si="0"/>
        <v>0</v>
      </c>
      <c r="H21" s="6"/>
    </row>
    <row r="22" spans="1:9" s="1" customFormat="1" ht="17.25" customHeight="1" x14ac:dyDescent="0.25">
      <c r="A22" s="154" t="s">
        <v>419</v>
      </c>
      <c r="B22" s="153">
        <v>18</v>
      </c>
      <c r="C22" s="155" t="s">
        <v>427</v>
      </c>
      <c r="D22" s="88" t="s">
        <v>49</v>
      </c>
      <c r="E22" s="88">
        <v>6</v>
      </c>
      <c r="F22" s="150"/>
      <c r="G22" s="149">
        <f t="shared" si="0"/>
        <v>0</v>
      </c>
      <c r="H22" s="6"/>
    </row>
    <row r="23" spans="1:9" s="1" customFormat="1" ht="19.5" customHeight="1" x14ac:dyDescent="0.25">
      <c r="A23" s="154" t="s">
        <v>419</v>
      </c>
      <c r="B23" s="153">
        <v>19</v>
      </c>
      <c r="C23" s="155" t="s">
        <v>233</v>
      </c>
      <c r="D23" s="88" t="s">
        <v>49</v>
      </c>
      <c r="E23" s="88">
        <v>2</v>
      </c>
      <c r="F23" s="150"/>
      <c r="G23" s="149">
        <f t="shared" si="0"/>
        <v>0</v>
      </c>
      <c r="H23" s="6"/>
    </row>
    <row r="24" spans="1:9" s="1" customFormat="1" ht="20.25" customHeight="1" x14ac:dyDescent="0.25">
      <c r="A24" s="154" t="s">
        <v>419</v>
      </c>
      <c r="B24" s="153">
        <v>20</v>
      </c>
      <c r="C24" s="155" t="s">
        <v>194</v>
      </c>
      <c r="D24" s="88" t="s">
        <v>49</v>
      </c>
      <c r="E24" s="88">
        <v>1</v>
      </c>
      <c r="F24" s="150"/>
      <c r="G24" s="149">
        <f t="shared" si="0"/>
        <v>0</v>
      </c>
      <c r="H24" s="6"/>
    </row>
    <row r="25" spans="1:9" s="1" customFormat="1" ht="17.25" customHeight="1" x14ac:dyDescent="0.25">
      <c r="A25" s="154" t="s">
        <v>419</v>
      </c>
      <c r="B25" s="153">
        <v>21</v>
      </c>
      <c r="C25" s="155" t="s">
        <v>235</v>
      </c>
      <c r="D25" s="88" t="s">
        <v>49</v>
      </c>
      <c r="E25" s="88">
        <v>5</v>
      </c>
      <c r="F25" s="150"/>
      <c r="G25" s="149">
        <f t="shared" si="0"/>
        <v>0</v>
      </c>
      <c r="H25" s="6"/>
    </row>
    <row r="26" spans="1:9" s="1" customFormat="1" ht="18.75" customHeight="1" x14ac:dyDescent="0.25">
      <c r="A26" s="154" t="s">
        <v>419</v>
      </c>
      <c r="B26" s="153">
        <v>22</v>
      </c>
      <c r="C26" s="155" t="s">
        <v>231</v>
      </c>
      <c r="D26" s="88" t="s">
        <v>49</v>
      </c>
      <c r="E26" s="88">
        <v>5</v>
      </c>
      <c r="F26" s="150"/>
      <c r="G26" s="149">
        <f t="shared" si="0"/>
        <v>0</v>
      </c>
      <c r="H26" s="6"/>
    </row>
    <row r="27" spans="1:9" s="1" customFormat="1" ht="30" customHeight="1" x14ac:dyDescent="0.25">
      <c r="A27" s="154" t="s">
        <v>419</v>
      </c>
      <c r="B27" s="153">
        <v>23</v>
      </c>
      <c r="C27" s="155" t="s">
        <v>237</v>
      </c>
      <c r="D27" s="88" t="s">
        <v>49</v>
      </c>
      <c r="E27" s="88">
        <v>3</v>
      </c>
      <c r="F27" s="150"/>
      <c r="G27" s="149">
        <f t="shared" si="0"/>
        <v>0</v>
      </c>
      <c r="H27" s="6"/>
    </row>
    <row r="28" spans="1:9" s="1" customFormat="1" ht="18" customHeight="1" x14ac:dyDescent="0.25">
      <c r="A28" s="154" t="s">
        <v>419</v>
      </c>
      <c r="B28" s="153">
        <v>24</v>
      </c>
      <c r="C28" s="155" t="s">
        <v>239</v>
      </c>
      <c r="D28" s="88" t="s">
        <v>49</v>
      </c>
      <c r="E28" s="88">
        <v>3</v>
      </c>
      <c r="F28" s="150"/>
      <c r="G28" s="149">
        <f t="shared" si="0"/>
        <v>0</v>
      </c>
      <c r="H28" s="6"/>
    </row>
    <row r="29" spans="1:9" s="1" customFormat="1" ht="19.5" customHeight="1" x14ac:dyDescent="0.25">
      <c r="A29" s="154" t="s">
        <v>419</v>
      </c>
      <c r="B29" s="153">
        <v>25</v>
      </c>
      <c r="C29" s="152" t="s">
        <v>368</v>
      </c>
      <c r="D29" s="88" t="s">
        <v>49</v>
      </c>
      <c r="E29" s="88">
        <v>5</v>
      </c>
      <c r="F29" s="150"/>
      <c r="G29" s="149">
        <f t="shared" si="0"/>
        <v>0</v>
      </c>
      <c r="H29" s="6"/>
    </row>
    <row r="30" spans="1:9" s="1" customFormat="1" ht="19.5" customHeight="1" x14ac:dyDescent="0.25">
      <c r="A30" s="154" t="s">
        <v>419</v>
      </c>
      <c r="B30" s="153">
        <v>26</v>
      </c>
      <c r="C30" s="152" t="s">
        <v>369</v>
      </c>
      <c r="D30" s="88" t="s">
        <v>46</v>
      </c>
      <c r="E30" s="88">
        <v>1</v>
      </c>
      <c r="F30" s="150"/>
      <c r="G30" s="149">
        <f t="shared" si="0"/>
        <v>0</v>
      </c>
      <c r="H30" s="6"/>
    </row>
    <row r="31" spans="1:9" s="1" customFormat="1" ht="17.25" customHeight="1" x14ac:dyDescent="0.25">
      <c r="A31" s="154" t="s">
        <v>419</v>
      </c>
      <c r="B31" s="153">
        <v>27</v>
      </c>
      <c r="C31" s="155" t="s">
        <v>243</v>
      </c>
      <c r="D31" s="88" t="s">
        <v>430</v>
      </c>
      <c r="E31" s="88">
        <v>10</v>
      </c>
      <c r="F31" s="150"/>
      <c r="G31" s="149">
        <f t="shared" si="0"/>
        <v>0</v>
      </c>
      <c r="H31" s="6"/>
    </row>
    <row r="32" spans="1:9" s="1" customFormat="1" ht="30" customHeight="1" thickBot="1" x14ac:dyDescent="0.3">
      <c r="A32" s="154" t="s">
        <v>419</v>
      </c>
      <c r="B32" s="153">
        <v>28</v>
      </c>
      <c r="C32" s="155" t="s">
        <v>246</v>
      </c>
      <c r="D32" s="88" t="s">
        <v>432</v>
      </c>
      <c r="E32" s="88">
        <v>8</v>
      </c>
      <c r="F32" s="150"/>
      <c r="G32" s="149">
        <f t="shared" si="0"/>
        <v>0</v>
      </c>
      <c r="H32" s="6"/>
    </row>
    <row r="33" spans="1:9" s="1" customFormat="1" ht="29.25" customHeight="1" thickBot="1" x14ac:dyDescent="0.3">
      <c r="A33" s="148" t="s">
        <v>419</v>
      </c>
      <c r="B33" s="147">
        <v>29</v>
      </c>
      <c r="C33" s="67" t="s">
        <v>447</v>
      </c>
      <c r="D33" s="65" t="s">
        <v>46</v>
      </c>
      <c r="E33" s="65">
        <v>1</v>
      </c>
      <c r="F33" s="163"/>
      <c r="G33" s="143">
        <f t="shared" si="0"/>
        <v>0</v>
      </c>
      <c r="H33" s="62" t="s">
        <v>70</v>
      </c>
      <c r="I33" s="61">
        <f>ROUND(SUM(G5:G33),1)</f>
        <v>0</v>
      </c>
    </row>
    <row r="34" spans="1:9" s="1" customFormat="1" ht="183.75" customHeight="1" x14ac:dyDescent="0.25">
      <c r="A34" s="162" t="s">
        <v>450</v>
      </c>
      <c r="B34" s="190">
        <v>30</v>
      </c>
      <c r="C34" s="160" t="s">
        <v>575</v>
      </c>
      <c r="D34" s="158" t="s">
        <v>46</v>
      </c>
      <c r="E34" s="158">
        <v>1</v>
      </c>
      <c r="F34" s="157"/>
      <c r="G34" s="156">
        <f t="shared" si="0"/>
        <v>0</v>
      </c>
      <c r="H34" s="6"/>
    </row>
    <row r="35" spans="1:9" s="1" customFormat="1" ht="29.25" customHeight="1" x14ac:dyDescent="0.25">
      <c r="A35" s="154" t="s">
        <v>450</v>
      </c>
      <c r="B35" s="153">
        <v>31</v>
      </c>
      <c r="C35" s="155" t="s">
        <v>372</v>
      </c>
      <c r="D35" s="88" t="s">
        <v>46</v>
      </c>
      <c r="E35" s="88">
        <v>2</v>
      </c>
      <c r="F35" s="150"/>
      <c r="G35" s="149">
        <f t="shared" si="0"/>
        <v>0</v>
      </c>
      <c r="H35" s="6"/>
    </row>
    <row r="36" spans="1:9" s="1" customFormat="1" ht="27" customHeight="1" x14ac:dyDescent="0.25">
      <c r="A36" s="154" t="s">
        <v>450</v>
      </c>
      <c r="B36" s="153">
        <v>32</v>
      </c>
      <c r="C36" s="155" t="s">
        <v>373</v>
      </c>
      <c r="D36" s="88" t="s">
        <v>49</v>
      </c>
      <c r="E36" s="88">
        <v>2</v>
      </c>
      <c r="F36" s="150"/>
      <c r="G36" s="149">
        <f t="shared" si="0"/>
        <v>0</v>
      </c>
      <c r="H36" s="6"/>
    </row>
    <row r="37" spans="1:9" s="1" customFormat="1" ht="27.75" customHeight="1" x14ac:dyDescent="0.25">
      <c r="A37" s="154" t="s">
        <v>450</v>
      </c>
      <c r="B37" s="153">
        <v>33</v>
      </c>
      <c r="C37" s="155" t="s">
        <v>576</v>
      </c>
      <c r="D37" s="88" t="s">
        <v>52</v>
      </c>
      <c r="E37" s="88">
        <v>6</v>
      </c>
      <c r="F37" s="150"/>
      <c r="G37" s="149">
        <f t="shared" si="0"/>
        <v>0</v>
      </c>
      <c r="H37" s="6"/>
    </row>
    <row r="38" spans="1:9" s="1" customFormat="1" ht="29.25" customHeight="1" x14ac:dyDescent="0.25">
      <c r="A38" s="154" t="s">
        <v>450</v>
      </c>
      <c r="B38" s="153">
        <v>34</v>
      </c>
      <c r="C38" s="155" t="s">
        <v>577</v>
      </c>
      <c r="D38" s="88" t="s">
        <v>52</v>
      </c>
      <c r="E38" s="88">
        <v>34</v>
      </c>
      <c r="F38" s="150"/>
      <c r="G38" s="149">
        <f t="shared" si="0"/>
        <v>0</v>
      </c>
      <c r="H38" s="6"/>
    </row>
    <row r="39" spans="1:9" s="1" customFormat="1" ht="27" customHeight="1" x14ac:dyDescent="0.25">
      <c r="A39" s="154" t="s">
        <v>450</v>
      </c>
      <c r="B39" s="153">
        <v>35</v>
      </c>
      <c r="C39" s="155" t="s">
        <v>578</v>
      </c>
      <c r="D39" s="88" t="s">
        <v>52</v>
      </c>
      <c r="E39" s="88">
        <v>12</v>
      </c>
      <c r="F39" s="150"/>
      <c r="G39" s="149">
        <f t="shared" si="0"/>
        <v>0</v>
      </c>
      <c r="H39" s="6"/>
    </row>
    <row r="40" spans="1:9" s="1" customFormat="1" ht="30.75" customHeight="1" x14ac:dyDescent="0.25">
      <c r="A40" s="154" t="s">
        <v>450</v>
      </c>
      <c r="B40" s="153">
        <v>36</v>
      </c>
      <c r="C40" s="155" t="s">
        <v>579</v>
      </c>
      <c r="D40" s="88" t="s">
        <v>46</v>
      </c>
      <c r="E40" s="88">
        <v>1</v>
      </c>
      <c r="F40" s="150"/>
      <c r="G40" s="149">
        <f t="shared" si="0"/>
        <v>0</v>
      </c>
      <c r="H40" s="6"/>
    </row>
    <row r="41" spans="1:9" s="1" customFormat="1" ht="30" customHeight="1" x14ac:dyDescent="0.25">
      <c r="A41" s="154" t="s">
        <v>450</v>
      </c>
      <c r="B41" s="153">
        <v>37</v>
      </c>
      <c r="C41" s="155" t="s">
        <v>452</v>
      </c>
      <c r="D41" s="88" t="s">
        <v>46</v>
      </c>
      <c r="E41" s="88">
        <v>4</v>
      </c>
      <c r="F41" s="150"/>
      <c r="G41" s="149">
        <f t="shared" si="0"/>
        <v>0</v>
      </c>
      <c r="H41" s="6"/>
    </row>
    <row r="42" spans="1:9" s="1" customFormat="1" ht="30.75" customHeight="1" x14ac:dyDescent="0.25">
      <c r="A42" s="154" t="s">
        <v>450</v>
      </c>
      <c r="B42" s="153">
        <v>38</v>
      </c>
      <c r="C42" s="155" t="s">
        <v>255</v>
      </c>
      <c r="D42" s="88" t="s">
        <v>52</v>
      </c>
      <c r="E42" s="88">
        <v>15</v>
      </c>
      <c r="F42" s="150"/>
      <c r="G42" s="149">
        <f t="shared" si="0"/>
        <v>0</v>
      </c>
      <c r="H42" s="6"/>
    </row>
    <row r="43" spans="1:9" s="1" customFormat="1" ht="32.25" customHeight="1" x14ac:dyDescent="0.25">
      <c r="A43" s="154" t="s">
        <v>450</v>
      </c>
      <c r="B43" s="153">
        <v>39</v>
      </c>
      <c r="C43" s="155" t="s">
        <v>256</v>
      </c>
      <c r="D43" s="88" t="s">
        <v>52</v>
      </c>
      <c r="E43" s="88">
        <v>18</v>
      </c>
      <c r="F43" s="150"/>
      <c r="G43" s="149">
        <f t="shared" si="0"/>
        <v>0</v>
      </c>
      <c r="H43" s="6"/>
    </row>
    <row r="44" spans="1:9" s="1" customFormat="1" ht="32.25" customHeight="1" x14ac:dyDescent="0.25">
      <c r="A44" s="154" t="s">
        <v>450</v>
      </c>
      <c r="B44" s="153">
        <v>40</v>
      </c>
      <c r="C44" s="155" t="s">
        <v>257</v>
      </c>
      <c r="D44" s="88" t="s">
        <v>52</v>
      </c>
      <c r="E44" s="88">
        <v>18</v>
      </c>
      <c r="F44" s="150"/>
      <c r="G44" s="149">
        <f t="shared" si="0"/>
        <v>0</v>
      </c>
      <c r="H44" s="6"/>
    </row>
    <row r="45" spans="1:9" s="1" customFormat="1" ht="32.25" customHeight="1" x14ac:dyDescent="0.25">
      <c r="A45" s="154" t="s">
        <v>450</v>
      </c>
      <c r="B45" s="153">
        <v>41</v>
      </c>
      <c r="C45" s="155" t="s">
        <v>376</v>
      </c>
      <c r="D45" s="88" t="s">
        <v>46</v>
      </c>
      <c r="E45" s="88">
        <v>2</v>
      </c>
      <c r="F45" s="150"/>
      <c r="G45" s="149">
        <f t="shared" si="0"/>
        <v>0</v>
      </c>
      <c r="H45" s="6"/>
    </row>
    <row r="46" spans="1:9" s="1" customFormat="1" ht="52.5" customHeight="1" x14ac:dyDescent="0.25">
      <c r="A46" s="154" t="s">
        <v>450</v>
      </c>
      <c r="B46" s="153">
        <v>42</v>
      </c>
      <c r="C46" s="155" t="s">
        <v>580</v>
      </c>
      <c r="D46" s="88" t="s">
        <v>49</v>
      </c>
      <c r="E46" s="88">
        <v>2</v>
      </c>
      <c r="F46" s="150"/>
      <c r="G46" s="149">
        <f t="shared" si="0"/>
        <v>0</v>
      </c>
      <c r="H46" s="6"/>
    </row>
    <row r="47" spans="1:9" s="1" customFormat="1" ht="32.25" customHeight="1" x14ac:dyDescent="0.25">
      <c r="A47" s="154" t="s">
        <v>450</v>
      </c>
      <c r="B47" s="153">
        <v>43</v>
      </c>
      <c r="C47" s="152" t="s">
        <v>378</v>
      </c>
      <c r="D47" s="88" t="s">
        <v>46</v>
      </c>
      <c r="E47" s="88">
        <v>2</v>
      </c>
      <c r="F47" s="193"/>
      <c r="G47" s="149">
        <f t="shared" si="0"/>
        <v>0</v>
      </c>
      <c r="H47" s="6"/>
    </row>
    <row r="48" spans="1:9" s="1" customFormat="1" ht="32.25" customHeight="1" thickBot="1" x14ac:dyDescent="0.3">
      <c r="A48" s="154" t="s">
        <v>450</v>
      </c>
      <c r="B48" s="153">
        <v>44</v>
      </c>
      <c r="C48" s="152" t="s">
        <v>379</v>
      </c>
      <c r="D48" s="88" t="s">
        <v>46</v>
      </c>
      <c r="E48" s="88">
        <v>1</v>
      </c>
      <c r="F48" s="193"/>
      <c r="G48" s="149">
        <f t="shared" si="0"/>
        <v>0</v>
      </c>
      <c r="H48" s="6"/>
    </row>
    <row r="49" spans="1:9" s="1" customFormat="1" ht="38.25" customHeight="1" thickBot="1" x14ac:dyDescent="0.3">
      <c r="A49" s="148"/>
      <c r="B49" s="147"/>
      <c r="C49" s="102"/>
      <c r="D49" s="100"/>
      <c r="E49" s="100"/>
      <c r="F49" s="163"/>
      <c r="G49" s="143">
        <f t="shared" si="0"/>
        <v>0</v>
      </c>
      <c r="H49" s="62" t="s">
        <v>78</v>
      </c>
      <c r="I49" s="61">
        <f>ROUND(SUM(G34:G49),2)</f>
        <v>0</v>
      </c>
    </row>
    <row r="50" spans="1:9" ht="42" thickBot="1" x14ac:dyDescent="0.35">
      <c r="A50" s="52"/>
      <c r="B50" s="51"/>
      <c r="C50" s="52"/>
      <c r="D50" s="51"/>
      <c r="E50" s="51"/>
      <c r="F50" s="59" t="s">
        <v>581</v>
      </c>
      <c r="G50" s="142">
        <f>SUM(G5:G49)</f>
        <v>0</v>
      </c>
      <c r="H50" s="57"/>
      <c r="I50" s="56"/>
    </row>
  </sheetData>
  <mergeCells count="2">
    <mergeCell ref="A1:G1"/>
    <mergeCell ref="A3:G3"/>
  </mergeCells>
  <pageMargins left="0.7" right="0.7" top="0.75" bottom="0.75" header="0.3" footer="0.3"/>
  <pageSetup paperSize="9" orientation="portrait" horizont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33C57-0334-457D-9584-396BB01A3769}">
  <dimension ref="A1:I68"/>
  <sheetViews>
    <sheetView topLeftCell="A3" zoomScaleNormal="100" workbookViewId="0">
      <selection activeCell="A3" sqref="A3:G3"/>
    </sheetView>
  </sheetViews>
  <sheetFormatPr defaultColWidth="9.109375" defaultRowHeight="13.8" x14ac:dyDescent="0.25"/>
  <cols>
    <col min="1" max="1" width="39.6640625" style="48" customWidth="1"/>
    <col min="2" max="2" width="10.5546875" style="2" customWidth="1"/>
    <col min="3" max="3" width="79.33203125" style="3" customWidth="1"/>
    <col min="4" max="4" width="9.109375" style="2"/>
    <col min="5" max="5" width="16.33203125" style="2" customWidth="1"/>
    <col min="6" max="6" width="20.6640625" style="5" customWidth="1"/>
    <col min="7" max="7" width="14.6640625" style="2" customWidth="1"/>
    <col min="8" max="8" width="21.5546875" style="6" customWidth="1"/>
    <col min="9" max="9" width="16.109375" style="1" customWidth="1"/>
    <col min="10" max="16384" width="9.109375" style="1"/>
  </cols>
  <sheetData>
    <row r="1" spans="1:7" ht="39.9" customHeight="1" x14ac:dyDescent="0.25">
      <c r="A1" s="311" t="s">
        <v>570</v>
      </c>
      <c r="B1" s="311"/>
      <c r="C1" s="311"/>
      <c r="D1" s="311"/>
      <c r="E1" s="311"/>
      <c r="F1" s="311"/>
      <c r="G1" s="311"/>
    </row>
    <row r="2" spans="1:7" ht="21.75" customHeight="1" thickBot="1" x14ac:dyDescent="0.3">
      <c r="A2" s="138"/>
      <c r="B2" s="138"/>
      <c r="C2" s="138"/>
      <c r="D2" s="138"/>
      <c r="E2" s="139"/>
      <c r="F2" s="138"/>
      <c r="G2" s="138"/>
    </row>
    <row r="3" spans="1:7" ht="21.75" customHeight="1" x14ac:dyDescent="0.25">
      <c r="A3" s="316" t="s">
        <v>9</v>
      </c>
      <c r="B3" s="317"/>
      <c r="C3" s="317"/>
      <c r="D3" s="317"/>
      <c r="E3" s="317"/>
      <c r="F3" s="317"/>
      <c r="G3" s="318"/>
    </row>
    <row r="4" spans="1:7" ht="49.5" customHeight="1" thickBot="1" x14ac:dyDescent="0.3">
      <c r="A4" s="137" t="s">
        <v>36</v>
      </c>
      <c r="B4" s="136" t="s">
        <v>37</v>
      </c>
      <c r="C4" s="135" t="s">
        <v>38</v>
      </c>
      <c r="D4" s="135" t="s">
        <v>39</v>
      </c>
      <c r="E4" s="134" t="s">
        <v>40</v>
      </c>
      <c r="F4" s="133" t="s">
        <v>41</v>
      </c>
      <c r="G4" s="132" t="s">
        <v>42</v>
      </c>
    </row>
    <row r="5" spans="1:7" ht="20.25" customHeight="1" x14ac:dyDescent="0.25">
      <c r="A5" s="77" t="s">
        <v>43</v>
      </c>
      <c r="B5" s="93" t="s">
        <v>130</v>
      </c>
      <c r="C5" s="75" t="s">
        <v>45</v>
      </c>
      <c r="D5" s="73" t="s">
        <v>46</v>
      </c>
      <c r="E5" s="73">
        <v>1</v>
      </c>
      <c r="F5" s="129"/>
      <c r="G5" s="71">
        <f t="shared" ref="G5:G36" si="0">ROUND((E5*F5),2)</f>
        <v>0</v>
      </c>
    </row>
    <row r="6" spans="1:7" ht="20.25" customHeight="1" x14ac:dyDescent="0.25">
      <c r="A6" s="105"/>
      <c r="B6" s="91" t="s">
        <v>131</v>
      </c>
      <c r="C6" s="174" t="s">
        <v>582</v>
      </c>
      <c r="D6" s="158" t="s">
        <v>46</v>
      </c>
      <c r="E6" s="158">
        <v>11</v>
      </c>
      <c r="F6" s="189"/>
      <c r="G6" s="86">
        <f t="shared" si="0"/>
        <v>0</v>
      </c>
    </row>
    <row r="7" spans="1:7" ht="20.25" customHeight="1" x14ac:dyDescent="0.25">
      <c r="A7" s="106" t="s">
        <v>43</v>
      </c>
      <c r="B7" s="91" t="s">
        <v>132</v>
      </c>
      <c r="C7" s="131" t="s">
        <v>51</v>
      </c>
      <c r="D7" s="175" t="s">
        <v>52</v>
      </c>
      <c r="E7" s="88">
        <v>34.9</v>
      </c>
      <c r="F7" s="128"/>
      <c r="G7" s="86">
        <f t="shared" si="0"/>
        <v>0</v>
      </c>
    </row>
    <row r="8" spans="1:7" ht="19.5" customHeight="1" x14ac:dyDescent="0.25">
      <c r="A8" s="106" t="s">
        <v>43</v>
      </c>
      <c r="B8" s="91" t="s">
        <v>133</v>
      </c>
      <c r="C8" s="131" t="s">
        <v>335</v>
      </c>
      <c r="D8" s="175" t="s">
        <v>52</v>
      </c>
      <c r="E8" s="88">
        <v>14</v>
      </c>
      <c r="F8" s="128"/>
      <c r="G8" s="86">
        <f t="shared" si="0"/>
        <v>0</v>
      </c>
    </row>
    <row r="9" spans="1:7" ht="20.25" customHeight="1" x14ac:dyDescent="0.25">
      <c r="A9" s="106" t="s">
        <v>43</v>
      </c>
      <c r="B9" s="91" t="s">
        <v>135</v>
      </c>
      <c r="C9" s="131" t="s">
        <v>583</v>
      </c>
      <c r="D9" s="88" t="s">
        <v>55</v>
      </c>
      <c r="E9" s="88">
        <v>3.3</v>
      </c>
      <c r="F9" s="128"/>
      <c r="G9" s="86">
        <f t="shared" si="0"/>
        <v>0</v>
      </c>
    </row>
    <row r="10" spans="1:7" ht="20.25" customHeight="1" x14ac:dyDescent="0.25">
      <c r="A10" s="106" t="s">
        <v>43</v>
      </c>
      <c r="B10" s="91" t="s">
        <v>136</v>
      </c>
      <c r="C10" s="131" t="s">
        <v>583</v>
      </c>
      <c r="D10" s="88" t="s">
        <v>55</v>
      </c>
      <c r="E10" s="88">
        <v>31.5</v>
      </c>
      <c r="F10" s="128"/>
      <c r="G10" s="86">
        <f t="shared" si="0"/>
        <v>0</v>
      </c>
    </row>
    <row r="11" spans="1:7" ht="20.25" customHeight="1" x14ac:dyDescent="0.25">
      <c r="A11" s="106" t="s">
        <v>43</v>
      </c>
      <c r="B11" s="91" t="s">
        <v>137</v>
      </c>
      <c r="C11" s="131" t="s">
        <v>59</v>
      </c>
      <c r="D11" s="88" t="s">
        <v>52</v>
      </c>
      <c r="E11" s="88">
        <v>10.199999999999999</v>
      </c>
      <c r="F11" s="128"/>
      <c r="G11" s="86">
        <f t="shared" si="0"/>
        <v>0</v>
      </c>
    </row>
    <row r="12" spans="1:7" ht="20.25" customHeight="1" x14ac:dyDescent="0.25">
      <c r="A12" s="106" t="s">
        <v>43</v>
      </c>
      <c r="B12" s="91" t="s">
        <v>139</v>
      </c>
      <c r="C12" s="90" t="s">
        <v>61</v>
      </c>
      <c r="D12" s="88" t="s">
        <v>62</v>
      </c>
      <c r="E12" s="88">
        <v>0.7</v>
      </c>
      <c r="F12" s="128"/>
      <c r="G12" s="86">
        <f t="shared" si="0"/>
        <v>0</v>
      </c>
    </row>
    <row r="13" spans="1:7" ht="20.25" customHeight="1" x14ac:dyDescent="0.25">
      <c r="A13" s="106" t="s">
        <v>43</v>
      </c>
      <c r="B13" s="91" t="s">
        <v>140</v>
      </c>
      <c r="C13" s="90" t="s">
        <v>138</v>
      </c>
      <c r="D13" s="88" t="s">
        <v>55</v>
      </c>
      <c r="E13" s="88">
        <v>82.6</v>
      </c>
      <c r="F13" s="128"/>
      <c r="G13" s="86">
        <f t="shared" si="0"/>
        <v>0</v>
      </c>
    </row>
    <row r="14" spans="1:7" ht="28.95" customHeight="1" x14ac:dyDescent="0.25">
      <c r="A14" s="106" t="s">
        <v>43</v>
      </c>
      <c r="B14" s="91" t="s">
        <v>141</v>
      </c>
      <c r="C14" s="90" t="s">
        <v>64</v>
      </c>
      <c r="D14" s="88" t="s">
        <v>65</v>
      </c>
      <c r="E14" s="88">
        <v>6.5</v>
      </c>
      <c r="F14" s="128"/>
      <c r="G14" s="86">
        <f t="shared" si="0"/>
        <v>0</v>
      </c>
    </row>
    <row r="15" spans="1:7" ht="20.25" customHeight="1" x14ac:dyDescent="0.25">
      <c r="A15" s="106" t="s">
        <v>43</v>
      </c>
      <c r="B15" s="91" t="s">
        <v>460</v>
      </c>
      <c r="C15" s="131" t="s">
        <v>338</v>
      </c>
      <c r="D15" s="88" t="s">
        <v>49</v>
      </c>
      <c r="E15" s="88">
        <v>6</v>
      </c>
      <c r="F15" s="128"/>
      <c r="G15" s="86">
        <f t="shared" si="0"/>
        <v>0</v>
      </c>
    </row>
    <row r="16" spans="1:7" ht="20.25" customHeight="1" thickBot="1" x14ac:dyDescent="0.3">
      <c r="A16" s="106" t="s">
        <v>43</v>
      </c>
      <c r="B16" s="91" t="s">
        <v>461</v>
      </c>
      <c r="C16" s="131" t="s">
        <v>339</v>
      </c>
      <c r="D16" s="88" t="s">
        <v>49</v>
      </c>
      <c r="E16" s="88">
        <v>11</v>
      </c>
      <c r="F16" s="128"/>
      <c r="G16" s="86">
        <f t="shared" si="0"/>
        <v>0</v>
      </c>
    </row>
    <row r="17" spans="1:9" ht="29.25" customHeight="1" thickBot="1" x14ac:dyDescent="0.3">
      <c r="A17" s="126" t="s">
        <v>43</v>
      </c>
      <c r="B17" s="84" t="s">
        <v>483</v>
      </c>
      <c r="C17" s="67" t="s">
        <v>69</v>
      </c>
      <c r="D17" s="65" t="s">
        <v>65</v>
      </c>
      <c r="E17" s="65">
        <v>16.899999999999999</v>
      </c>
      <c r="F17" s="125"/>
      <c r="G17" s="63">
        <f t="shared" si="0"/>
        <v>0</v>
      </c>
      <c r="H17" s="78" t="s">
        <v>70</v>
      </c>
      <c r="I17" s="61">
        <f>ROUND(SUM(G5:G17),2)</f>
        <v>0</v>
      </c>
    </row>
    <row r="18" spans="1:9" ht="31.5" customHeight="1" x14ac:dyDescent="0.25">
      <c r="A18" s="77" t="s">
        <v>584</v>
      </c>
      <c r="B18" s="93" t="s">
        <v>142</v>
      </c>
      <c r="C18" s="75" t="s">
        <v>267</v>
      </c>
      <c r="D18" s="74" t="s">
        <v>62</v>
      </c>
      <c r="E18" s="74">
        <v>0.8</v>
      </c>
      <c r="F18" s="129"/>
      <c r="G18" s="71">
        <f t="shared" si="0"/>
        <v>0</v>
      </c>
      <c r="H18" s="70"/>
      <c r="I18" s="56"/>
    </row>
    <row r="19" spans="1:9" ht="31.5" customHeight="1" x14ac:dyDescent="0.25">
      <c r="A19" s="106" t="s">
        <v>584</v>
      </c>
      <c r="B19" s="91" t="s">
        <v>143</v>
      </c>
      <c r="C19" s="174" t="s">
        <v>585</v>
      </c>
      <c r="D19" s="173" t="s">
        <v>62</v>
      </c>
      <c r="E19" s="173">
        <v>0.6</v>
      </c>
      <c r="F19" s="189"/>
      <c r="G19" s="92">
        <f t="shared" si="0"/>
        <v>0</v>
      </c>
      <c r="H19" s="70"/>
      <c r="I19" s="56"/>
    </row>
    <row r="20" spans="1:9" ht="31.5" customHeight="1" x14ac:dyDescent="0.25">
      <c r="A20" s="106" t="s">
        <v>584</v>
      </c>
      <c r="B20" s="91" t="s">
        <v>462</v>
      </c>
      <c r="C20" s="90" t="s">
        <v>586</v>
      </c>
      <c r="D20" s="89" t="s">
        <v>62</v>
      </c>
      <c r="E20" s="89">
        <v>0.7</v>
      </c>
      <c r="F20" s="128"/>
      <c r="G20" s="86">
        <f t="shared" si="0"/>
        <v>0</v>
      </c>
      <c r="H20" s="70"/>
      <c r="I20" s="56"/>
    </row>
    <row r="21" spans="1:9" ht="31.5" customHeight="1" x14ac:dyDescent="0.25">
      <c r="A21" s="106" t="s">
        <v>584</v>
      </c>
      <c r="B21" s="91" t="s">
        <v>463</v>
      </c>
      <c r="C21" s="90" t="s">
        <v>587</v>
      </c>
      <c r="D21" s="89" t="s">
        <v>62</v>
      </c>
      <c r="E21" s="89">
        <v>8.4</v>
      </c>
      <c r="F21" s="128"/>
      <c r="G21" s="86">
        <f t="shared" si="0"/>
        <v>0</v>
      </c>
      <c r="H21" s="70"/>
      <c r="I21" s="56"/>
    </row>
    <row r="22" spans="1:9" ht="31.5" customHeight="1" x14ac:dyDescent="0.25">
      <c r="A22" s="106" t="s">
        <v>584</v>
      </c>
      <c r="B22" s="91" t="s">
        <v>465</v>
      </c>
      <c r="C22" s="90" t="s">
        <v>75</v>
      </c>
      <c r="D22" s="89" t="s">
        <v>55</v>
      </c>
      <c r="E22" s="89">
        <v>48.8</v>
      </c>
      <c r="F22" s="128"/>
      <c r="G22" s="86">
        <f t="shared" si="0"/>
        <v>0</v>
      </c>
      <c r="H22" s="70"/>
      <c r="I22" s="56"/>
    </row>
    <row r="23" spans="1:9" ht="31.5" customHeight="1" x14ac:dyDescent="0.25">
      <c r="A23" s="106" t="s">
        <v>584</v>
      </c>
      <c r="B23" s="91" t="s">
        <v>466</v>
      </c>
      <c r="C23" s="90" t="s">
        <v>77</v>
      </c>
      <c r="D23" s="89" t="s">
        <v>62</v>
      </c>
      <c r="E23" s="89">
        <v>14.7</v>
      </c>
      <c r="F23" s="128"/>
      <c r="G23" s="86">
        <f t="shared" si="0"/>
        <v>0</v>
      </c>
      <c r="H23" s="70"/>
      <c r="I23" s="56"/>
    </row>
    <row r="24" spans="1:9" ht="31.5" customHeight="1" thickBot="1" x14ac:dyDescent="0.3">
      <c r="A24" s="106" t="s">
        <v>584</v>
      </c>
      <c r="B24" s="91" t="s">
        <v>468</v>
      </c>
      <c r="C24" s="90" t="s">
        <v>274</v>
      </c>
      <c r="D24" s="89" t="s">
        <v>62</v>
      </c>
      <c r="E24" s="89">
        <v>0.7</v>
      </c>
      <c r="F24" s="128"/>
      <c r="G24" s="86">
        <f t="shared" si="0"/>
        <v>0</v>
      </c>
      <c r="H24" s="70"/>
      <c r="I24" s="56"/>
    </row>
    <row r="25" spans="1:9" ht="32.25" customHeight="1" thickBot="1" x14ac:dyDescent="0.3">
      <c r="A25" s="126" t="s">
        <v>584</v>
      </c>
      <c r="B25" s="84" t="s">
        <v>549</v>
      </c>
      <c r="C25" s="67" t="s">
        <v>276</v>
      </c>
      <c r="D25" s="66" t="s">
        <v>55</v>
      </c>
      <c r="E25" s="66">
        <v>11.7</v>
      </c>
      <c r="F25" s="125"/>
      <c r="G25" s="63">
        <f t="shared" si="0"/>
        <v>0</v>
      </c>
      <c r="H25" s="78" t="s">
        <v>78</v>
      </c>
      <c r="I25" s="61">
        <f>ROUND(SUM(G18:G25),2)</f>
        <v>0</v>
      </c>
    </row>
    <row r="26" spans="1:9" s="60" customFormat="1" ht="31.5" customHeight="1" x14ac:dyDescent="0.25">
      <c r="A26" s="77" t="s">
        <v>588</v>
      </c>
      <c r="B26" s="76" t="s">
        <v>469</v>
      </c>
      <c r="C26" s="75" t="s">
        <v>81</v>
      </c>
      <c r="D26" s="74" t="s">
        <v>55</v>
      </c>
      <c r="E26" s="73">
        <v>0.6</v>
      </c>
      <c r="F26" s="124"/>
      <c r="G26" s="71">
        <f t="shared" si="0"/>
        <v>0</v>
      </c>
      <c r="H26" s="122"/>
    </row>
    <row r="27" spans="1:9" s="60" customFormat="1" ht="31.5" customHeight="1" thickBot="1" x14ac:dyDescent="0.3">
      <c r="A27" s="106" t="s">
        <v>588</v>
      </c>
      <c r="B27" s="91" t="s">
        <v>470</v>
      </c>
      <c r="C27" s="90" t="s">
        <v>83</v>
      </c>
      <c r="D27" s="89" t="s">
        <v>55</v>
      </c>
      <c r="E27" s="88">
        <v>0.6</v>
      </c>
      <c r="F27" s="123"/>
      <c r="G27" s="86">
        <f t="shared" si="0"/>
        <v>0</v>
      </c>
      <c r="H27" s="122"/>
    </row>
    <row r="28" spans="1:9" s="60" customFormat="1" ht="31.5" customHeight="1" thickBot="1" x14ac:dyDescent="0.3">
      <c r="A28" s="126" t="s">
        <v>588</v>
      </c>
      <c r="B28" s="121" t="s">
        <v>471</v>
      </c>
      <c r="C28" s="67" t="s">
        <v>85</v>
      </c>
      <c r="D28" s="66" t="s">
        <v>52</v>
      </c>
      <c r="E28" s="65">
        <v>3</v>
      </c>
      <c r="F28" s="120"/>
      <c r="G28" s="63">
        <f t="shared" si="0"/>
        <v>0</v>
      </c>
      <c r="H28" s="78" t="s">
        <v>86</v>
      </c>
      <c r="I28" s="61">
        <f>ROUND(SUM(G26:G28),2)</f>
        <v>0</v>
      </c>
    </row>
    <row r="29" spans="1:9" s="60" customFormat="1" ht="27.6" x14ac:dyDescent="0.25">
      <c r="A29" s="77" t="s">
        <v>589</v>
      </c>
      <c r="B29" s="76" t="s">
        <v>145</v>
      </c>
      <c r="C29" s="75" t="s">
        <v>590</v>
      </c>
      <c r="D29" s="74" t="s">
        <v>52</v>
      </c>
      <c r="E29" s="73">
        <v>20</v>
      </c>
      <c r="F29" s="124"/>
      <c r="G29" s="71">
        <f t="shared" si="0"/>
        <v>0</v>
      </c>
      <c r="H29" s="70"/>
      <c r="I29" s="56"/>
    </row>
    <row r="30" spans="1:9" s="60" customFormat="1" ht="31.5" customHeight="1" x14ac:dyDescent="0.25">
      <c r="A30" s="106" t="s">
        <v>589</v>
      </c>
      <c r="B30" s="91" t="s">
        <v>146</v>
      </c>
      <c r="C30" s="90" t="s">
        <v>81</v>
      </c>
      <c r="D30" s="89" t="s">
        <v>55</v>
      </c>
      <c r="E30" s="88">
        <v>82.6</v>
      </c>
      <c r="F30" s="123"/>
      <c r="G30" s="86">
        <f t="shared" si="0"/>
        <v>0</v>
      </c>
      <c r="H30" s="70"/>
      <c r="I30" s="56"/>
    </row>
    <row r="31" spans="1:9" s="60" customFormat="1" ht="31.5" customHeight="1" x14ac:dyDescent="0.25">
      <c r="A31" s="106" t="s">
        <v>589</v>
      </c>
      <c r="B31" s="91" t="s">
        <v>147</v>
      </c>
      <c r="C31" s="90" t="s">
        <v>591</v>
      </c>
      <c r="D31" s="89" t="s">
        <v>55</v>
      </c>
      <c r="E31" s="88">
        <v>82.6</v>
      </c>
      <c r="F31" s="123"/>
      <c r="G31" s="86">
        <f t="shared" si="0"/>
        <v>0</v>
      </c>
      <c r="H31" s="70"/>
      <c r="I31" s="56"/>
    </row>
    <row r="32" spans="1:9" s="60" customFormat="1" ht="31.5" customHeight="1" x14ac:dyDescent="0.25">
      <c r="A32" s="106" t="s">
        <v>589</v>
      </c>
      <c r="B32" s="91" t="s">
        <v>148</v>
      </c>
      <c r="C32" s="90" t="s">
        <v>81</v>
      </c>
      <c r="D32" s="89" t="s">
        <v>55</v>
      </c>
      <c r="E32" s="88">
        <v>82.6</v>
      </c>
      <c r="F32" s="123"/>
      <c r="G32" s="86">
        <f t="shared" si="0"/>
        <v>0</v>
      </c>
      <c r="H32" s="70"/>
      <c r="I32" s="56"/>
    </row>
    <row r="33" spans="1:9" s="60" customFormat="1" ht="31.5" customHeight="1" thickBot="1" x14ac:dyDescent="0.3">
      <c r="A33" s="106" t="s">
        <v>589</v>
      </c>
      <c r="B33" s="91" t="s">
        <v>149</v>
      </c>
      <c r="C33" s="90" t="s">
        <v>83</v>
      </c>
      <c r="D33" s="89" t="s">
        <v>55</v>
      </c>
      <c r="E33" s="88">
        <v>82.6</v>
      </c>
      <c r="F33" s="123"/>
      <c r="G33" s="86">
        <f t="shared" si="0"/>
        <v>0</v>
      </c>
      <c r="H33" s="70"/>
      <c r="I33" s="56"/>
    </row>
    <row r="34" spans="1:9" s="60" customFormat="1" ht="31.5" customHeight="1" thickBot="1" x14ac:dyDescent="0.3">
      <c r="A34" s="126" t="s">
        <v>589</v>
      </c>
      <c r="B34" s="121" t="s">
        <v>151</v>
      </c>
      <c r="C34" s="67" t="s">
        <v>85</v>
      </c>
      <c r="D34" s="66" t="s">
        <v>52</v>
      </c>
      <c r="E34" s="65">
        <v>20.7</v>
      </c>
      <c r="F34" s="120"/>
      <c r="G34" s="63">
        <f t="shared" si="0"/>
        <v>0</v>
      </c>
      <c r="H34" s="78" t="s">
        <v>100</v>
      </c>
      <c r="I34" s="61">
        <f>ROUND(SUM(G29:G34),2)</f>
        <v>0</v>
      </c>
    </row>
    <row r="35" spans="1:9" s="60" customFormat="1" ht="35.25" customHeight="1" x14ac:dyDescent="0.25">
      <c r="A35" s="77" t="s">
        <v>592</v>
      </c>
      <c r="B35" s="76" t="s">
        <v>154</v>
      </c>
      <c r="C35" s="75" t="s">
        <v>291</v>
      </c>
      <c r="D35" s="74" t="s">
        <v>55</v>
      </c>
      <c r="E35" s="73">
        <v>9.1</v>
      </c>
      <c r="F35" s="72"/>
      <c r="G35" s="71">
        <f t="shared" si="0"/>
        <v>0</v>
      </c>
    </row>
    <row r="36" spans="1:9" s="60" customFormat="1" ht="35.25" customHeight="1" x14ac:dyDescent="0.25">
      <c r="A36" s="106" t="s">
        <v>592</v>
      </c>
      <c r="B36" s="91" t="s">
        <v>155</v>
      </c>
      <c r="C36" s="90" t="s">
        <v>93</v>
      </c>
      <c r="D36" s="89" t="s">
        <v>55</v>
      </c>
      <c r="E36" s="88">
        <v>2.4</v>
      </c>
      <c r="F36" s="87"/>
      <c r="G36" s="86">
        <f t="shared" si="0"/>
        <v>0</v>
      </c>
    </row>
    <row r="37" spans="1:9" s="60" customFormat="1" ht="35.25" customHeight="1" x14ac:dyDescent="0.25">
      <c r="A37" s="106" t="s">
        <v>592</v>
      </c>
      <c r="B37" s="91" t="s">
        <v>157</v>
      </c>
      <c r="C37" s="90" t="s">
        <v>295</v>
      </c>
      <c r="D37" s="89" t="s">
        <v>55</v>
      </c>
      <c r="E37" s="88">
        <v>9.1</v>
      </c>
      <c r="F37" s="87"/>
      <c r="G37" s="86">
        <f t="shared" ref="G37:G68" si="1">ROUND((E37*F37),2)</f>
        <v>0</v>
      </c>
    </row>
    <row r="38" spans="1:9" s="60" customFormat="1" ht="35.25" customHeight="1" x14ac:dyDescent="0.25">
      <c r="A38" s="106" t="s">
        <v>592</v>
      </c>
      <c r="B38" s="91" t="s">
        <v>158</v>
      </c>
      <c r="C38" s="90" t="s">
        <v>297</v>
      </c>
      <c r="D38" s="89" t="s">
        <v>55</v>
      </c>
      <c r="E38" s="88">
        <v>2.4</v>
      </c>
      <c r="F38" s="87"/>
      <c r="G38" s="86">
        <f t="shared" si="1"/>
        <v>0</v>
      </c>
    </row>
    <row r="39" spans="1:9" s="60" customFormat="1" ht="35.25" customHeight="1" x14ac:dyDescent="0.25">
      <c r="A39" s="106" t="s">
        <v>592</v>
      </c>
      <c r="B39" s="91" t="s">
        <v>159</v>
      </c>
      <c r="C39" s="90" t="s">
        <v>593</v>
      </c>
      <c r="D39" s="89" t="s">
        <v>52</v>
      </c>
      <c r="E39" s="88">
        <v>10</v>
      </c>
      <c r="F39" s="87"/>
      <c r="G39" s="86">
        <f t="shared" si="1"/>
        <v>0</v>
      </c>
    </row>
    <row r="40" spans="1:9" s="60" customFormat="1" ht="35.25" customHeight="1" x14ac:dyDescent="0.25">
      <c r="A40" s="106" t="s">
        <v>592</v>
      </c>
      <c r="B40" s="91" t="s">
        <v>594</v>
      </c>
      <c r="C40" s="90" t="s">
        <v>300</v>
      </c>
      <c r="D40" s="89" t="s">
        <v>52</v>
      </c>
      <c r="E40" s="88">
        <v>8.6999999999999993</v>
      </c>
      <c r="F40" s="87"/>
      <c r="G40" s="86">
        <f t="shared" si="1"/>
        <v>0</v>
      </c>
    </row>
    <row r="41" spans="1:9" s="60" customFormat="1" ht="35.25" customHeight="1" thickBot="1" x14ac:dyDescent="0.3">
      <c r="A41" s="106" t="s">
        <v>592</v>
      </c>
      <c r="B41" s="91" t="s">
        <v>595</v>
      </c>
      <c r="C41" s="116" t="s">
        <v>99</v>
      </c>
      <c r="D41" s="115" t="s">
        <v>52</v>
      </c>
      <c r="E41" s="114">
        <v>10</v>
      </c>
      <c r="F41" s="192"/>
      <c r="G41" s="112">
        <f t="shared" si="1"/>
        <v>0</v>
      </c>
    </row>
    <row r="42" spans="1:9" s="60" customFormat="1" ht="35.25" customHeight="1" thickBot="1" x14ac:dyDescent="0.3">
      <c r="A42" s="126" t="s">
        <v>592</v>
      </c>
      <c r="B42" s="121" t="s">
        <v>596</v>
      </c>
      <c r="C42" s="67" t="s">
        <v>85</v>
      </c>
      <c r="D42" s="66" t="s">
        <v>52</v>
      </c>
      <c r="E42" s="65">
        <v>1.6</v>
      </c>
      <c r="F42" s="64"/>
      <c r="G42" s="63">
        <f t="shared" si="1"/>
        <v>0</v>
      </c>
      <c r="H42" s="78" t="s">
        <v>109</v>
      </c>
      <c r="I42" s="61">
        <f>ROUND(SUM(G35:G42),2)</f>
        <v>0</v>
      </c>
    </row>
    <row r="43" spans="1:9" s="60" customFormat="1" ht="35.25" customHeight="1" x14ac:dyDescent="0.25">
      <c r="A43" s="105" t="s">
        <v>597</v>
      </c>
      <c r="B43" s="84" t="s">
        <v>598</v>
      </c>
      <c r="C43" s="174" t="s">
        <v>305</v>
      </c>
      <c r="D43" s="173" t="s">
        <v>55</v>
      </c>
      <c r="E43" s="158">
        <v>24.5</v>
      </c>
      <c r="F43" s="185"/>
      <c r="G43" s="92">
        <f t="shared" si="1"/>
        <v>0</v>
      </c>
    </row>
    <row r="44" spans="1:9" s="60" customFormat="1" ht="35.25" customHeight="1" x14ac:dyDescent="0.25">
      <c r="A44" s="106" t="s">
        <v>597</v>
      </c>
      <c r="B44" s="91" t="s">
        <v>599</v>
      </c>
      <c r="C44" s="90" t="s">
        <v>600</v>
      </c>
      <c r="D44" s="89" t="s">
        <v>55</v>
      </c>
      <c r="E44" s="88">
        <v>24.5</v>
      </c>
      <c r="F44" s="87"/>
      <c r="G44" s="86">
        <f t="shared" si="1"/>
        <v>0</v>
      </c>
    </row>
    <row r="45" spans="1:9" s="60" customFormat="1" ht="35.25" customHeight="1" x14ac:dyDescent="0.25">
      <c r="A45" s="106" t="s">
        <v>597</v>
      </c>
      <c r="B45" s="91" t="s">
        <v>601</v>
      </c>
      <c r="C45" s="90" t="s">
        <v>602</v>
      </c>
      <c r="D45" s="89" t="s">
        <v>55</v>
      </c>
      <c r="E45" s="88">
        <v>21.3</v>
      </c>
      <c r="F45" s="87"/>
      <c r="G45" s="86">
        <f t="shared" si="1"/>
        <v>0</v>
      </c>
    </row>
    <row r="46" spans="1:9" s="60" customFormat="1" ht="35.25" customHeight="1" x14ac:dyDescent="0.25">
      <c r="A46" s="106" t="s">
        <v>597</v>
      </c>
      <c r="B46" s="91" t="s">
        <v>603</v>
      </c>
      <c r="C46" s="90" t="s">
        <v>93</v>
      </c>
      <c r="D46" s="89" t="s">
        <v>55</v>
      </c>
      <c r="E46" s="88">
        <v>2.4</v>
      </c>
      <c r="F46" s="87"/>
      <c r="G46" s="86">
        <f t="shared" si="1"/>
        <v>0</v>
      </c>
    </row>
    <row r="47" spans="1:9" s="60" customFormat="1" ht="35.25" customHeight="1" x14ac:dyDescent="0.25">
      <c r="A47" s="106" t="s">
        <v>597</v>
      </c>
      <c r="B47" s="91" t="s">
        <v>604</v>
      </c>
      <c r="C47" s="90" t="s">
        <v>95</v>
      </c>
      <c r="D47" s="89" t="s">
        <v>55</v>
      </c>
      <c r="E47" s="88">
        <v>0.8</v>
      </c>
      <c r="F47" s="87"/>
      <c r="G47" s="86">
        <f t="shared" si="1"/>
        <v>0</v>
      </c>
    </row>
    <row r="48" spans="1:9" s="60" customFormat="1" ht="35.25" customHeight="1" x14ac:dyDescent="0.25">
      <c r="A48" s="106" t="s">
        <v>597</v>
      </c>
      <c r="B48" s="91" t="s">
        <v>605</v>
      </c>
      <c r="C48" s="90" t="s">
        <v>606</v>
      </c>
      <c r="D48" s="89" t="s">
        <v>52</v>
      </c>
      <c r="E48" s="88">
        <v>3</v>
      </c>
      <c r="F48" s="87"/>
      <c r="G48" s="86">
        <f t="shared" si="1"/>
        <v>0</v>
      </c>
    </row>
    <row r="49" spans="1:9" s="60" customFormat="1" ht="35.25" customHeight="1" x14ac:dyDescent="0.25">
      <c r="A49" s="106" t="s">
        <v>597</v>
      </c>
      <c r="B49" s="91" t="s">
        <v>607</v>
      </c>
      <c r="C49" s="90" t="s">
        <v>608</v>
      </c>
      <c r="D49" s="89" t="s">
        <v>52</v>
      </c>
      <c r="E49" s="88">
        <v>10</v>
      </c>
      <c r="F49" s="87"/>
      <c r="G49" s="86">
        <f t="shared" si="1"/>
        <v>0</v>
      </c>
    </row>
    <row r="50" spans="1:9" s="60" customFormat="1" ht="35.25" customHeight="1" thickBot="1" x14ac:dyDescent="0.3">
      <c r="A50" s="106" t="s">
        <v>597</v>
      </c>
      <c r="B50" s="91" t="s">
        <v>609</v>
      </c>
      <c r="C50" s="90" t="s">
        <v>300</v>
      </c>
      <c r="D50" s="89" t="s">
        <v>52</v>
      </c>
      <c r="E50" s="88">
        <v>14</v>
      </c>
      <c r="F50" s="87"/>
      <c r="G50" s="86">
        <f t="shared" si="1"/>
        <v>0</v>
      </c>
    </row>
    <row r="51" spans="1:9" s="60" customFormat="1" ht="35.25" customHeight="1" thickBot="1" x14ac:dyDescent="0.3">
      <c r="A51" s="126" t="s">
        <v>597</v>
      </c>
      <c r="B51" s="91" t="s">
        <v>610</v>
      </c>
      <c r="C51" s="67" t="s">
        <v>99</v>
      </c>
      <c r="D51" s="66" t="s">
        <v>52</v>
      </c>
      <c r="E51" s="65">
        <v>17</v>
      </c>
      <c r="F51" s="64"/>
      <c r="G51" s="63">
        <f t="shared" si="1"/>
        <v>0</v>
      </c>
      <c r="H51" s="78" t="s">
        <v>398</v>
      </c>
      <c r="I51" s="61">
        <f>ROUND(SUM(G43:G51),2)</f>
        <v>0</v>
      </c>
    </row>
    <row r="52" spans="1:9" s="60" customFormat="1" ht="35.25" customHeight="1" x14ac:dyDescent="0.25">
      <c r="A52" s="94" t="s">
        <v>611</v>
      </c>
      <c r="B52" s="93" t="s">
        <v>612</v>
      </c>
      <c r="C52" s="110" t="s">
        <v>600</v>
      </c>
      <c r="D52" s="109" t="s">
        <v>55</v>
      </c>
      <c r="E52" s="108">
        <v>15.4</v>
      </c>
      <c r="F52" s="107"/>
      <c r="G52" s="71">
        <f t="shared" si="1"/>
        <v>0</v>
      </c>
      <c r="H52" s="70"/>
      <c r="I52" s="56"/>
    </row>
    <row r="53" spans="1:9" s="60" customFormat="1" ht="35.25" customHeight="1" x14ac:dyDescent="0.25">
      <c r="A53" s="106" t="s">
        <v>611</v>
      </c>
      <c r="B53" s="91" t="s">
        <v>613</v>
      </c>
      <c r="C53" s="90" t="s">
        <v>91</v>
      </c>
      <c r="D53" s="89" t="s">
        <v>55</v>
      </c>
      <c r="E53" s="88">
        <v>10.199999999999999</v>
      </c>
      <c r="F53" s="104"/>
      <c r="G53" s="92">
        <f t="shared" si="1"/>
        <v>0</v>
      </c>
      <c r="H53" s="70"/>
      <c r="I53" s="56"/>
    </row>
    <row r="54" spans="1:9" s="60" customFormat="1" ht="35.25" customHeight="1" x14ac:dyDescent="0.25">
      <c r="A54" s="106" t="s">
        <v>611</v>
      </c>
      <c r="B54" s="91" t="s">
        <v>614</v>
      </c>
      <c r="C54" s="90" t="s">
        <v>93</v>
      </c>
      <c r="D54" s="89" t="s">
        <v>55</v>
      </c>
      <c r="E54" s="88">
        <v>5.2</v>
      </c>
      <c r="F54" s="104"/>
      <c r="G54" s="86">
        <f t="shared" si="1"/>
        <v>0</v>
      </c>
      <c r="H54" s="70"/>
      <c r="I54" s="56"/>
    </row>
    <row r="55" spans="1:9" s="60" customFormat="1" ht="35.25" customHeight="1" thickBot="1" x14ac:dyDescent="0.3">
      <c r="A55" s="106" t="s">
        <v>611</v>
      </c>
      <c r="B55" s="91" t="s">
        <v>615</v>
      </c>
      <c r="C55" s="90" t="s">
        <v>593</v>
      </c>
      <c r="D55" s="89" t="s">
        <v>52</v>
      </c>
      <c r="E55" s="88">
        <v>26.3</v>
      </c>
      <c r="F55" s="104"/>
      <c r="G55" s="92">
        <f t="shared" si="1"/>
        <v>0</v>
      </c>
      <c r="H55" s="70"/>
      <c r="I55" s="56"/>
    </row>
    <row r="56" spans="1:9" s="60" customFormat="1" ht="35.25" customHeight="1" thickBot="1" x14ac:dyDescent="0.3">
      <c r="A56" s="97" t="s">
        <v>611</v>
      </c>
      <c r="B56" s="103" t="s">
        <v>616</v>
      </c>
      <c r="C56" s="102" t="s">
        <v>99</v>
      </c>
      <c r="D56" s="101" t="s">
        <v>52</v>
      </c>
      <c r="E56" s="100">
        <v>22.3</v>
      </c>
      <c r="F56" s="99"/>
      <c r="G56" s="98">
        <f t="shared" si="1"/>
        <v>0</v>
      </c>
      <c r="H56" s="78" t="s">
        <v>402</v>
      </c>
      <c r="I56" s="61">
        <f>ROUND(SUM(G52:G56),2)</f>
        <v>0</v>
      </c>
    </row>
    <row r="57" spans="1:9" s="60" customFormat="1" ht="35.25" customHeight="1" thickBot="1" x14ac:dyDescent="0.3">
      <c r="A57" s="85" t="s">
        <v>617</v>
      </c>
      <c r="B57" s="96" t="s">
        <v>618</v>
      </c>
      <c r="C57" s="83" t="s">
        <v>401</v>
      </c>
      <c r="D57" s="82" t="s">
        <v>55</v>
      </c>
      <c r="E57" s="81">
        <v>27.3</v>
      </c>
      <c r="F57" s="95"/>
      <c r="G57" s="79">
        <f t="shared" si="1"/>
        <v>0</v>
      </c>
      <c r="H57" s="78" t="s">
        <v>619</v>
      </c>
      <c r="I57" s="61">
        <f>ROUND(SUM(G57),2)</f>
        <v>0</v>
      </c>
    </row>
    <row r="58" spans="1:9" s="60" customFormat="1" ht="35.25" customHeight="1" x14ac:dyDescent="0.25">
      <c r="A58" s="77" t="s">
        <v>620</v>
      </c>
      <c r="B58" s="76" t="s">
        <v>474</v>
      </c>
      <c r="C58" s="75" t="s">
        <v>475</v>
      </c>
      <c r="D58" s="74" t="s">
        <v>49</v>
      </c>
      <c r="E58" s="73">
        <v>2</v>
      </c>
      <c r="F58" s="72"/>
      <c r="G58" s="71">
        <f t="shared" si="1"/>
        <v>0</v>
      </c>
      <c r="H58" s="70"/>
      <c r="I58" s="56"/>
    </row>
    <row r="59" spans="1:9" s="60" customFormat="1" ht="35.25" customHeight="1" x14ac:dyDescent="0.25">
      <c r="A59" s="20" t="s">
        <v>620</v>
      </c>
      <c r="B59" s="91" t="s">
        <v>476</v>
      </c>
      <c r="C59" s="90" t="s">
        <v>477</v>
      </c>
      <c r="D59" s="89" t="s">
        <v>49</v>
      </c>
      <c r="E59" s="88">
        <v>4</v>
      </c>
      <c r="F59" s="87"/>
      <c r="G59" s="92">
        <f t="shared" si="1"/>
        <v>0</v>
      </c>
      <c r="H59" s="70"/>
      <c r="I59" s="56"/>
    </row>
    <row r="60" spans="1:9" s="60" customFormat="1" ht="35.25" customHeight="1" x14ac:dyDescent="0.25">
      <c r="A60" s="20" t="s">
        <v>620</v>
      </c>
      <c r="B60" s="91" t="s">
        <v>478</v>
      </c>
      <c r="C60" s="90" t="s">
        <v>314</v>
      </c>
      <c r="D60" s="89" t="s">
        <v>49</v>
      </c>
      <c r="E60" s="88">
        <v>5</v>
      </c>
      <c r="F60" s="87"/>
      <c r="G60" s="92">
        <f t="shared" si="1"/>
        <v>0</v>
      </c>
      <c r="H60" s="70"/>
      <c r="I60" s="56"/>
    </row>
    <row r="61" spans="1:9" s="60" customFormat="1" ht="35.25" customHeight="1" thickBot="1" x14ac:dyDescent="0.3">
      <c r="A61" s="20" t="s">
        <v>620</v>
      </c>
      <c r="B61" s="91" t="s">
        <v>479</v>
      </c>
      <c r="C61" s="90" t="s">
        <v>621</v>
      </c>
      <c r="D61" s="89" t="s">
        <v>49</v>
      </c>
      <c r="E61" s="88">
        <v>2</v>
      </c>
      <c r="F61" s="87"/>
      <c r="G61" s="92">
        <f t="shared" si="1"/>
        <v>0</v>
      </c>
      <c r="H61" s="70"/>
      <c r="I61" s="56"/>
    </row>
    <row r="62" spans="1:9" s="60" customFormat="1" ht="35.25" customHeight="1" thickBot="1" x14ac:dyDescent="0.3">
      <c r="A62" s="85" t="s">
        <v>620</v>
      </c>
      <c r="B62" s="117" t="s">
        <v>491</v>
      </c>
      <c r="C62" s="116" t="s">
        <v>112</v>
      </c>
      <c r="D62" s="115" t="s">
        <v>55</v>
      </c>
      <c r="E62" s="114">
        <v>17</v>
      </c>
      <c r="F62" s="80"/>
      <c r="G62" s="79">
        <f t="shared" si="1"/>
        <v>0</v>
      </c>
      <c r="H62" s="78" t="s">
        <v>113</v>
      </c>
      <c r="I62" s="61">
        <f>ROUND(SUM(G58:G62),2)</f>
        <v>0</v>
      </c>
    </row>
    <row r="63" spans="1:9" s="60" customFormat="1" ht="35.25" customHeight="1" thickBot="1" x14ac:dyDescent="0.3">
      <c r="A63" s="77" t="s">
        <v>114</v>
      </c>
      <c r="B63" s="76" t="s">
        <v>161</v>
      </c>
      <c r="C63" s="75" t="s">
        <v>122</v>
      </c>
      <c r="D63" s="74" t="s">
        <v>46</v>
      </c>
      <c r="E63" s="73">
        <v>1</v>
      </c>
      <c r="F63" s="72"/>
      <c r="G63" s="71">
        <f t="shared" si="1"/>
        <v>0</v>
      </c>
      <c r="H63" s="70"/>
      <c r="I63" s="56"/>
    </row>
    <row r="64" spans="1:9" s="60" customFormat="1" ht="36" customHeight="1" thickBot="1" x14ac:dyDescent="0.3">
      <c r="A64" s="69" t="s">
        <v>114</v>
      </c>
      <c r="B64" s="68" t="s">
        <v>162</v>
      </c>
      <c r="C64" s="67" t="s">
        <v>622</v>
      </c>
      <c r="D64" s="66" t="s">
        <v>46</v>
      </c>
      <c r="E64" s="65">
        <v>1</v>
      </c>
      <c r="F64" s="64"/>
      <c r="G64" s="63">
        <f t="shared" si="1"/>
        <v>0</v>
      </c>
      <c r="H64" s="62" t="s">
        <v>127</v>
      </c>
      <c r="I64" s="61">
        <f>ROUND(SUM(G63:G64),2)</f>
        <v>0</v>
      </c>
    </row>
    <row r="65" spans="1:9" ht="44.25" customHeight="1" thickBot="1" x14ac:dyDescent="0.3">
      <c r="A65" s="52"/>
      <c r="B65" s="51"/>
      <c r="C65" s="52"/>
      <c r="D65" s="51"/>
      <c r="E65" s="51"/>
      <c r="F65" s="59" t="s">
        <v>581</v>
      </c>
      <c r="G65" s="58">
        <f>SUM(G5:G64)</f>
        <v>0</v>
      </c>
      <c r="H65" s="57"/>
      <c r="I65" s="56"/>
    </row>
    <row r="66" spans="1:9" ht="20.25" customHeight="1" x14ac:dyDescent="0.25">
      <c r="A66" s="55"/>
      <c r="B66" s="53"/>
      <c r="C66" s="53"/>
      <c r="D66" s="53"/>
      <c r="E66" s="54"/>
      <c r="F66" s="53"/>
      <c r="G66" s="49"/>
    </row>
    <row r="67" spans="1:9" x14ac:dyDescent="0.25">
      <c r="A67" s="52"/>
      <c r="B67" s="51"/>
      <c r="C67" s="52"/>
      <c r="D67" s="51"/>
      <c r="E67" s="51"/>
      <c r="F67" s="50"/>
      <c r="G67" s="49"/>
    </row>
    <row r="68" spans="1:9" x14ac:dyDescent="0.25">
      <c r="A68" s="52"/>
      <c r="B68" s="51"/>
      <c r="C68" s="52"/>
      <c r="D68" s="51"/>
      <c r="E68" s="51"/>
      <c r="F68" s="50"/>
      <c r="G68" s="49"/>
    </row>
  </sheetData>
  <mergeCells count="2">
    <mergeCell ref="A1:G1"/>
    <mergeCell ref="A3:G3"/>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5D78D-AF73-4362-8171-0BB6B661037F}">
  <dimension ref="A1:I41"/>
  <sheetViews>
    <sheetView zoomScaleNormal="100" workbookViewId="0">
      <selection sqref="A1:G1"/>
    </sheetView>
  </sheetViews>
  <sheetFormatPr defaultColWidth="9.109375" defaultRowHeight="14.4" x14ac:dyDescent="0.3"/>
  <cols>
    <col min="1" max="1" width="39.6640625" customWidth="1"/>
    <col min="2" max="2" width="10.5546875" customWidth="1"/>
    <col min="3" max="3" width="71.6640625" customWidth="1"/>
    <col min="5" max="5" width="21.88671875" customWidth="1"/>
    <col min="6" max="6" width="20.6640625" customWidth="1"/>
    <col min="7" max="7" width="14.6640625" customWidth="1"/>
    <col min="8" max="8" width="21.5546875" customWidth="1"/>
    <col min="9" max="9" width="16.109375" customWidth="1"/>
  </cols>
  <sheetData>
    <row r="1" spans="1:9" ht="30.75" customHeight="1" x14ac:dyDescent="0.3">
      <c r="A1" s="311" t="s">
        <v>570</v>
      </c>
      <c r="B1" s="311"/>
      <c r="C1" s="311"/>
      <c r="D1" s="311"/>
      <c r="E1" s="311"/>
      <c r="F1" s="311"/>
      <c r="G1" s="311"/>
    </row>
    <row r="2" spans="1:9" ht="15" customHeight="1" thickBot="1" x14ac:dyDescent="0.35">
      <c r="A2" s="138"/>
      <c r="B2" s="138"/>
      <c r="C2" s="138"/>
      <c r="D2" s="138"/>
      <c r="E2" s="139"/>
      <c r="F2" s="138"/>
      <c r="G2" s="138"/>
    </row>
    <row r="3" spans="1:9" s="1" customFormat="1" ht="21.75" customHeight="1" x14ac:dyDescent="0.25">
      <c r="A3" s="316" t="s">
        <v>8</v>
      </c>
      <c r="B3" s="317"/>
      <c r="C3" s="317"/>
      <c r="D3" s="317"/>
      <c r="E3" s="317"/>
      <c r="F3" s="317"/>
      <c r="G3" s="318"/>
      <c r="H3" s="6"/>
    </row>
    <row r="4" spans="1:9" s="1" customFormat="1" ht="28.2" thickBot="1" x14ac:dyDescent="0.3">
      <c r="A4" s="137" t="s">
        <v>36</v>
      </c>
      <c r="B4" s="136" t="s">
        <v>37</v>
      </c>
      <c r="C4" s="184" t="s">
        <v>38</v>
      </c>
      <c r="D4" s="184" t="s">
        <v>39</v>
      </c>
      <c r="E4" s="183" t="s">
        <v>40</v>
      </c>
      <c r="F4" s="133" t="s">
        <v>41</v>
      </c>
      <c r="G4" s="132" t="s">
        <v>42</v>
      </c>
      <c r="H4" s="6"/>
    </row>
    <row r="5" spans="1:9" s="1" customFormat="1" ht="33.75" customHeight="1" x14ac:dyDescent="0.25">
      <c r="A5" s="172" t="s">
        <v>419</v>
      </c>
      <c r="B5" s="161">
        <v>1</v>
      </c>
      <c r="C5" s="160" t="s">
        <v>352</v>
      </c>
      <c r="D5" s="158" t="s">
        <v>432</v>
      </c>
      <c r="E5" s="158">
        <v>0.5</v>
      </c>
      <c r="F5" s="171"/>
      <c r="G5" s="170">
        <f t="shared" ref="G5:G40" si="0">ROUND((E5*F5),2)</f>
        <v>0</v>
      </c>
      <c r="H5" s="6"/>
    </row>
    <row r="6" spans="1:9" s="1" customFormat="1" ht="17.25" customHeight="1" x14ac:dyDescent="0.25">
      <c r="A6" s="154" t="s">
        <v>419</v>
      </c>
      <c r="B6" s="191">
        <v>2</v>
      </c>
      <c r="C6" s="155" t="s">
        <v>353</v>
      </c>
      <c r="D6" s="88" t="s">
        <v>52</v>
      </c>
      <c r="E6" s="88">
        <v>10</v>
      </c>
      <c r="F6" s="150"/>
      <c r="G6" s="149">
        <f t="shared" si="0"/>
        <v>0</v>
      </c>
      <c r="H6" s="6"/>
    </row>
    <row r="7" spans="1:9" s="1" customFormat="1" ht="19.5" customHeight="1" x14ac:dyDescent="0.25">
      <c r="A7" s="154" t="s">
        <v>419</v>
      </c>
      <c r="B7" s="153">
        <v>3</v>
      </c>
      <c r="C7" s="155" t="s">
        <v>355</v>
      </c>
      <c r="D7" s="88" t="s">
        <v>52</v>
      </c>
      <c r="E7" s="88">
        <v>10</v>
      </c>
      <c r="F7" s="150"/>
      <c r="G7" s="149">
        <f t="shared" si="0"/>
        <v>0</v>
      </c>
      <c r="H7" s="6"/>
    </row>
    <row r="8" spans="1:9" s="1" customFormat="1" ht="17.25" customHeight="1" x14ac:dyDescent="0.25">
      <c r="A8" s="154" t="s">
        <v>419</v>
      </c>
      <c r="B8" s="153">
        <v>4</v>
      </c>
      <c r="C8" s="155" t="s">
        <v>356</v>
      </c>
      <c r="D8" s="88" t="s">
        <v>52</v>
      </c>
      <c r="E8" s="88">
        <v>10</v>
      </c>
      <c r="F8" s="150"/>
      <c r="G8" s="149">
        <f t="shared" si="0"/>
        <v>0</v>
      </c>
      <c r="H8" s="6"/>
    </row>
    <row r="9" spans="1:9" s="1" customFormat="1" ht="20.25" customHeight="1" x14ac:dyDescent="0.25">
      <c r="A9" s="154" t="s">
        <v>419</v>
      </c>
      <c r="B9" s="153">
        <v>5</v>
      </c>
      <c r="C9" s="155" t="s">
        <v>572</v>
      </c>
      <c r="D9" s="88" t="s">
        <v>52</v>
      </c>
      <c r="E9" s="88">
        <v>10</v>
      </c>
      <c r="F9" s="150"/>
      <c r="G9" s="149">
        <f t="shared" si="0"/>
        <v>0</v>
      </c>
      <c r="H9" s="6"/>
    </row>
    <row r="10" spans="1:9" s="1" customFormat="1" ht="18.75" customHeight="1" x14ac:dyDescent="0.25">
      <c r="A10" s="154" t="s">
        <v>419</v>
      </c>
      <c r="B10" s="153">
        <v>6</v>
      </c>
      <c r="C10" s="155" t="s">
        <v>573</v>
      </c>
      <c r="D10" s="88" t="s">
        <v>52</v>
      </c>
      <c r="E10" s="88">
        <v>2</v>
      </c>
      <c r="F10" s="150"/>
      <c r="G10" s="149">
        <f t="shared" si="0"/>
        <v>0</v>
      </c>
      <c r="H10" s="6"/>
    </row>
    <row r="11" spans="1:9" s="1" customFormat="1" ht="18.75" customHeight="1" x14ac:dyDescent="0.25">
      <c r="A11" s="154" t="s">
        <v>419</v>
      </c>
      <c r="B11" s="153">
        <v>7</v>
      </c>
      <c r="C11" s="155" t="s">
        <v>360</v>
      </c>
      <c r="D11" s="88" t="s">
        <v>49</v>
      </c>
      <c r="E11" s="88">
        <v>2</v>
      </c>
      <c r="F11" s="150"/>
      <c r="G11" s="149">
        <f t="shared" si="0"/>
        <v>0</v>
      </c>
      <c r="H11" s="6"/>
    </row>
    <row r="12" spans="1:9" s="1" customFormat="1" ht="18.75" customHeight="1" x14ac:dyDescent="0.25">
      <c r="A12" s="154" t="s">
        <v>419</v>
      </c>
      <c r="B12" s="153">
        <v>8</v>
      </c>
      <c r="C12" s="155" t="s">
        <v>574</v>
      </c>
      <c r="D12" s="88" t="s">
        <v>52</v>
      </c>
      <c r="E12" s="88">
        <v>12</v>
      </c>
      <c r="F12" s="150"/>
      <c r="G12" s="149">
        <f t="shared" si="0"/>
        <v>0</v>
      </c>
      <c r="H12" s="6"/>
    </row>
    <row r="13" spans="1:9" s="1" customFormat="1" ht="19.5" customHeight="1" x14ac:dyDescent="0.25">
      <c r="A13" s="154" t="s">
        <v>419</v>
      </c>
      <c r="B13" s="153">
        <v>9</v>
      </c>
      <c r="C13" s="155" t="s">
        <v>362</v>
      </c>
      <c r="D13" s="88" t="s">
        <v>49</v>
      </c>
      <c r="E13" s="88">
        <v>1</v>
      </c>
      <c r="F13" s="150"/>
      <c r="G13" s="149">
        <f t="shared" si="0"/>
        <v>0</v>
      </c>
      <c r="H13" s="6"/>
    </row>
    <row r="14" spans="1:9" s="1" customFormat="1" ht="18" customHeight="1" x14ac:dyDescent="0.25">
      <c r="A14" s="154" t="s">
        <v>419</v>
      </c>
      <c r="B14" s="153">
        <v>10</v>
      </c>
      <c r="C14" s="155" t="s">
        <v>363</v>
      </c>
      <c r="D14" s="88" t="s">
        <v>49</v>
      </c>
      <c r="E14" s="88">
        <v>1</v>
      </c>
      <c r="F14" s="150"/>
      <c r="G14" s="149">
        <f t="shared" si="0"/>
        <v>0</v>
      </c>
      <c r="H14" s="6"/>
    </row>
    <row r="15" spans="1:9" s="1" customFormat="1" ht="18" customHeight="1" x14ac:dyDescent="0.25">
      <c r="A15" s="154" t="s">
        <v>419</v>
      </c>
      <c r="B15" s="153">
        <v>11</v>
      </c>
      <c r="C15" s="155" t="s">
        <v>623</v>
      </c>
      <c r="D15" s="88" t="s">
        <v>49</v>
      </c>
      <c r="E15" s="88">
        <v>1</v>
      </c>
      <c r="F15" s="150"/>
      <c r="G15" s="149">
        <f t="shared" si="0"/>
        <v>0</v>
      </c>
      <c r="H15" s="167"/>
      <c r="I15" s="167"/>
    </row>
    <row r="16" spans="1:9" s="1" customFormat="1" ht="16.5" customHeight="1" x14ac:dyDescent="0.25">
      <c r="A16" s="154" t="s">
        <v>419</v>
      </c>
      <c r="B16" s="153">
        <v>12</v>
      </c>
      <c r="C16" s="155" t="s">
        <v>364</v>
      </c>
      <c r="D16" s="88" t="s">
        <v>49</v>
      </c>
      <c r="E16" s="88">
        <v>2</v>
      </c>
      <c r="F16" s="150"/>
      <c r="G16" s="149">
        <f t="shared" si="0"/>
        <v>0</v>
      </c>
      <c r="H16" s="169"/>
      <c r="I16" s="168"/>
    </row>
    <row r="17" spans="1:9" s="1" customFormat="1" ht="18" customHeight="1" x14ac:dyDescent="0.25">
      <c r="A17" s="154" t="s">
        <v>419</v>
      </c>
      <c r="B17" s="153">
        <v>13</v>
      </c>
      <c r="C17" s="155" t="s">
        <v>365</v>
      </c>
      <c r="D17" s="88" t="s">
        <v>46</v>
      </c>
      <c r="E17" s="88">
        <v>2</v>
      </c>
      <c r="F17" s="150"/>
      <c r="G17" s="149">
        <f t="shared" si="0"/>
        <v>0</v>
      </c>
      <c r="H17" s="167"/>
      <c r="I17" s="167"/>
    </row>
    <row r="18" spans="1:9" s="1" customFormat="1" ht="19.5" customHeight="1" x14ac:dyDescent="0.25">
      <c r="A18" s="154" t="s">
        <v>419</v>
      </c>
      <c r="B18" s="153">
        <v>14</v>
      </c>
      <c r="C18" s="155" t="s">
        <v>366</v>
      </c>
      <c r="D18" s="88" t="s">
        <v>49</v>
      </c>
      <c r="E18" s="88">
        <v>2</v>
      </c>
      <c r="F18" s="150"/>
      <c r="G18" s="149">
        <f t="shared" si="0"/>
        <v>0</v>
      </c>
      <c r="H18" s="167"/>
      <c r="I18" s="167"/>
    </row>
    <row r="19" spans="1:9" s="1" customFormat="1" ht="17.25" customHeight="1" x14ac:dyDescent="0.25">
      <c r="A19" s="154" t="s">
        <v>419</v>
      </c>
      <c r="B19" s="153">
        <v>15</v>
      </c>
      <c r="C19" s="155" t="s">
        <v>427</v>
      </c>
      <c r="D19" s="88" t="s">
        <v>49</v>
      </c>
      <c r="E19" s="88">
        <v>2</v>
      </c>
      <c r="F19" s="150"/>
      <c r="G19" s="149">
        <f t="shared" si="0"/>
        <v>0</v>
      </c>
      <c r="H19" s="169"/>
      <c r="I19" s="168"/>
    </row>
    <row r="20" spans="1:9" s="1" customFormat="1" ht="17.25" customHeight="1" x14ac:dyDescent="0.25">
      <c r="A20" s="154" t="s">
        <v>419</v>
      </c>
      <c r="B20" s="153">
        <v>16</v>
      </c>
      <c r="C20" s="155" t="s">
        <v>233</v>
      </c>
      <c r="D20" s="88" t="s">
        <v>49</v>
      </c>
      <c r="E20" s="88">
        <v>1</v>
      </c>
      <c r="F20" s="150"/>
      <c r="G20" s="149">
        <f t="shared" si="0"/>
        <v>0</v>
      </c>
      <c r="H20" s="167"/>
      <c r="I20" s="167"/>
    </row>
    <row r="21" spans="1:9" s="1" customFormat="1" ht="16.5" customHeight="1" x14ac:dyDescent="0.25">
      <c r="A21" s="154" t="s">
        <v>419</v>
      </c>
      <c r="B21" s="153">
        <v>17</v>
      </c>
      <c r="C21" s="155" t="s">
        <v>235</v>
      </c>
      <c r="D21" s="88" t="s">
        <v>49</v>
      </c>
      <c r="E21" s="88">
        <v>1</v>
      </c>
      <c r="F21" s="150"/>
      <c r="G21" s="149">
        <f t="shared" si="0"/>
        <v>0</v>
      </c>
      <c r="H21" s="6"/>
    </row>
    <row r="22" spans="1:9" s="1" customFormat="1" ht="17.25" customHeight="1" x14ac:dyDescent="0.25">
      <c r="A22" s="154" t="s">
        <v>419</v>
      </c>
      <c r="B22" s="153">
        <v>18</v>
      </c>
      <c r="C22" s="155" t="s">
        <v>231</v>
      </c>
      <c r="D22" s="88" t="s">
        <v>49</v>
      </c>
      <c r="E22" s="88">
        <v>3</v>
      </c>
      <c r="F22" s="150"/>
      <c r="G22" s="149">
        <f t="shared" si="0"/>
        <v>0</v>
      </c>
      <c r="H22" s="6"/>
    </row>
    <row r="23" spans="1:9" s="1" customFormat="1" ht="33.75" customHeight="1" x14ac:dyDescent="0.25">
      <c r="A23" s="154" t="s">
        <v>419</v>
      </c>
      <c r="B23" s="153">
        <v>19</v>
      </c>
      <c r="C23" s="155" t="s">
        <v>237</v>
      </c>
      <c r="D23" s="88" t="s">
        <v>49</v>
      </c>
      <c r="E23" s="88">
        <v>2</v>
      </c>
      <c r="F23" s="150"/>
      <c r="G23" s="149">
        <f t="shared" si="0"/>
        <v>0</v>
      </c>
      <c r="H23" s="6"/>
    </row>
    <row r="24" spans="1:9" s="1" customFormat="1" ht="20.25" customHeight="1" x14ac:dyDescent="0.25">
      <c r="A24" s="154" t="s">
        <v>419</v>
      </c>
      <c r="B24" s="153">
        <v>20</v>
      </c>
      <c r="C24" s="155" t="s">
        <v>239</v>
      </c>
      <c r="D24" s="88" t="s">
        <v>49</v>
      </c>
      <c r="E24" s="88">
        <v>3</v>
      </c>
      <c r="F24" s="150"/>
      <c r="G24" s="149">
        <f t="shared" si="0"/>
        <v>0</v>
      </c>
      <c r="H24" s="6"/>
    </row>
    <row r="25" spans="1:9" s="1" customFormat="1" ht="17.25" customHeight="1" x14ac:dyDescent="0.25">
      <c r="A25" s="154" t="s">
        <v>419</v>
      </c>
      <c r="B25" s="153">
        <v>21</v>
      </c>
      <c r="C25" s="152" t="s">
        <v>368</v>
      </c>
      <c r="D25" s="88" t="s">
        <v>49</v>
      </c>
      <c r="E25" s="88">
        <v>3</v>
      </c>
      <c r="F25" s="150"/>
      <c r="G25" s="149">
        <f t="shared" si="0"/>
        <v>0</v>
      </c>
      <c r="H25" s="6"/>
    </row>
    <row r="26" spans="1:9" s="1" customFormat="1" ht="18.75" customHeight="1" x14ac:dyDescent="0.25">
      <c r="A26" s="154" t="s">
        <v>419</v>
      </c>
      <c r="B26" s="153">
        <v>22</v>
      </c>
      <c r="C26" s="152" t="s">
        <v>369</v>
      </c>
      <c r="D26" s="88" t="s">
        <v>46</v>
      </c>
      <c r="E26" s="88">
        <v>1</v>
      </c>
      <c r="F26" s="150"/>
      <c r="G26" s="149">
        <f t="shared" si="0"/>
        <v>0</v>
      </c>
      <c r="H26" s="6"/>
    </row>
    <row r="27" spans="1:9" s="1" customFormat="1" ht="20.25" customHeight="1" x14ac:dyDescent="0.25">
      <c r="A27" s="154" t="s">
        <v>419</v>
      </c>
      <c r="B27" s="153">
        <v>23</v>
      </c>
      <c r="C27" s="155" t="s">
        <v>243</v>
      </c>
      <c r="D27" s="88" t="s">
        <v>430</v>
      </c>
      <c r="E27" s="88">
        <v>5</v>
      </c>
      <c r="F27" s="150"/>
      <c r="G27" s="149">
        <f t="shared" si="0"/>
        <v>0</v>
      </c>
      <c r="H27" s="6"/>
    </row>
    <row r="28" spans="1:9" s="1" customFormat="1" ht="18" customHeight="1" thickBot="1" x14ac:dyDescent="0.3">
      <c r="A28" s="154" t="s">
        <v>419</v>
      </c>
      <c r="B28" s="153">
        <v>24</v>
      </c>
      <c r="C28" s="155" t="s">
        <v>246</v>
      </c>
      <c r="D28" s="88" t="s">
        <v>432</v>
      </c>
      <c r="E28" s="88">
        <v>4</v>
      </c>
      <c r="F28" s="150"/>
      <c r="G28" s="149">
        <f t="shared" si="0"/>
        <v>0</v>
      </c>
      <c r="H28" s="6"/>
    </row>
    <row r="29" spans="1:9" s="1" customFormat="1" ht="29.25" customHeight="1" thickBot="1" x14ac:dyDescent="0.3">
      <c r="A29" s="148" t="s">
        <v>419</v>
      </c>
      <c r="B29" s="147">
        <v>25</v>
      </c>
      <c r="C29" s="67" t="s">
        <v>447</v>
      </c>
      <c r="D29" s="65" t="s">
        <v>46</v>
      </c>
      <c r="E29" s="65">
        <v>1</v>
      </c>
      <c r="F29" s="163"/>
      <c r="G29" s="143">
        <f t="shared" si="0"/>
        <v>0</v>
      </c>
      <c r="H29" s="62" t="s">
        <v>70</v>
      </c>
      <c r="I29" s="61">
        <f>ROUND(SUM(G5:G29),1)</f>
        <v>0</v>
      </c>
    </row>
    <row r="30" spans="1:9" s="1" customFormat="1" ht="42" customHeight="1" x14ac:dyDescent="0.25">
      <c r="A30" s="162" t="s">
        <v>450</v>
      </c>
      <c r="B30" s="190">
        <v>26</v>
      </c>
      <c r="C30" s="160" t="s">
        <v>372</v>
      </c>
      <c r="D30" s="158" t="s">
        <v>46</v>
      </c>
      <c r="E30" s="158">
        <v>2</v>
      </c>
      <c r="F30" s="157"/>
      <c r="G30" s="156">
        <f t="shared" si="0"/>
        <v>0</v>
      </c>
      <c r="H30" s="6"/>
    </row>
    <row r="31" spans="1:9" s="1" customFormat="1" ht="29.25" customHeight="1" x14ac:dyDescent="0.25">
      <c r="A31" s="154" t="s">
        <v>450</v>
      </c>
      <c r="B31" s="153">
        <v>27</v>
      </c>
      <c r="C31" s="155" t="s">
        <v>373</v>
      </c>
      <c r="D31" s="88" t="s">
        <v>49</v>
      </c>
      <c r="E31" s="88">
        <v>2</v>
      </c>
      <c r="F31" s="150"/>
      <c r="G31" s="149">
        <f t="shared" si="0"/>
        <v>0</v>
      </c>
      <c r="H31" s="6"/>
    </row>
    <row r="32" spans="1:9" s="1" customFormat="1" ht="27" customHeight="1" x14ac:dyDescent="0.25">
      <c r="A32" s="154" t="s">
        <v>450</v>
      </c>
      <c r="B32" s="153">
        <v>28</v>
      </c>
      <c r="C32" s="155" t="s">
        <v>577</v>
      </c>
      <c r="D32" s="88" t="s">
        <v>52</v>
      </c>
      <c r="E32" s="88">
        <v>12</v>
      </c>
      <c r="F32" s="150"/>
      <c r="G32" s="149">
        <f t="shared" si="0"/>
        <v>0</v>
      </c>
      <c r="H32" s="6"/>
    </row>
    <row r="33" spans="1:9" s="1" customFormat="1" ht="27.75" customHeight="1" x14ac:dyDescent="0.25">
      <c r="A33" s="154" t="s">
        <v>450</v>
      </c>
      <c r="B33" s="153">
        <v>29</v>
      </c>
      <c r="C33" s="155" t="s">
        <v>578</v>
      </c>
      <c r="D33" s="88" t="s">
        <v>52</v>
      </c>
      <c r="E33" s="88">
        <v>12</v>
      </c>
      <c r="F33" s="150"/>
      <c r="G33" s="149">
        <f t="shared" si="0"/>
        <v>0</v>
      </c>
      <c r="H33" s="6"/>
    </row>
    <row r="34" spans="1:9" s="1" customFormat="1" ht="29.25" customHeight="1" x14ac:dyDescent="0.25">
      <c r="A34" s="154" t="s">
        <v>450</v>
      </c>
      <c r="B34" s="153">
        <v>30</v>
      </c>
      <c r="C34" s="155" t="s">
        <v>452</v>
      </c>
      <c r="D34" s="88" t="s">
        <v>46</v>
      </c>
      <c r="E34" s="88">
        <v>2</v>
      </c>
      <c r="F34" s="150"/>
      <c r="G34" s="149">
        <f t="shared" si="0"/>
        <v>0</v>
      </c>
      <c r="H34" s="6"/>
    </row>
    <row r="35" spans="1:9" s="1" customFormat="1" ht="27" customHeight="1" x14ac:dyDescent="0.25">
      <c r="A35" s="154" t="s">
        <v>450</v>
      </c>
      <c r="B35" s="153">
        <v>31</v>
      </c>
      <c r="C35" s="155" t="s">
        <v>256</v>
      </c>
      <c r="D35" s="88" t="s">
        <v>52</v>
      </c>
      <c r="E35" s="88">
        <v>10</v>
      </c>
      <c r="F35" s="150"/>
      <c r="G35" s="149">
        <f t="shared" si="0"/>
        <v>0</v>
      </c>
      <c r="H35" s="6"/>
    </row>
    <row r="36" spans="1:9" s="1" customFormat="1" ht="30.75" customHeight="1" x14ac:dyDescent="0.25">
      <c r="A36" s="154" t="s">
        <v>450</v>
      </c>
      <c r="B36" s="153">
        <v>32</v>
      </c>
      <c r="C36" s="155" t="s">
        <v>257</v>
      </c>
      <c r="D36" s="88" t="s">
        <v>52</v>
      </c>
      <c r="E36" s="88">
        <v>10</v>
      </c>
      <c r="F36" s="150"/>
      <c r="G36" s="149">
        <f t="shared" si="0"/>
        <v>0</v>
      </c>
      <c r="H36" s="6"/>
    </row>
    <row r="37" spans="1:9" s="1" customFormat="1" ht="30" customHeight="1" x14ac:dyDescent="0.25">
      <c r="A37" s="154" t="s">
        <v>450</v>
      </c>
      <c r="B37" s="153">
        <v>33</v>
      </c>
      <c r="C37" s="155" t="s">
        <v>376</v>
      </c>
      <c r="D37" s="88" t="s">
        <v>46</v>
      </c>
      <c r="E37" s="88">
        <v>1</v>
      </c>
      <c r="F37" s="150"/>
      <c r="G37" s="149">
        <f t="shared" si="0"/>
        <v>0</v>
      </c>
      <c r="H37" s="6"/>
    </row>
    <row r="38" spans="1:9" s="1" customFormat="1" ht="30.75" customHeight="1" x14ac:dyDescent="0.25">
      <c r="A38" s="154" t="s">
        <v>450</v>
      </c>
      <c r="B38" s="153">
        <v>34</v>
      </c>
      <c r="C38" s="155" t="s">
        <v>624</v>
      </c>
      <c r="D38" s="88" t="s">
        <v>46</v>
      </c>
      <c r="E38" s="88">
        <v>1</v>
      </c>
      <c r="F38" s="150"/>
      <c r="G38" s="149">
        <f t="shared" si="0"/>
        <v>0</v>
      </c>
      <c r="H38" s="6"/>
    </row>
    <row r="39" spans="1:9" s="1" customFormat="1" ht="51" customHeight="1" thickBot="1" x14ac:dyDescent="0.3">
      <c r="A39" s="154" t="s">
        <v>450</v>
      </c>
      <c r="B39" s="153">
        <v>35</v>
      </c>
      <c r="C39" s="155" t="s">
        <v>580</v>
      </c>
      <c r="D39" s="88" t="s">
        <v>49</v>
      </c>
      <c r="E39" s="88">
        <v>2</v>
      </c>
      <c r="F39" s="150"/>
      <c r="G39" s="149">
        <f t="shared" si="0"/>
        <v>0</v>
      </c>
      <c r="H39" s="6"/>
    </row>
    <row r="40" spans="1:9" s="1" customFormat="1" ht="38.25" customHeight="1" thickBot="1" x14ac:dyDescent="0.3">
      <c r="A40" s="148" t="s">
        <v>450</v>
      </c>
      <c r="B40" s="147">
        <v>36</v>
      </c>
      <c r="C40" s="146" t="s">
        <v>378</v>
      </c>
      <c r="D40" s="65" t="s">
        <v>46</v>
      </c>
      <c r="E40" s="65">
        <v>1</v>
      </c>
      <c r="F40" s="144"/>
      <c r="G40" s="143">
        <f t="shared" si="0"/>
        <v>0</v>
      </c>
      <c r="H40" s="62" t="s">
        <v>78</v>
      </c>
      <c r="I40" s="61">
        <f>ROUND(SUM(G30:G40),2)</f>
        <v>0</v>
      </c>
    </row>
    <row r="41" spans="1:9" ht="42" thickBot="1" x14ac:dyDescent="0.35">
      <c r="A41" s="52"/>
      <c r="B41" s="51"/>
      <c r="C41" s="52"/>
      <c r="D41" s="51"/>
      <c r="E41" s="51"/>
      <c r="F41" s="59" t="s">
        <v>625</v>
      </c>
      <c r="G41" s="142">
        <f>SUM(G5:G40)</f>
        <v>0</v>
      </c>
      <c r="H41" s="57"/>
      <c r="I41" s="56"/>
    </row>
  </sheetData>
  <mergeCells count="2">
    <mergeCell ref="A1:G1"/>
    <mergeCell ref="A3:G3"/>
  </mergeCells>
  <pageMargins left="0.7" right="0.7" top="0.75" bottom="0.75" header="0.3" footer="0.3"/>
  <pageSetup paperSize="9" orientation="portrait" horizont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E7A92-878E-4A7E-B4B7-9D55AA30BE9B}">
  <dimension ref="A1:I64"/>
  <sheetViews>
    <sheetView topLeftCell="C53" zoomScaleNormal="100" workbookViewId="0">
      <selection activeCell="A3" sqref="A3:G3"/>
    </sheetView>
  </sheetViews>
  <sheetFormatPr defaultColWidth="9.109375" defaultRowHeight="13.8" x14ac:dyDescent="0.25"/>
  <cols>
    <col min="1" max="1" width="39.6640625" style="48" customWidth="1"/>
    <col min="2" max="2" width="10.5546875" style="2" customWidth="1"/>
    <col min="3" max="3" width="79.33203125" style="3" customWidth="1"/>
    <col min="4" max="4" width="9.109375" style="2"/>
    <col min="5" max="5" width="16.33203125" style="2" customWidth="1"/>
    <col min="6" max="6" width="20.6640625" style="5" customWidth="1"/>
    <col min="7" max="7" width="14.6640625" style="2" customWidth="1"/>
    <col min="8" max="8" width="21.5546875" style="6" customWidth="1"/>
    <col min="9" max="9" width="16.109375" style="1" customWidth="1"/>
    <col min="10" max="16384" width="9.109375" style="1"/>
  </cols>
  <sheetData>
    <row r="1" spans="1:7" ht="39.9" customHeight="1" x14ac:dyDescent="0.25">
      <c r="A1" s="311" t="s">
        <v>570</v>
      </c>
      <c r="B1" s="311"/>
      <c r="C1" s="311"/>
      <c r="D1" s="311"/>
      <c r="E1" s="311"/>
      <c r="F1" s="311"/>
      <c r="G1" s="311"/>
    </row>
    <row r="2" spans="1:7" ht="21.75" customHeight="1" thickBot="1" x14ac:dyDescent="0.3">
      <c r="A2" s="138"/>
      <c r="B2" s="138"/>
      <c r="C2" s="138"/>
      <c r="D2" s="138"/>
      <c r="E2" s="139"/>
      <c r="F2" s="138"/>
      <c r="G2" s="138"/>
    </row>
    <row r="3" spans="1:7" ht="21.75" customHeight="1" x14ac:dyDescent="0.25">
      <c r="A3" s="316" t="s">
        <v>8</v>
      </c>
      <c r="B3" s="317"/>
      <c r="C3" s="317"/>
      <c r="D3" s="317"/>
      <c r="E3" s="317"/>
      <c r="F3" s="317"/>
      <c r="G3" s="318"/>
    </row>
    <row r="4" spans="1:7" ht="49.5" customHeight="1" thickBot="1" x14ac:dyDescent="0.3">
      <c r="A4" s="137" t="s">
        <v>36</v>
      </c>
      <c r="B4" s="136" t="s">
        <v>37</v>
      </c>
      <c r="C4" s="135" t="s">
        <v>38</v>
      </c>
      <c r="D4" s="135" t="s">
        <v>39</v>
      </c>
      <c r="E4" s="134" t="s">
        <v>40</v>
      </c>
      <c r="F4" s="133" t="s">
        <v>41</v>
      </c>
      <c r="G4" s="132" t="s">
        <v>42</v>
      </c>
    </row>
    <row r="5" spans="1:7" ht="20.25" customHeight="1" x14ac:dyDescent="0.25">
      <c r="A5" s="77" t="s">
        <v>43</v>
      </c>
      <c r="B5" s="93" t="s">
        <v>130</v>
      </c>
      <c r="C5" s="75" t="s">
        <v>45</v>
      </c>
      <c r="D5" s="73" t="s">
        <v>46</v>
      </c>
      <c r="E5" s="73">
        <v>1</v>
      </c>
      <c r="F5" s="129"/>
      <c r="G5" s="71">
        <f t="shared" ref="G5:G36" si="0">ROUND((E5*F5),2)</f>
        <v>0</v>
      </c>
    </row>
    <row r="6" spans="1:7" ht="20.25" customHeight="1" x14ac:dyDescent="0.25">
      <c r="A6" s="106" t="s">
        <v>43</v>
      </c>
      <c r="B6" s="91" t="s">
        <v>131</v>
      </c>
      <c r="C6" s="174" t="s">
        <v>582</v>
      </c>
      <c r="D6" s="158" t="s">
        <v>46</v>
      </c>
      <c r="E6" s="158">
        <v>7</v>
      </c>
      <c r="F6" s="189"/>
      <c r="G6" s="86">
        <f t="shared" si="0"/>
        <v>0</v>
      </c>
    </row>
    <row r="7" spans="1:7" ht="20.25" customHeight="1" x14ac:dyDescent="0.25">
      <c r="A7" s="106" t="s">
        <v>43</v>
      </c>
      <c r="B7" s="91" t="s">
        <v>132</v>
      </c>
      <c r="C7" s="131" t="s">
        <v>51</v>
      </c>
      <c r="D7" s="158" t="s">
        <v>52</v>
      </c>
      <c r="E7" s="158">
        <v>14</v>
      </c>
      <c r="F7" s="189"/>
      <c r="G7" s="86">
        <f t="shared" si="0"/>
        <v>0</v>
      </c>
    </row>
    <row r="8" spans="1:7" ht="20.25" customHeight="1" x14ac:dyDescent="0.25">
      <c r="A8" s="106" t="s">
        <v>43</v>
      </c>
      <c r="B8" s="91" t="s">
        <v>133</v>
      </c>
      <c r="C8" s="131" t="s">
        <v>335</v>
      </c>
      <c r="D8" s="158" t="s">
        <v>52</v>
      </c>
      <c r="E8" s="158">
        <v>19.2</v>
      </c>
      <c r="F8" s="189"/>
      <c r="G8" s="86">
        <f t="shared" si="0"/>
        <v>0</v>
      </c>
    </row>
    <row r="9" spans="1:7" ht="20.25" customHeight="1" x14ac:dyDescent="0.25">
      <c r="A9" s="106" t="s">
        <v>43</v>
      </c>
      <c r="B9" s="91" t="s">
        <v>135</v>
      </c>
      <c r="C9" s="131" t="s">
        <v>336</v>
      </c>
      <c r="D9" s="158" t="s">
        <v>55</v>
      </c>
      <c r="E9" s="158">
        <v>32</v>
      </c>
      <c r="F9" s="189"/>
      <c r="G9" s="86">
        <f t="shared" si="0"/>
        <v>0</v>
      </c>
    </row>
    <row r="10" spans="1:7" ht="20.25" customHeight="1" x14ac:dyDescent="0.25">
      <c r="A10" s="106" t="s">
        <v>43</v>
      </c>
      <c r="B10" s="91" t="s">
        <v>136</v>
      </c>
      <c r="C10" s="131" t="s">
        <v>59</v>
      </c>
      <c r="D10" s="158" t="s">
        <v>52</v>
      </c>
      <c r="E10" s="158">
        <v>85.5</v>
      </c>
      <c r="F10" s="189"/>
      <c r="G10" s="86">
        <f t="shared" si="0"/>
        <v>0</v>
      </c>
    </row>
    <row r="11" spans="1:7" ht="20.25" customHeight="1" x14ac:dyDescent="0.25">
      <c r="A11" s="106" t="s">
        <v>43</v>
      </c>
      <c r="B11" s="91" t="s">
        <v>137</v>
      </c>
      <c r="C11" s="90" t="s">
        <v>61</v>
      </c>
      <c r="D11" s="88" t="s">
        <v>62</v>
      </c>
      <c r="E11" s="88">
        <v>2.1</v>
      </c>
      <c r="F11" s="128"/>
      <c r="G11" s="86">
        <f t="shared" si="0"/>
        <v>0</v>
      </c>
    </row>
    <row r="12" spans="1:7" ht="20.25" customHeight="1" x14ac:dyDescent="0.25">
      <c r="A12" s="106" t="s">
        <v>43</v>
      </c>
      <c r="B12" s="91" t="s">
        <v>139</v>
      </c>
      <c r="C12" s="90" t="s">
        <v>626</v>
      </c>
      <c r="D12" s="88" t="s">
        <v>55</v>
      </c>
      <c r="E12" s="88">
        <v>34.1</v>
      </c>
      <c r="F12" s="128"/>
      <c r="G12" s="86">
        <f t="shared" si="0"/>
        <v>0</v>
      </c>
    </row>
    <row r="13" spans="1:7" ht="28.95" customHeight="1" x14ac:dyDescent="0.25">
      <c r="A13" s="106" t="s">
        <v>43</v>
      </c>
      <c r="B13" s="91" t="s">
        <v>140</v>
      </c>
      <c r="C13" s="90" t="s">
        <v>64</v>
      </c>
      <c r="D13" s="88" t="s">
        <v>65</v>
      </c>
      <c r="E13" s="88">
        <v>17.399999999999999</v>
      </c>
      <c r="F13" s="128"/>
      <c r="G13" s="86">
        <f t="shared" si="0"/>
        <v>0</v>
      </c>
    </row>
    <row r="14" spans="1:7" ht="20.25" customHeight="1" x14ac:dyDescent="0.25">
      <c r="A14" s="106" t="s">
        <v>43</v>
      </c>
      <c r="B14" s="91" t="s">
        <v>141</v>
      </c>
      <c r="C14" s="131" t="s">
        <v>338</v>
      </c>
      <c r="D14" s="88" t="s">
        <v>49</v>
      </c>
      <c r="E14" s="88">
        <v>5</v>
      </c>
      <c r="F14" s="128"/>
      <c r="G14" s="86">
        <f t="shared" si="0"/>
        <v>0</v>
      </c>
    </row>
    <row r="15" spans="1:7" ht="20.25" customHeight="1" x14ac:dyDescent="0.25">
      <c r="A15" s="106" t="s">
        <v>43</v>
      </c>
      <c r="B15" s="91" t="s">
        <v>460</v>
      </c>
      <c r="C15" s="131" t="s">
        <v>339</v>
      </c>
      <c r="D15" s="88" t="s">
        <v>49</v>
      </c>
      <c r="E15" s="88">
        <v>7</v>
      </c>
      <c r="F15" s="128"/>
      <c r="G15" s="86">
        <f t="shared" si="0"/>
        <v>0</v>
      </c>
    </row>
    <row r="16" spans="1:7" ht="20.25" customHeight="1" x14ac:dyDescent="0.25">
      <c r="A16" s="106" t="s">
        <v>43</v>
      </c>
      <c r="B16" s="91" t="s">
        <v>461</v>
      </c>
      <c r="C16" s="131" t="s">
        <v>505</v>
      </c>
      <c r="D16" s="88" t="s">
        <v>49</v>
      </c>
      <c r="E16" s="88">
        <v>1</v>
      </c>
      <c r="F16" s="128"/>
      <c r="G16" s="86">
        <f t="shared" si="0"/>
        <v>0</v>
      </c>
    </row>
    <row r="17" spans="1:9" ht="20.25" customHeight="1" thickBot="1" x14ac:dyDescent="0.3">
      <c r="A17" s="106" t="s">
        <v>43</v>
      </c>
      <c r="B17" s="91" t="s">
        <v>483</v>
      </c>
      <c r="C17" s="131" t="s">
        <v>67</v>
      </c>
      <c r="D17" s="88" t="s">
        <v>55</v>
      </c>
      <c r="E17" s="88">
        <v>69.900000000000006</v>
      </c>
      <c r="F17" s="128"/>
      <c r="G17" s="86">
        <f t="shared" si="0"/>
        <v>0</v>
      </c>
    </row>
    <row r="18" spans="1:9" ht="28.2" thickBot="1" x14ac:dyDescent="0.3">
      <c r="A18" s="106" t="s">
        <v>43</v>
      </c>
      <c r="B18" s="84" t="s">
        <v>489</v>
      </c>
      <c r="C18" s="131" t="s">
        <v>69</v>
      </c>
      <c r="D18" s="88" t="s">
        <v>65</v>
      </c>
      <c r="E18" s="88">
        <v>14.8</v>
      </c>
      <c r="F18" s="128"/>
      <c r="G18" s="86">
        <f t="shared" si="0"/>
        <v>0</v>
      </c>
      <c r="H18" s="78" t="s">
        <v>70</v>
      </c>
      <c r="I18" s="61">
        <f>ROUND(SUM(G5:G18),2)</f>
        <v>0</v>
      </c>
    </row>
    <row r="19" spans="1:9" ht="31.5" customHeight="1" x14ac:dyDescent="0.25">
      <c r="A19" s="77" t="s">
        <v>584</v>
      </c>
      <c r="B19" s="76" t="s">
        <v>142</v>
      </c>
      <c r="C19" s="75" t="s">
        <v>267</v>
      </c>
      <c r="D19" s="74" t="s">
        <v>62</v>
      </c>
      <c r="E19" s="74">
        <v>0.9</v>
      </c>
      <c r="F19" s="129"/>
      <c r="G19" s="71">
        <f t="shared" si="0"/>
        <v>0</v>
      </c>
      <c r="H19" s="70"/>
      <c r="I19" s="56"/>
    </row>
    <row r="20" spans="1:9" ht="31.5" customHeight="1" x14ac:dyDescent="0.25">
      <c r="A20" s="105" t="s">
        <v>584</v>
      </c>
      <c r="B20" s="84" t="s">
        <v>143</v>
      </c>
      <c r="C20" s="174" t="s">
        <v>73</v>
      </c>
      <c r="D20" s="89" t="s">
        <v>62</v>
      </c>
      <c r="E20" s="173">
        <v>11.5</v>
      </c>
      <c r="F20" s="189"/>
      <c r="G20" s="92">
        <f t="shared" si="0"/>
        <v>0</v>
      </c>
      <c r="H20" s="70"/>
      <c r="I20" s="56"/>
    </row>
    <row r="21" spans="1:9" ht="31.5" customHeight="1" x14ac:dyDescent="0.25">
      <c r="A21" s="106" t="s">
        <v>584</v>
      </c>
      <c r="B21" s="84" t="s">
        <v>462</v>
      </c>
      <c r="C21" s="90" t="s">
        <v>586</v>
      </c>
      <c r="D21" s="89" t="s">
        <v>62</v>
      </c>
      <c r="E21" s="89">
        <v>0.7</v>
      </c>
      <c r="F21" s="128"/>
      <c r="G21" s="86">
        <f t="shared" si="0"/>
        <v>0</v>
      </c>
      <c r="H21" s="70"/>
      <c r="I21" s="56"/>
    </row>
    <row r="22" spans="1:9" ht="31.5" customHeight="1" x14ac:dyDescent="0.25">
      <c r="A22" s="106" t="s">
        <v>584</v>
      </c>
      <c r="B22" s="84" t="s">
        <v>463</v>
      </c>
      <c r="C22" s="90" t="s">
        <v>627</v>
      </c>
      <c r="D22" s="89" t="s">
        <v>62</v>
      </c>
      <c r="E22" s="89">
        <v>57.9</v>
      </c>
      <c r="F22" s="128"/>
      <c r="G22" s="86">
        <f t="shared" si="0"/>
        <v>0</v>
      </c>
      <c r="H22" s="70"/>
      <c r="I22" s="56"/>
    </row>
    <row r="23" spans="1:9" ht="31.5" customHeight="1" x14ac:dyDescent="0.25">
      <c r="A23" s="106" t="s">
        <v>584</v>
      </c>
      <c r="B23" s="84" t="s">
        <v>465</v>
      </c>
      <c r="C23" s="90" t="s">
        <v>382</v>
      </c>
      <c r="D23" s="89" t="s">
        <v>62</v>
      </c>
      <c r="E23" s="89">
        <v>17.399999999999999</v>
      </c>
      <c r="F23" s="128"/>
      <c r="G23" s="86">
        <f t="shared" si="0"/>
        <v>0</v>
      </c>
      <c r="H23" s="70"/>
      <c r="I23" s="56"/>
    </row>
    <row r="24" spans="1:9" ht="31.5" customHeight="1" thickBot="1" x14ac:dyDescent="0.3">
      <c r="A24" s="106" t="s">
        <v>584</v>
      </c>
      <c r="B24" s="84" t="s">
        <v>466</v>
      </c>
      <c r="C24" s="90" t="s">
        <v>274</v>
      </c>
      <c r="D24" s="89" t="s">
        <v>62</v>
      </c>
      <c r="E24" s="89">
        <v>0.7</v>
      </c>
      <c r="F24" s="128"/>
      <c r="G24" s="86">
        <f t="shared" si="0"/>
        <v>0</v>
      </c>
      <c r="H24" s="70"/>
      <c r="I24" s="56"/>
    </row>
    <row r="25" spans="1:9" ht="32.25" customHeight="1" thickBot="1" x14ac:dyDescent="0.3">
      <c r="A25" s="126" t="s">
        <v>584</v>
      </c>
      <c r="B25" s="84" t="s">
        <v>468</v>
      </c>
      <c r="C25" s="90" t="s">
        <v>276</v>
      </c>
      <c r="D25" s="89" t="s">
        <v>55</v>
      </c>
      <c r="E25" s="66">
        <v>11.7</v>
      </c>
      <c r="F25" s="125"/>
      <c r="G25" s="63">
        <f t="shared" si="0"/>
        <v>0</v>
      </c>
      <c r="H25" s="78" t="s">
        <v>78</v>
      </c>
      <c r="I25" s="61">
        <f>ROUND(SUM(G19:G25),2)</f>
        <v>0</v>
      </c>
    </row>
    <row r="26" spans="1:9" ht="32.25" customHeight="1" x14ac:dyDescent="0.25">
      <c r="A26" s="77" t="s">
        <v>588</v>
      </c>
      <c r="B26" s="76" t="s">
        <v>469</v>
      </c>
      <c r="C26" s="75" t="s">
        <v>81</v>
      </c>
      <c r="D26" s="74" t="s">
        <v>55</v>
      </c>
      <c r="E26" s="73">
        <v>9.1</v>
      </c>
      <c r="F26" s="124"/>
      <c r="G26" s="71">
        <f t="shared" si="0"/>
        <v>0</v>
      </c>
      <c r="H26" s="122"/>
      <c r="I26" s="60"/>
    </row>
    <row r="27" spans="1:9" ht="32.25" customHeight="1" thickBot="1" x14ac:dyDescent="0.3">
      <c r="A27" s="106" t="s">
        <v>588</v>
      </c>
      <c r="B27" s="91" t="s">
        <v>470</v>
      </c>
      <c r="C27" s="90" t="s">
        <v>284</v>
      </c>
      <c r="D27" s="89" t="s">
        <v>55</v>
      </c>
      <c r="E27" s="88">
        <v>9.1</v>
      </c>
      <c r="F27" s="123"/>
      <c r="G27" s="86">
        <f t="shared" si="0"/>
        <v>0</v>
      </c>
      <c r="H27" s="122"/>
      <c r="I27" s="60"/>
    </row>
    <row r="28" spans="1:9" ht="32.25" customHeight="1" thickBot="1" x14ac:dyDescent="0.3">
      <c r="A28" s="126" t="s">
        <v>588</v>
      </c>
      <c r="B28" s="121" t="s">
        <v>471</v>
      </c>
      <c r="C28" s="67" t="s">
        <v>85</v>
      </c>
      <c r="D28" s="66" t="s">
        <v>52</v>
      </c>
      <c r="E28" s="65">
        <v>51</v>
      </c>
      <c r="F28" s="120"/>
      <c r="G28" s="63">
        <f t="shared" si="0"/>
        <v>0</v>
      </c>
      <c r="H28" s="78" t="s">
        <v>86</v>
      </c>
      <c r="I28" s="61">
        <f>ROUND(SUM(G26:G28),2)</f>
        <v>0</v>
      </c>
    </row>
    <row r="29" spans="1:9" ht="32.25" customHeight="1" x14ac:dyDescent="0.25">
      <c r="A29" s="94" t="s">
        <v>628</v>
      </c>
      <c r="B29" s="76" t="s">
        <v>145</v>
      </c>
      <c r="C29" s="75" t="s">
        <v>347</v>
      </c>
      <c r="D29" s="74" t="s">
        <v>62</v>
      </c>
      <c r="E29" s="109">
        <v>5.0999999999999996</v>
      </c>
      <c r="F29" s="188"/>
      <c r="G29" s="118">
        <f t="shared" si="0"/>
        <v>0</v>
      </c>
      <c r="H29" s="70"/>
      <c r="I29" s="56"/>
    </row>
    <row r="30" spans="1:9" s="60" customFormat="1" ht="35.25" customHeight="1" x14ac:dyDescent="0.25">
      <c r="A30" s="20" t="s">
        <v>628</v>
      </c>
      <c r="B30" s="84" t="s">
        <v>146</v>
      </c>
      <c r="C30" s="174" t="s">
        <v>629</v>
      </c>
      <c r="D30" s="173" t="s">
        <v>55</v>
      </c>
      <c r="E30" s="88">
        <v>24.1</v>
      </c>
      <c r="F30" s="87"/>
      <c r="G30" s="86">
        <f t="shared" si="0"/>
        <v>0</v>
      </c>
    </row>
    <row r="31" spans="1:9" s="60" customFormat="1" ht="35.25" customHeight="1" x14ac:dyDescent="0.25">
      <c r="A31" s="20" t="s">
        <v>628</v>
      </c>
      <c r="B31" s="84" t="s">
        <v>147</v>
      </c>
      <c r="C31" s="90" t="s">
        <v>600</v>
      </c>
      <c r="D31" s="89" t="s">
        <v>55</v>
      </c>
      <c r="E31" s="88">
        <v>24.1</v>
      </c>
      <c r="F31" s="87"/>
      <c r="G31" s="86">
        <f t="shared" si="0"/>
        <v>0</v>
      </c>
    </row>
    <row r="32" spans="1:9" s="60" customFormat="1" ht="35.25" customHeight="1" x14ac:dyDescent="0.25">
      <c r="A32" s="20" t="s">
        <v>628</v>
      </c>
      <c r="B32" s="84" t="s">
        <v>148</v>
      </c>
      <c r="C32" s="90" t="s">
        <v>630</v>
      </c>
      <c r="D32" s="89" t="s">
        <v>55</v>
      </c>
      <c r="E32" s="88">
        <v>17.2</v>
      </c>
      <c r="F32" s="87"/>
      <c r="G32" s="86">
        <f t="shared" si="0"/>
        <v>0</v>
      </c>
    </row>
    <row r="33" spans="1:9" s="60" customFormat="1" ht="35.25" customHeight="1" x14ac:dyDescent="0.25">
      <c r="A33" s="20" t="s">
        <v>628</v>
      </c>
      <c r="B33" s="84" t="s">
        <v>149</v>
      </c>
      <c r="C33" s="90" t="s">
        <v>93</v>
      </c>
      <c r="D33" s="89" t="s">
        <v>55</v>
      </c>
      <c r="E33" s="88">
        <v>2.8</v>
      </c>
      <c r="F33" s="87"/>
      <c r="G33" s="86">
        <f t="shared" si="0"/>
        <v>0</v>
      </c>
    </row>
    <row r="34" spans="1:9" s="60" customFormat="1" ht="35.25" customHeight="1" x14ac:dyDescent="0.25">
      <c r="A34" s="20" t="s">
        <v>628</v>
      </c>
      <c r="B34" s="84" t="s">
        <v>151</v>
      </c>
      <c r="C34" s="90" t="s">
        <v>95</v>
      </c>
      <c r="D34" s="89" t="s">
        <v>55</v>
      </c>
      <c r="E34" s="88">
        <v>4.0999999999999996</v>
      </c>
      <c r="F34" s="87"/>
      <c r="G34" s="86">
        <f t="shared" si="0"/>
        <v>0</v>
      </c>
    </row>
    <row r="35" spans="1:9" s="60" customFormat="1" ht="35.25" customHeight="1" x14ac:dyDescent="0.25">
      <c r="A35" s="20" t="s">
        <v>628</v>
      </c>
      <c r="B35" s="84" t="s">
        <v>152</v>
      </c>
      <c r="C35" s="90" t="s">
        <v>606</v>
      </c>
      <c r="D35" s="89" t="s">
        <v>52</v>
      </c>
      <c r="E35" s="88">
        <v>6</v>
      </c>
      <c r="F35" s="87"/>
      <c r="G35" s="86">
        <f t="shared" si="0"/>
        <v>0</v>
      </c>
    </row>
    <row r="36" spans="1:9" s="60" customFormat="1" ht="35.25" customHeight="1" thickBot="1" x14ac:dyDescent="0.3">
      <c r="A36" s="20" t="s">
        <v>628</v>
      </c>
      <c r="B36" s="84" t="s">
        <v>473</v>
      </c>
      <c r="C36" s="90" t="s">
        <v>300</v>
      </c>
      <c r="D36" s="89" t="s">
        <v>52</v>
      </c>
      <c r="E36" s="88">
        <v>10.8</v>
      </c>
      <c r="F36" s="87"/>
      <c r="G36" s="86">
        <f t="shared" si="0"/>
        <v>0</v>
      </c>
    </row>
    <row r="37" spans="1:9" s="60" customFormat="1" ht="35.25" customHeight="1" thickBot="1" x14ac:dyDescent="0.3">
      <c r="A37" s="85" t="s">
        <v>628</v>
      </c>
      <c r="B37" s="117" t="s">
        <v>485</v>
      </c>
      <c r="C37" s="116" t="s">
        <v>99</v>
      </c>
      <c r="D37" s="115" t="s">
        <v>52</v>
      </c>
      <c r="E37" s="114">
        <v>6</v>
      </c>
      <c r="F37" s="113"/>
      <c r="G37" s="112">
        <f t="shared" ref="G37:G68" si="1">ROUND((E37*F37),2)</f>
        <v>0</v>
      </c>
      <c r="H37" s="78" t="s">
        <v>100</v>
      </c>
      <c r="I37" s="61">
        <f>ROUND(SUM(G29:G37),2)</f>
        <v>0</v>
      </c>
    </row>
    <row r="38" spans="1:9" s="60" customFormat="1" ht="35.25" customHeight="1" x14ac:dyDescent="0.25">
      <c r="A38" s="77" t="s">
        <v>631</v>
      </c>
      <c r="B38" s="76" t="s">
        <v>155</v>
      </c>
      <c r="C38" s="75" t="s">
        <v>629</v>
      </c>
      <c r="D38" s="74" t="s">
        <v>55</v>
      </c>
      <c r="E38" s="73">
        <v>12.2</v>
      </c>
      <c r="F38" s="111"/>
      <c r="G38" s="71">
        <f t="shared" si="1"/>
        <v>0</v>
      </c>
      <c r="H38" s="70"/>
      <c r="I38" s="56"/>
    </row>
    <row r="39" spans="1:9" s="60" customFormat="1" ht="35.25" customHeight="1" x14ac:dyDescent="0.25">
      <c r="A39" s="106" t="s">
        <v>631</v>
      </c>
      <c r="B39" s="91" t="s">
        <v>157</v>
      </c>
      <c r="C39" s="90" t="s">
        <v>600</v>
      </c>
      <c r="D39" s="89" t="s">
        <v>55</v>
      </c>
      <c r="E39" s="88">
        <v>12.2</v>
      </c>
      <c r="F39" s="104"/>
      <c r="G39" s="86">
        <f t="shared" si="1"/>
        <v>0</v>
      </c>
      <c r="H39" s="70"/>
      <c r="I39" s="56"/>
    </row>
    <row r="40" spans="1:9" s="60" customFormat="1" ht="35.25" customHeight="1" x14ac:dyDescent="0.25">
      <c r="A40" s="106" t="s">
        <v>631</v>
      </c>
      <c r="B40" s="91" t="s">
        <v>158</v>
      </c>
      <c r="C40" s="90" t="s">
        <v>630</v>
      </c>
      <c r="D40" s="89" t="s">
        <v>55</v>
      </c>
      <c r="E40" s="88">
        <v>9.3000000000000007</v>
      </c>
      <c r="F40" s="104"/>
      <c r="G40" s="86">
        <f t="shared" si="1"/>
        <v>0</v>
      </c>
      <c r="H40" s="70"/>
      <c r="I40" s="56"/>
    </row>
    <row r="41" spans="1:9" s="60" customFormat="1" ht="35.25" customHeight="1" x14ac:dyDescent="0.25">
      <c r="A41" s="106" t="s">
        <v>631</v>
      </c>
      <c r="B41" s="91" t="s">
        <v>159</v>
      </c>
      <c r="C41" s="90" t="s">
        <v>93</v>
      </c>
      <c r="D41" s="89" t="s">
        <v>55</v>
      </c>
      <c r="E41" s="88">
        <v>2.4</v>
      </c>
      <c r="F41" s="104"/>
      <c r="G41" s="86">
        <f t="shared" si="1"/>
        <v>0</v>
      </c>
      <c r="H41" s="70"/>
      <c r="I41" s="56"/>
    </row>
    <row r="42" spans="1:9" s="60" customFormat="1" ht="35.25" customHeight="1" x14ac:dyDescent="0.25">
      <c r="A42" s="106" t="s">
        <v>631</v>
      </c>
      <c r="B42" s="91" t="s">
        <v>594</v>
      </c>
      <c r="C42" s="90" t="s">
        <v>95</v>
      </c>
      <c r="D42" s="89" t="s">
        <v>55</v>
      </c>
      <c r="E42" s="88">
        <v>0.5</v>
      </c>
      <c r="F42" s="104"/>
      <c r="G42" s="86">
        <f t="shared" si="1"/>
        <v>0</v>
      </c>
      <c r="H42" s="70"/>
      <c r="I42" s="56"/>
    </row>
    <row r="43" spans="1:9" s="60" customFormat="1" ht="35.25" customHeight="1" x14ac:dyDescent="0.25">
      <c r="A43" s="106" t="s">
        <v>631</v>
      </c>
      <c r="B43" s="91" t="s">
        <v>595</v>
      </c>
      <c r="C43" s="90" t="s">
        <v>606</v>
      </c>
      <c r="D43" s="89" t="s">
        <v>52</v>
      </c>
      <c r="E43" s="88">
        <v>8</v>
      </c>
      <c r="F43" s="104"/>
      <c r="G43" s="86">
        <f t="shared" si="1"/>
        <v>0</v>
      </c>
      <c r="H43" s="70"/>
      <c r="I43" s="56"/>
    </row>
    <row r="44" spans="1:9" s="60" customFormat="1" ht="35.25" customHeight="1" thickBot="1" x14ac:dyDescent="0.3">
      <c r="A44" s="106" t="s">
        <v>631</v>
      </c>
      <c r="B44" s="91" t="s">
        <v>596</v>
      </c>
      <c r="C44" s="90" t="s">
        <v>300</v>
      </c>
      <c r="D44" s="89" t="s">
        <v>52</v>
      </c>
      <c r="E44" s="88">
        <v>8</v>
      </c>
      <c r="F44" s="104"/>
      <c r="G44" s="86">
        <f t="shared" si="1"/>
        <v>0</v>
      </c>
      <c r="H44" s="70"/>
      <c r="I44" s="56"/>
    </row>
    <row r="45" spans="1:9" s="60" customFormat="1" ht="35.25" customHeight="1" thickBot="1" x14ac:dyDescent="0.3">
      <c r="A45" s="126" t="s">
        <v>631</v>
      </c>
      <c r="B45" s="121" t="s">
        <v>632</v>
      </c>
      <c r="C45" s="67" t="s">
        <v>99</v>
      </c>
      <c r="D45" s="66" t="s">
        <v>52</v>
      </c>
      <c r="E45" s="65">
        <v>8</v>
      </c>
      <c r="F45" s="64"/>
      <c r="G45" s="63">
        <f t="shared" si="1"/>
        <v>0</v>
      </c>
      <c r="H45" s="62" t="s">
        <v>109</v>
      </c>
      <c r="I45" s="61">
        <f>ROUND(SUM(G38:G45),2)</f>
        <v>0</v>
      </c>
    </row>
    <row r="46" spans="1:9" s="60" customFormat="1" ht="35.25" customHeight="1" x14ac:dyDescent="0.25">
      <c r="A46" s="85" t="s">
        <v>633</v>
      </c>
      <c r="B46" s="96" t="s">
        <v>598</v>
      </c>
      <c r="C46" s="83" t="s">
        <v>600</v>
      </c>
      <c r="D46" s="82" t="s">
        <v>55</v>
      </c>
      <c r="E46" s="81">
        <v>40.1</v>
      </c>
      <c r="F46" s="95"/>
      <c r="G46" s="92">
        <f t="shared" si="1"/>
        <v>0</v>
      </c>
      <c r="H46" s="70"/>
      <c r="I46" s="56"/>
    </row>
    <row r="47" spans="1:9" s="60" customFormat="1" ht="35.25" customHeight="1" x14ac:dyDescent="0.25">
      <c r="A47" s="106" t="s">
        <v>633</v>
      </c>
      <c r="B47" s="91" t="s">
        <v>599</v>
      </c>
      <c r="C47" s="90" t="s">
        <v>91</v>
      </c>
      <c r="D47" s="89" t="s">
        <v>55</v>
      </c>
      <c r="E47" s="88">
        <v>34.6</v>
      </c>
      <c r="F47" s="104"/>
      <c r="G47" s="92">
        <f t="shared" si="1"/>
        <v>0</v>
      </c>
      <c r="H47" s="70"/>
      <c r="I47" s="56"/>
    </row>
    <row r="48" spans="1:9" s="60" customFormat="1" ht="35.25" customHeight="1" x14ac:dyDescent="0.25">
      <c r="A48" s="106" t="s">
        <v>633</v>
      </c>
      <c r="B48" s="91" t="s">
        <v>601</v>
      </c>
      <c r="C48" s="90" t="s">
        <v>93</v>
      </c>
      <c r="D48" s="89" t="s">
        <v>55</v>
      </c>
      <c r="E48" s="88">
        <v>4.8</v>
      </c>
      <c r="F48" s="104"/>
      <c r="G48" s="86">
        <f t="shared" si="1"/>
        <v>0</v>
      </c>
      <c r="H48" s="70"/>
      <c r="I48" s="56"/>
    </row>
    <row r="49" spans="1:9" s="60" customFormat="1" ht="35.25" customHeight="1" x14ac:dyDescent="0.25">
      <c r="A49" s="106" t="s">
        <v>633</v>
      </c>
      <c r="B49" s="91" t="s">
        <v>603</v>
      </c>
      <c r="C49" s="90" t="s">
        <v>95</v>
      </c>
      <c r="D49" s="89" t="s">
        <v>55</v>
      </c>
      <c r="E49" s="88">
        <v>0.7</v>
      </c>
      <c r="F49" s="104"/>
      <c r="G49" s="92">
        <f t="shared" si="1"/>
        <v>0</v>
      </c>
      <c r="H49" s="70"/>
      <c r="I49" s="56"/>
    </row>
    <row r="50" spans="1:9" s="60" customFormat="1" ht="35.25" customHeight="1" thickBot="1" x14ac:dyDescent="0.3">
      <c r="A50" s="106" t="s">
        <v>633</v>
      </c>
      <c r="B50" s="91" t="s">
        <v>604</v>
      </c>
      <c r="C50" s="90" t="s">
        <v>593</v>
      </c>
      <c r="D50" s="89" t="s">
        <v>52</v>
      </c>
      <c r="E50" s="88">
        <v>41.5</v>
      </c>
      <c r="F50" s="104"/>
      <c r="G50" s="92">
        <f t="shared" si="1"/>
        <v>0</v>
      </c>
      <c r="H50" s="70"/>
      <c r="I50" s="56"/>
    </row>
    <row r="51" spans="1:9" s="60" customFormat="1" ht="35.25" customHeight="1" thickBot="1" x14ac:dyDescent="0.3">
      <c r="A51" s="97" t="s">
        <v>633</v>
      </c>
      <c r="B51" s="91" t="s">
        <v>605</v>
      </c>
      <c r="C51" s="102" t="s">
        <v>99</v>
      </c>
      <c r="D51" s="101" t="s">
        <v>52</v>
      </c>
      <c r="E51" s="100">
        <v>35.5</v>
      </c>
      <c r="F51" s="99"/>
      <c r="G51" s="98">
        <f t="shared" si="1"/>
        <v>0</v>
      </c>
      <c r="H51" s="78" t="s">
        <v>398</v>
      </c>
      <c r="I51" s="61">
        <f>ROUND(SUM(G46:G51),2)</f>
        <v>0</v>
      </c>
    </row>
    <row r="52" spans="1:9" s="60" customFormat="1" ht="35.25" customHeight="1" x14ac:dyDescent="0.25">
      <c r="A52" s="77" t="s">
        <v>620</v>
      </c>
      <c r="B52" s="93" t="s">
        <v>474</v>
      </c>
      <c r="C52" s="75" t="s">
        <v>475</v>
      </c>
      <c r="D52" s="74" t="s">
        <v>49</v>
      </c>
      <c r="E52" s="73">
        <v>2</v>
      </c>
      <c r="F52" s="72"/>
      <c r="G52" s="71">
        <f t="shared" si="1"/>
        <v>0</v>
      </c>
      <c r="H52" s="70"/>
      <c r="I52" s="56"/>
    </row>
    <row r="53" spans="1:9" s="60" customFormat="1" ht="35.25" customHeight="1" x14ac:dyDescent="0.25">
      <c r="A53" s="106" t="s">
        <v>620</v>
      </c>
      <c r="B53" s="91" t="s">
        <v>476</v>
      </c>
      <c r="C53" s="90" t="s">
        <v>477</v>
      </c>
      <c r="D53" s="89" t="s">
        <v>49</v>
      </c>
      <c r="E53" s="88">
        <v>4</v>
      </c>
      <c r="F53" s="185"/>
      <c r="G53" s="86">
        <f t="shared" si="1"/>
        <v>0</v>
      </c>
      <c r="H53" s="70"/>
      <c r="I53" s="56"/>
    </row>
    <row r="54" spans="1:9" s="60" customFormat="1" ht="35.25" customHeight="1" x14ac:dyDescent="0.25">
      <c r="A54" s="106" t="s">
        <v>620</v>
      </c>
      <c r="B54" s="91" t="s">
        <v>478</v>
      </c>
      <c r="C54" s="90" t="s">
        <v>530</v>
      </c>
      <c r="D54" s="89" t="s">
        <v>49</v>
      </c>
      <c r="E54" s="88">
        <v>1</v>
      </c>
      <c r="F54" s="185"/>
      <c r="G54" s="86">
        <f t="shared" si="1"/>
        <v>0</v>
      </c>
      <c r="H54" s="70"/>
      <c r="I54" s="56"/>
    </row>
    <row r="55" spans="1:9" s="60" customFormat="1" ht="35.25" customHeight="1" x14ac:dyDescent="0.25">
      <c r="A55" s="106" t="s">
        <v>620</v>
      </c>
      <c r="B55" s="91" t="s">
        <v>479</v>
      </c>
      <c r="C55" s="90" t="s">
        <v>314</v>
      </c>
      <c r="D55" s="89" t="s">
        <v>49</v>
      </c>
      <c r="E55" s="88">
        <v>4</v>
      </c>
      <c r="F55" s="185"/>
      <c r="G55" s="86">
        <f t="shared" si="1"/>
        <v>0</v>
      </c>
      <c r="H55" s="70"/>
      <c r="I55" s="56"/>
    </row>
    <row r="56" spans="1:9" s="60" customFormat="1" ht="35.25" customHeight="1" x14ac:dyDescent="0.25">
      <c r="A56" s="106" t="s">
        <v>620</v>
      </c>
      <c r="B56" s="91" t="s">
        <v>491</v>
      </c>
      <c r="C56" s="90" t="s">
        <v>634</v>
      </c>
      <c r="D56" s="89" t="s">
        <v>49</v>
      </c>
      <c r="E56" s="88">
        <v>2</v>
      </c>
      <c r="F56" s="185"/>
      <c r="G56" s="86">
        <f t="shared" si="1"/>
        <v>0</v>
      </c>
      <c r="H56" s="70"/>
      <c r="I56" s="56"/>
    </row>
    <row r="57" spans="1:9" s="60" customFormat="1" ht="35.25" customHeight="1" thickBot="1" x14ac:dyDescent="0.3">
      <c r="A57" s="106" t="s">
        <v>620</v>
      </c>
      <c r="B57" s="91" t="s">
        <v>635</v>
      </c>
      <c r="C57" s="90" t="s">
        <v>112</v>
      </c>
      <c r="D57" s="89" t="s">
        <v>55</v>
      </c>
      <c r="E57" s="187">
        <v>79.5</v>
      </c>
      <c r="F57" s="87"/>
      <c r="G57" s="86">
        <f t="shared" si="1"/>
        <v>0</v>
      </c>
    </row>
    <row r="58" spans="1:9" s="60" customFormat="1" ht="35.25" customHeight="1" thickBot="1" x14ac:dyDescent="0.3">
      <c r="A58" s="97" t="s">
        <v>620</v>
      </c>
      <c r="B58" s="103" t="s">
        <v>636</v>
      </c>
      <c r="C58" s="102" t="s">
        <v>637</v>
      </c>
      <c r="D58" s="101" t="s">
        <v>49</v>
      </c>
      <c r="E58" s="100">
        <v>21</v>
      </c>
      <c r="F58" s="186"/>
      <c r="G58" s="98">
        <f t="shared" si="1"/>
        <v>0</v>
      </c>
      <c r="H58" s="78" t="s">
        <v>113</v>
      </c>
      <c r="I58" s="61">
        <f>ROUND(SUM(G52:G58),2)</f>
        <v>0</v>
      </c>
    </row>
    <row r="59" spans="1:9" s="60" customFormat="1" ht="35.25" customHeight="1" thickBot="1" x14ac:dyDescent="0.3">
      <c r="A59" s="105" t="s">
        <v>114</v>
      </c>
      <c r="B59" s="84" t="s">
        <v>161</v>
      </c>
      <c r="C59" s="174" t="s">
        <v>122</v>
      </c>
      <c r="D59" s="173" t="s">
        <v>46</v>
      </c>
      <c r="E59" s="158">
        <v>1</v>
      </c>
      <c r="F59" s="185"/>
      <c r="G59" s="92">
        <f t="shared" si="1"/>
        <v>0</v>
      </c>
      <c r="H59" s="70"/>
      <c r="I59" s="56"/>
    </row>
    <row r="60" spans="1:9" s="60" customFormat="1" ht="36" customHeight="1" thickBot="1" x14ac:dyDescent="0.3">
      <c r="A60" s="69" t="s">
        <v>114</v>
      </c>
      <c r="B60" s="68" t="s">
        <v>162</v>
      </c>
      <c r="C60" s="67" t="s">
        <v>622</v>
      </c>
      <c r="D60" s="66" t="s">
        <v>46</v>
      </c>
      <c r="E60" s="65">
        <v>1</v>
      </c>
      <c r="F60" s="64"/>
      <c r="G60" s="63">
        <f t="shared" si="1"/>
        <v>0</v>
      </c>
      <c r="H60" s="62" t="s">
        <v>127</v>
      </c>
      <c r="I60" s="61">
        <f>ROUND(SUM(G59:G60),2)</f>
        <v>0</v>
      </c>
    </row>
    <row r="61" spans="1:9" ht="44.25" customHeight="1" thickBot="1" x14ac:dyDescent="0.3">
      <c r="A61" s="52"/>
      <c r="B61" s="51"/>
      <c r="C61" s="52"/>
      <c r="D61" s="51"/>
      <c r="E61" s="51"/>
      <c r="F61" s="59" t="s">
        <v>625</v>
      </c>
      <c r="G61" s="58">
        <f>SUM(G5:G60)</f>
        <v>0</v>
      </c>
      <c r="H61" s="57"/>
      <c r="I61" s="56"/>
    </row>
    <row r="62" spans="1:9" ht="20.25" customHeight="1" x14ac:dyDescent="0.25">
      <c r="A62" s="55"/>
      <c r="B62" s="53"/>
      <c r="C62" s="53"/>
      <c r="D62" s="53"/>
      <c r="E62" s="54"/>
      <c r="F62" s="53"/>
      <c r="G62" s="49"/>
    </row>
    <row r="63" spans="1:9" x14ac:dyDescent="0.25">
      <c r="A63" s="52"/>
      <c r="B63" s="51"/>
      <c r="C63" s="52"/>
      <c r="D63" s="51"/>
      <c r="E63" s="51"/>
      <c r="F63" s="50"/>
      <c r="G63" s="49"/>
    </row>
    <row r="64" spans="1:9" x14ac:dyDescent="0.25">
      <c r="A64" s="52"/>
      <c r="B64" s="51"/>
      <c r="C64" s="52"/>
      <c r="D64" s="51"/>
      <c r="E64" s="51"/>
      <c r="F64" s="50"/>
      <c r="G64" s="49"/>
    </row>
  </sheetData>
  <mergeCells count="2">
    <mergeCell ref="A1:G1"/>
    <mergeCell ref="A3:G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B41C9-09D1-4DBA-98DA-D9A4F0F997BA}">
  <dimension ref="A1:I84"/>
  <sheetViews>
    <sheetView topLeftCell="E27" zoomScaleNormal="100" workbookViewId="0">
      <selection activeCell="A3" sqref="A3:G3"/>
    </sheetView>
  </sheetViews>
  <sheetFormatPr defaultColWidth="9.109375" defaultRowHeight="13.8" x14ac:dyDescent="0.25"/>
  <cols>
    <col min="1" max="1" width="39.6640625" style="48" customWidth="1"/>
    <col min="2" max="2" width="10.5546875" style="2" customWidth="1"/>
    <col min="3" max="3" width="79.33203125" style="3" customWidth="1"/>
    <col min="4" max="4" width="9.109375" style="2"/>
    <col min="5" max="5" width="16.33203125" style="2" customWidth="1"/>
    <col min="6" max="6" width="20.6640625" style="5" customWidth="1"/>
    <col min="7" max="7" width="14.6640625" style="2" customWidth="1"/>
    <col min="8" max="8" width="21.5546875" style="6" customWidth="1"/>
    <col min="9" max="9" width="16.109375" style="1" customWidth="1"/>
    <col min="10" max="16384" width="9.109375" style="1"/>
  </cols>
  <sheetData>
    <row r="1" spans="1:9" ht="39.9" customHeight="1" x14ac:dyDescent="0.25">
      <c r="A1" s="311" t="s">
        <v>129</v>
      </c>
      <c r="B1" s="311"/>
      <c r="C1" s="311"/>
      <c r="D1" s="311"/>
      <c r="E1" s="311"/>
      <c r="F1" s="311"/>
      <c r="G1" s="311"/>
    </row>
    <row r="2" spans="1:9" ht="21.75" customHeight="1" thickBot="1" x14ac:dyDescent="0.3">
      <c r="A2" s="138"/>
      <c r="B2" s="138"/>
      <c r="C2" s="138"/>
      <c r="D2" s="138"/>
      <c r="E2" s="139"/>
      <c r="F2" s="138"/>
      <c r="G2" s="138"/>
    </row>
    <row r="3" spans="1:9" ht="21.6" customHeight="1" x14ac:dyDescent="0.25">
      <c r="A3" s="312" t="s">
        <v>30</v>
      </c>
      <c r="B3" s="313"/>
      <c r="C3" s="313"/>
      <c r="D3" s="313"/>
      <c r="E3" s="313"/>
      <c r="F3" s="313"/>
      <c r="G3" s="314"/>
    </row>
    <row r="4" spans="1:9" ht="28.2" thickBot="1" x14ac:dyDescent="0.3">
      <c r="A4" s="246" t="s">
        <v>36</v>
      </c>
      <c r="B4" s="184" t="s">
        <v>37</v>
      </c>
      <c r="C4" s="184" t="s">
        <v>38</v>
      </c>
      <c r="D4" s="184" t="s">
        <v>39</v>
      </c>
      <c r="E4" s="183" t="s">
        <v>40</v>
      </c>
      <c r="F4" s="244" t="s">
        <v>41</v>
      </c>
      <c r="G4" s="243" t="s">
        <v>42</v>
      </c>
    </row>
    <row r="5" spans="1:9" ht="20.25" customHeight="1" x14ac:dyDescent="0.25">
      <c r="A5" s="77" t="s">
        <v>43</v>
      </c>
      <c r="B5" s="76" t="s">
        <v>130</v>
      </c>
      <c r="C5" s="75" t="s">
        <v>45</v>
      </c>
      <c r="D5" s="73" t="s">
        <v>46</v>
      </c>
      <c r="E5" s="73">
        <v>1</v>
      </c>
      <c r="F5" s="129"/>
      <c r="G5" s="71">
        <f t="shared" ref="G5:G35" si="0">ROUND((E5*F5),2)</f>
        <v>0</v>
      </c>
    </row>
    <row r="6" spans="1:9" ht="20.25" customHeight="1" x14ac:dyDescent="0.25">
      <c r="A6" s="106" t="s">
        <v>43</v>
      </c>
      <c r="B6" s="91" t="s">
        <v>131</v>
      </c>
      <c r="C6" s="90" t="s">
        <v>51</v>
      </c>
      <c r="D6" s="88" t="s">
        <v>52</v>
      </c>
      <c r="E6" s="88">
        <v>20</v>
      </c>
      <c r="F6" s="128"/>
      <c r="G6" s="86">
        <f t="shared" si="0"/>
        <v>0</v>
      </c>
    </row>
    <row r="7" spans="1:9" ht="20.25" customHeight="1" x14ac:dyDescent="0.25">
      <c r="A7" s="106" t="s">
        <v>43</v>
      </c>
      <c r="B7" s="91" t="s">
        <v>132</v>
      </c>
      <c r="C7" s="90" t="s">
        <v>54</v>
      </c>
      <c r="D7" s="88" t="s">
        <v>55</v>
      </c>
      <c r="E7" s="88">
        <v>28.2</v>
      </c>
      <c r="F7" s="128"/>
      <c r="G7" s="86">
        <f t="shared" si="0"/>
        <v>0</v>
      </c>
    </row>
    <row r="8" spans="1:9" ht="20.25" customHeight="1" x14ac:dyDescent="0.25">
      <c r="A8" s="106" t="s">
        <v>43</v>
      </c>
      <c r="B8" s="91" t="s">
        <v>133</v>
      </c>
      <c r="C8" s="90" t="s">
        <v>134</v>
      </c>
      <c r="D8" s="88" t="s">
        <v>55</v>
      </c>
      <c r="E8" s="88">
        <v>0.8</v>
      </c>
      <c r="F8" s="128"/>
      <c r="G8" s="86">
        <f t="shared" si="0"/>
        <v>0</v>
      </c>
    </row>
    <row r="9" spans="1:9" ht="20.25" customHeight="1" x14ac:dyDescent="0.25">
      <c r="A9" s="106" t="s">
        <v>43</v>
      </c>
      <c r="B9" s="91" t="s">
        <v>135</v>
      </c>
      <c r="C9" s="90" t="s">
        <v>59</v>
      </c>
      <c r="D9" s="88" t="s">
        <v>52</v>
      </c>
      <c r="E9" s="88">
        <v>38</v>
      </c>
      <c r="F9" s="128"/>
      <c r="G9" s="86">
        <f t="shared" si="0"/>
        <v>0</v>
      </c>
    </row>
    <row r="10" spans="1:9" ht="32.4" customHeight="1" x14ac:dyDescent="0.25">
      <c r="A10" s="106" t="s">
        <v>43</v>
      </c>
      <c r="B10" s="91" t="s">
        <v>136</v>
      </c>
      <c r="C10" s="90" t="s">
        <v>61</v>
      </c>
      <c r="D10" s="88" t="s">
        <v>62</v>
      </c>
      <c r="E10" s="88">
        <v>0.8</v>
      </c>
      <c r="F10" s="128"/>
      <c r="G10" s="86">
        <f t="shared" si="0"/>
        <v>0</v>
      </c>
    </row>
    <row r="11" spans="1:9" ht="32.4" customHeight="1" x14ac:dyDescent="0.25">
      <c r="A11" s="106" t="s">
        <v>43</v>
      </c>
      <c r="B11" s="91" t="s">
        <v>137</v>
      </c>
      <c r="C11" s="90" t="s">
        <v>138</v>
      </c>
      <c r="D11" s="88" t="s">
        <v>55</v>
      </c>
      <c r="E11" s="88">
        <v>18.600000000000001</v>
      </c>
      <c r="F11" s="128"/>
      <c r="G11" s="86">
        <f t="shared" si="0"/>
        <v>0</v>
      </c>
    </row>
    <row r="12" spans="1:9" ht="32.4" customHeight="1" x14ac:dyDescent="0.25">
      <c r="A12" s="106" t="s">
        <v>43</v>
      </c>
      <c r="B12" s="91" t="s">
        <v>139</v>
      </c>
      <c r="C12" s="90" t="s">
        <v>64</v>
      </c>
      <c r="D12" s="88" t="s">
        <v>65</v>
      </c>
      <c r="E12" s="88">
        <v>5.7</v>
      </c>
      <c r="F12" s="128"/>
      <c r="G12" s="86">
        <f t="shared" si="0"/>
        <v>0</v>
      </c>
    </row>
    <row r="13" spans="1:9" ht="20.25" customHeight="1" thickBot="1" x14ac:dyDescent="0.3">
      <c r="A13" s="106" t="s">
        <v>43</v>
      </c>
      <c r="B13" s="91" t="s">
        <v>140</v>
      </c>
      <c r="C13" s="90" t="s">
        <v>67</v>
      </c>
      <c r="D13" s="88" t="s">
        <v>55</v>
      </c>
      <c r="E13" s="88">
        <v>24</v>
      </c>
      <c r="F13" s="128"/>
      <c r="G13" s="86">
        <f t="shared" si="0"/>
        <v>0</v>
      </c>
    </row>
    <row r="14" spans="1:9" ht="40.200000000000003" customHeight="1" thickBot="1" x14ac:dyDescent="0.3">
      <c r="A14" s="126" t="s">
        <v>43</v>
      </c>
      <c r="B14" s="91" t="s">
        <v>141</v>
      </c>
      <c r="C14" s="67" t="s">
        <v>69</v>
      </c>
      <c r="D14" s="65" t="s">
        <v>65</v>
      </c>
      <c r="E14" s="65">
        <v>13.6</v>
      </c>
      <c r="F14" s="125"/>
      <c r="G14" s="63">
        <f t="shared" si="0"/>
        <v>0</v>
      </c>
      <c r="H14" s="62" t="s">
        <v>70</v>
      </c>
      <c r="I14" s="61">
        <f>ROUND(SUM(G5:G14),2)</f>
        <v>0</v>
      </c>
    </row>
    <row r="15" spans="1:9" ht="29.25" customHeight="1" thickBot="1" x14ac:dyDescent="0.3">
      <c r="A15" s="77" t="s">
        <v>71</v>
      </c>
      <c r="B15" s="76" t="s">
        <v>142</v>
      </c>
      <c r="C15" s="75" t="s">
        <v>75</v>
      </c>
      <c r="D15" s="74" t="s">
        <v>55</v>
      </c>
      <c r="E15" s="74">
        <v>29</v>
      </c>
      <c r="F15" s="129"/>
      <c r="G15" s="71">
        <f t="shared" si="0"/>
        <v>0</v>
      </c>
      <c r="H15" s="1"/>
    </row>
    <row r="16" spans="1:9" ht="31.5" customHeight="1" thickBot="1" x14ac:dyDescent="0.3">
      <c r="A16" s="126" t="s">
        <v>71</v>
      </c>
      <c r="B16" s="121" t="s">
        <v>143</v>
      </c>
      <c r="C16" s="67" t="s">
        <v>77</v>
      </c>
      <c r="D16" s="66" t="s">
        <v>62</v>
      </c>
      <c r="E16" s="66">
        <v>8.6999999999999993</v>
      </c>
      <c r="F16" s="125"/>
      <c r="G16" s="63">
        <f t="shared" si="0"/>
        <v>0</v>
      </c>
      <c r="H16" s="62" t="s">
        <v>78</v>
      </c>
      <c r="I16" s="61">
        <f>ROUND(SUM(G15:G16),2)</f>
        <v>0</v>
      </c>
    </row>
    <row r="17" spans="1:9" ht="31.5" customHeight="1" x14ac:dyDescent="0.25">
      <c r="A17" s="77" t="s">
        <v>79</v>
      </c>
      <c r="B17" s="76" t="s">
        <v>80</v>
      </c>
      <c r="C17" s="75" t="s">
        <v>81</v>
      </c>
      <c r="D17" s="74" t="s">
        <v>55</v>
      </c>
      <c r="E17" s="73">
        <v>9.6999999999999993</v>
      </c>
      <c r="F17" s="129"/>
      <c r="G17" s="71">
        <f t="shared" si="0"/>
        <v>0</v>
      </c>
      <c r="H17" s="1"/>
    </row>
    <row r="18" spans="1:9" ht="31.5" customHeight="1" thickBot="1" x14ac:dyDescent="0.3">
      <c r="A18" s="106" t="s">
        <v>79</v>
      </c>
      <c r="B18" s="91" t="s">
        <v>82</v>
      </c>
      <c r="C18" s="90" t="s">
        <v>83</v>
      </c>
      <c r="D18" s="89" t="s">
        <v>55</v>
      </c>
      <c r="E18" s="88">
        <v>9.6999999999999993</v>
      </c>
      <c r="F18" s="128"/>
      <c r="G18" s="86">
        <f t="shared" si="0"/>
        <v>0</v>
      </c>
      <c r="H18" s="70"/>
      <c r="I18" s="56"/>
    </row>
    <row r="19" spans="1:9" ht="32.25" customHeight="1" thickBot="1" x14ac:dyDescent="0.3">
      <c r="A19" s="126" t="s">
        <v>79</v>
      </c>
      <c r="B19" s="121" t="s">
        <v>84</v>
      </c>
      <c r="C19" s="67" t="s">
        <v>85</v>
      </c>
      <c r="D19" s="66" t="s">
        <v>52</v>
      </c>
      <c r="E19" s="65">
        <v>38</v>
      </c>
      <c r="F19" s="125"/>
      <c r="G19" s="63">
        <f t="shared" si="0"/>
        <v>0</v>
      </c>
      <c r="H19" s="62" t="s">
        <v>86</v>
      </c>
      <c r="I19" s="61">
        <f>ROUND(SUM(G17:G19),2)</f>
        <v>0</v>
      </c>
    </row>
    <row r="20" spans="1:9" ht="32.25" customHeight="1" x14ac:dyDescent="0.25">
      <c r="A20" s="77" t="s">
        <v>144</v>
      </c>
      <c r="B20" s="76" t="s">
        <v>145</v>
      </c>
      <c r="C20" s="75" t="s">
        <v>89</v>
      </c>
      <c r="D20" s="74" t="s">
        <v>55</v>
      </c>
      <c r="E20" s="73">
        <v>29</v>
      </c>
      <c r="F20" s="129"/>
      <c r="G20" s="71">
        <f t="shared" si="0"/>
        <v>0</v>
      </c>
      <c r="H20" s="70"/>
      <c r="I20" s="56"/>
    </row>
    <row r="21" spans="1:9" ht="32.25" customHeight="1" x14ac:dyDescent="0.25">
      <c r="A21" s="106" t="s">
        <v>144</v>
      </c>
      <c r="B21" s="84" t="s">
        <v>146</v>
      </c>
      <c r="C21" s="174" t="s">
        <v>91</v>
      </c>
      <c r="D21" s="173" t="s">
        <v>55</v>
      </c>
      <c r="E21" s="158">
        <v>22.9</v>
      </c>
      <c r="F21" s="189"/>
      <c r="G21" s="86">
        <f t="shared" si="0"/>
        <v>0</v>
      </c>
      <c r="H21" s="70"/>
      <c r="I21" s="56"/>
    </row>
    <row r="22" spans="1:9" ht="32.25" customHeight="1" x14ac:dyDescent="0.25">
      <c r="A22" s="106" t="s">
        <v>144</v>
      </c>
      <c r="B22" s="84" t="s">
        <v>147</v>
      </c>
      <c r="C22" s="174" t="s">
        <v>93</v>
      </c>
      <c r="D22" s="173" t="s">
        <v>55</v>
      </c>
      <c r="E22" s="158">
        <v>4.8</v>
      </c>
      <c r="F22" s="189"/>
      <c r="G22" s="86">
        <f t="shared" si="0"/>
        <v>0</v>
      </c>
      <c r="H22" s="70"/>
      <c r="I22" s="56"/>
    </row>
    <row r="23" spans="1:9" ht="31.5" customHeight="1" x14ac:dyDescent="0.25">
      <c r="A23" s="106" t="s">
        <v>144</v>
      </c>
      <c r="B23" s="84" t="s">
        <v>148</v>
      </c>
      <c r="C23" s="90" t="s">
        <v>95</v>
      </c>
      <c r="D23" s="89" t="s">
        <v>55</v>
      </c>
      <c r="E23" s="88">
        <v>0.5</v>
      </c>
      <c r="F23" s="128"/>
      <c r="G23" s="86">
        <f t="shared" si="0"/>
        <v>0</v>
      </c>
      <c r="H23" s="70"/>
      <c r="I23" s="56"/>
    </row>
    <row r="24" spans="1:9" ht="31.5" customHeight="1" x14ac:dyDescent="0.25">
      <c r="A24" s="106" t="s">
        <v>144</v>
      </c>
      <c r="B24" s="84" t="s">
        <v>149</v>
      </c>
      <c r="C24" s="90" t="s">
        <v>150</v>
      </c>
      <c r="D24" s="89" t="s">
        <v>55</v>
      </c>
      <c r="E24" s="88">
        <v>0.8</v>
      </c>
      <c r="F24" s="128"/>
      <c r="G24" s="86">
        <f t="shared" si="0"/>
        <v>0</v>
      </c>
      <c r="H24" s="70"/>
      <c r="I24" s="56"/>
    </row>
    <row r="25" spans="1:9" ht="31.5" customHeight="1" thickBot="1" x14ac:dyDescent="0.3">
      <c r="A25" s="106" t="s">
        <v>144</v>
      </c>
      <c r="B25" s="84" t="s">
        <v>151</v>
      </c>
      <c r="C25" s="90" t="s">
        <v>97</v>
      </c>
      <c r="D25" s="89" t="s">
        <v>52</v>
      </c>
      <c r="E25" s="88">
        <v>20</v>
      </c>
      <c r="F25" s="128"/>
      <c r="G25" s="86">
        <f t="shared" si="0"/>
        <v>0</v>
      </c>
      <c r="H25" s="70"/>
      <c r="I25" s="56"/>
    </row>
    <row r="26" spans="1:9" ht="31.5" customHeight="1" thickBot="1" x14ac:dyDescent="0.3">
      <c r="A26" s="126" t="s">
        <v>144</v>
      </c>
      <c r="B26" s="84" t="s">
        <v>152</v>
      </c>
      <c r="C26" s="67" t="s">
        <v>99</v>
      </c>
      <c r="D26" s="66" t="s">
        <v>52</v>
      </c>
      <c r="E26" s="65">
        <v>20</v>
      </c>
      <c r="F26" s="125"/>
      <c r="G26" s="63">
        <f t="shared" si="0"/>
        <v>0</v>
      </c>
      <c r="H26" s="62" t="s">
        <v>100</v>
      </c>
      <c r="I26" s="61">
        <f>ROUND(SUM(G20:G26),2)</f>
        <v>0</v>
      </c>
    </row>
    <row r="27" spans="1:9" ht="31.5" customHeight="1" x14ac:dyDescent="0.25">
      <c r="A27" s="77" t="s">
        <v>153</v>
      </c>
      <c r="B27" s="76" t="s">
        <v>154</v>
      </c>
      <c r="C27" s="75" t="s">
        <v>89</v>
      </c>
      <c r="D27" s="74" t="s">
        <v>55</v>
      </c>
      <c r="E27" s="73">
        <v>13.2</v>
      </c>
      <c r="F27" s="129"/>
      <c r="G27" s="71">
        <f t="shared" si="0"/>
        <v>0</v>
      </c>
      <c r="H27" s="70"/>
      <c r="I27" s="56"/>
    </row>
    <row r="28" spans="1:9" ht="31.5" customHeight="1" x14ac:dyDescent="0.25">
      <c r="A28" s="106" t="s">
        <v>153</v>
      </c>
      <c r="B28" s="91" t="s">
        <v>155</v>
      </c>
      <c r="C28" s="90" t="s">
        <v>156</v>
      </c>
      <c r="D28" s="89" t="s">
        <v>55</v>
      </c>
      <c r="E28" s="88">
        <v>13.2</v>
      </c>
      <c r="F28" s="128"/>
      <c r="G28" s="86">
        <f t="shared" si="0"/>
        <v>0</v>
      </c>
      <c r="H28" s="1"/>
    </row>
    <row r="29" spans="1:9" ht="31.5" customHeight="1" x14ac:dyDescent="0.25">
      <c r="A29" s="106" t="s">
        <v>153</v>
      </c>
      <c r="B29" s="91" t="s">
        <v>157</v>
      </c>
      <c r="C29" s="90" t="s">
        <v>97</v>
      </c>
      <c r="D29" s="89" t="s">
        <v>52</v>
      </c>
      <c r="E29" s="88">
        <v>39</v>
      </c>
      <c r="F29" s="128"/>
      <c r="G29" s="86">
        <f t="shared" si="0"/>
        <v>0</v>
      </c>
      <c r="H29" s="1"/>
    </row>
    <row r="30" spans="1:9" s="60" customFormat="1" ht="30.75" customHeight="1" thickBot="1" x14ac:dyDescent="0.3">
      <c r="A30" s="106" t="s">
        <v>153</v>
      </c>
      <c r="B30" s="91" t="s">
        <v>158</v>
      </c>
      <c r="C30" s="90" t="s">
        <v>99</v>
      </c>
      <c r="D30" s="89" t="s">
        <v>52</v>
      </c>
      <c r="E30" s="88">
        <v>25</v>
      </c>
      <c r="F30" s="128"/>
      <c r="G30" s="86">
        <f t="shared" si="0"/>
        <v>0</v>
      </c>
    </row>
    <row r="31" spans="1:9" s="60" customFormat="1" ht="39.6" customHeight="1" thickBot="1" x14ac:dyDescent="0.3">
      <c r="A31" s="126" t="s">
        <v>153</v>
      </c>
      <c r="B31" s="91" t="s">
        <v>159</v>
      </c>
      <c r="C31" s="67" t="s">
        <v>160</v>
      </c>
      <c r="D31" s="66" t="s">
        <v>52</v>
      </c>
      <c r="E31" s="65">
        <v>14</v>
      </c>
      <c r="F31" s="125"/>
      <c r="G31" s="63">
        <f t="shared" si="0"/>
        <v>0</v>
      </c>
      <c r="H31" s="62" t="s">
        <v>109</v>
      </c>
      <c r="I31" s="61">
        <f>ROUND(SUM(G27:G31),2)</f>
        <v>0</v>
      </c>
    </row>
    <row r="32" spans="1:9" ht="36.6" customHeight="1" thickBot="1" x14ac:dyDescent="0.3">
      <c r="A32" s="270" t="s">
        <v>110</v>
      </c>
      <c r="B32" s="269" t="s">
        <v>111</v>
      </c>
      <c r="C32" s="268" t="s">
        <v>112</v>
      </c>
      <c r="D32" s="267" t="s">
        <v>55</v>
      </c>
      <c r="E32" s="266">
        <v>22</v>
      </c>
      <c r="F32" s="265"/>
      <c r="G32" s="264">
        <f t="shared" si="0"/>
        <v>0</v>
      </c>
      <c r="H32" s="62" t="s">
        <v>113</v>
      </c>
      <c r="I32" s="61">
        <f>ROUND(SUM(G32:G32),2)</f>
        <v>0</v>
      </c>
    </row>
    <row r="33" spans="1:9" ht="36.6" customHeight="1" x14ac:dyDescent="0.25">
      <c r="A33" s="259" t="s">
        <v>114</v>
      </c>
      <c r="B33" s="96" t="s">
        <v>161</v>
      </c>
      <c r="C33" s="83" t="s">
        <v>116</v>
      </c>
      <c r="D33" s="82" t="s">
        <v>49</v>
      </c>
      <c r="E33" s="308">
        <v>2</v>
      </c>
      <c r="F33" s="80"/>
      <c r="G33" s="86">
        <f t="shared" si="0"/>
        <v>0</v>
      </c>
      <c r="H33" s="70"/>
      <c r="I33" s="56"/>
    </row>
    <row r="34" spans="1:9" ht="29.25" customHeight="1" thickBot="1" x14ac:dyDescent="0.3">
      <c r="A34" s="259" t="s">
        <v>114</v>
      </c>
      <c r="B34" s="91" t="s">
        <v>162</v>
      </c>
      <c r="C34" s="90" t="s">
        <v>122</v>
      </c>
      <c r="D34" s="89" t="s">
        <v>46</v>
      </c>
      <c r="E34" s="88">
        <v>1</v>
      </c>
      <c r="F34" s="87"/>
      <c r="G34" s="86">
        <f t="shared" si="0"/>
        <v>0</v>
      </c>
      <c r="H34" s="57"/>
      <c r="I34" s="56"/>
    </row>
    <row r="35" spans="1:9" ht="29.25" customHeight="1" thickBot="1" x14ac:dyDescent="0.3">
      <c r="A35" s="69" t="s">
        <v>114</v>
      </c>
      <c r="B35" s="121" t="s">
        <v>163</v>
      </c>
      <c r="C35" s="67" t="s">
        <v>124</v>
      </c>
      <c r="D35" s="66" t="s">
        <v>46</v>
      </c>
      <c r="E35" s="65">
        <v>1</v>
      </c>
      <c r="F35" s="202"/>
      <c r="G35" s="63">
        <f t="shared" si="0"/>
        <v>0</v>
      </c>
      <c r="H35" s="62" t="s">
        <v>127</v>
      </c>
      <c r="I35" s="61">
        <f>ROUND(SUM(G33:G35),2)</f>
        <v>0</v>
      </c>
    </row>
    <row r="36" spans="1:9" ht="63.6" customHeight="1" thickBot="1" x14ac:dyDescent="0.3">
      <c r="A36" s="1"/>
      <c r="B36" s="1"/>
      <c r="C36" s="1"/>
      <c r="D36" s="1"/>
      <c r="E36" s="1"/>
      <c r="F36" s="59" t="s">
        <v>164</v>
      </c>
      <c r="G36" s="58">
        <f>SUM(G5:G35)</f>
        <v>0</v>
      </c>
      <c r="H36" s="1"/>
    </row>
    <row r="37" spans="1:9" ht="34.5" customHeight="1" x14ac:dyDescent="0.25"/>
    <row r="38" spans="1:9" ht="34.5" customHeight="1" x14ac:dyDescent="0.25"/>
    <row r="39" spans="1:9" ht="33" customHeight="1" x14ac:dyDescent="0.25"/>
    <row r="40" spans="1:9" ht="32.4" customHeight="1" x14ac:dyDescent="0.25"/>
    <row r="41" spans="1:9" ht="21.75" customHeight="1" x14ac:dyDescent="0.25"/>
    <row r="42" spans="1:9" ht="40.200000000000003" customHeight="1" x14ac:dyDescent="0.25"/>
    <row r="43" spans="1:9" ht="39.75" customHeight="1" x14ac:dyDescent="0.25"/>
    <row r="44" spans="1:9" ht="29.25" customHeight="1" x14ac:dyDescent="0.25"/>
    <row r="45" spans="1:9" ht="49.2" customHeight="1" x14ac:dyDescent="0.25"/>
    <row r="46" spans="1:9" ht="29.25" customHeight="1" x14ac:dyDescent="0.25">
      <c r="A46" s="1"/>
      <c r="B46" s="1"/>
      <c r="C46" s="1"/>
      <c r="D46" s="1"/>
      <c r="E46" s="1"/>
      <c r="F46" s="1"/>
      <c r="G46" s="1"/>
      <c r="H46" s="1"/>
    </row>
    <row r="47" spans="1:9" ht="29.25" customHeight="1" x14ac:dyDescent="0.25">
      <c r="A47" s="1"/>
      <c r="B47" s="1"/>
      <c r="C47" s="1"/>
      <c r="D47" s="1"/>
      <c r="E47" s="1"/>
      <c r="F47" s="1"/>
      <c r="G47" s="1"/>
      <c r="H47" s="1"/>
    </row>
    <row r="48" spans="1:9" ht="29.25" customHeight="1" x14ac:dyDescent="0.25">
      <c r="A48" s="1"/>
      <c r="B48" s="1"/>
      <c r="C48" s="1"/>
      <c r="D48" s="1"/>
      <c r="E48" s="1"/>
      <c r="F48" s="1"/>
      <c r="G48" s="1"/>
      <c r="H48" s="1"/>
    </row>
    <row r="49" spans="1:9" ht="31.5" customHeight="1" x14ac:dyDescent="0.25">
      <c r="A49" s="1"/>
      <c r="B49" s="1"/>
      <c r="C49" s="1"/>
      <c r="D49" s="1"/>
      <c r="E49" s="1"/>
      <c r="F49" s="1"/>
      <c r="G49" s="1"/>
      <c r="H49" s="1"/>
    </row>
    <row r="50" spans="1:9" ht="31.5" customHeight="1" x14ac:dyDescent="0.25">
      <c r="A50" s="1"/>
      <c r="B50" s="1"/>
      <c r="C50" s="1"/>
      <c r="D50" s="1"/>
      <c r="E50" s="1"/>
      <c r="F50" s="1"/>
      <c r="G50" s="1"/>
      <c r="H50" s="1"/>
    </row>
    <row r="51" spans="1:9" ht="32.25" customHeight="1" x14ac:dyDescent="0.25">
      <c r="A51" s="1"/>
      <c r="B51" s="1"/>
      <c r="C51" s="1"/>
      <c r="D51" s="1"/>
      <c r="E51" s="1"/>
      <c r="F51" s="1"/>
      <c r="G51" s="1"/>
      <c r="H51" s="1"/>
    </row>
    <row r="52" spans="1:9" s="60" customFormat="1" ht="32.25" customHeight="1" x14ac:dyDescent="0.25">
      <c r="A52" s="1"/>
      <c r="B52" s="1"/>
      <c r="C52" s="1"/>
      <c r="D52" s="1"/>
      <c r="E52" s="1"/>
      <c r="F52" s="1"/>
      <c r="G52" s="1"/>
      <c r="H52" s="1"/>
      <c r="I52" s="1"/>
    </row>
    <row r="53" spans="1:9" s="60" customFormat="1" ht="33" customHeight="1" x14ac:dyDescent="0.25">
      <c r="A53" s="1"/>
      <c r="B53" s="1"/>
      <c r="C53" s="1"/>
      <c r="D53" s="1"/>
      <c r="E53" s="1"/>
      <c r="F53" s="1"/>
      <c r="G53" s="1"/>
      <c r="H53" s="1"/>
      <c r="I53" s="1"/>
    </row>
    <row r="54" spans="1:9" s="60" customFormat="1" ht="34.5" customHeight="1" x14ac:dyDescent="0.25">
      <c r="A54" s="1"/>
      <c r="B54" s="1"/>
      <c r="C54" s="1"/>
      <c r="D54" s="1"/>
      <c r="E54" s="1"/>
      <c r="F54" s="1"/>
      <c r="G54" s="1"/>
      <c r="H54" s="1"/>
      <c r="I54" s="1"/>
    </row>
    <row r="55" spans="1:9" s="60" customFormat="1" ht="32.25" customHeight="1" x14ac:dyDescent="0.25">
      <c r="A55" s="1"/>
      <c r="B55" s="1"/>
      <c r="C55" s="1"/>
      <c r="D55" s="1"/>
      <c r="E55" s="1"/>
      <c r="F55" s="1"/>
      <c r="G55" s="1"/>
      <c r="H55" s="1"/>
      <c r="I55" s="1"/>
    </row>
    <row r="56" spans="1:9" s="60" customFormat="1" ht="32.25" customHeight="1" x14ac:dyDescent="0.25">
      <c r="A56" s="1"/>
      <c r="B56" s="1"/>
      <c r="C56" s="1"/>
      <c r="D56" s="1"/>
      <c r="E56" s="1"/>
      <c r="F56" s="1"/>
      <c r="G56" s="1"/>
      <c r="H56" s="1"/>
      <c r="I56" s="1"/>
    </row>
    <row r="57" spans="1:9" s="60" customFormat="1" ht="32.25" customHeight="1" x14ac:dyDescent="0.25">
      <c r="A57" s="1"/>
      <c r="B57" s="1"/>
      <c r="C57" s="1"/>
      <c r="D57" s="1"/>
      <c r="E57" s="1"/>
      <c r="F57" s="1"/>
      <c r="G57" s="1"/>
      <c r="H57" s="1"/>
      <c r="I57" s="1"/>
    </row>
    <row r="58" spans="1:9" s="60" customFormat="1" ht="32.25" customHeight="1" x14ac:dyDescent="0.25">
      <c r="A58" s="1"/>
      <c r="B58" s="1"/>
      <c r="C58" s="1"/>
      <c r="D58" s="1"/>
      <c r="E58" s="1"/>
      <c r="F58" s="1"/>
      <c r="G58" s="1"/>
      <c r="H58" s="1"/>
      <c r="I58" s="1"/>
    </row>
    <row r="59" spans="1:9" s="60" customFormat="1" ht="32.25" customHeight="1" x14ac:dyDescent="0.25">
      <c r="A59" s="1"/>
      <c r="B59" s="1"/>
      <c r="C59" s="1"/>
      <c r="D59" s="1"/>
      <c r="E59" s="1"/>
      <c r="F59" s="1"/>
      <c r="G59" s="1"/>
      <c r="H59" s="1"/>
      <c r="I59" s="1"/>
    </row>
    <row r="60" spans="1:9" s="60" customFormat="1" ht="32.25" customHeight="1" x14ac:dyDescent="0.25">
      <c r="A60" s="1"/>
      <c r="B60" s="1"/>
      <c r="C60" s="1"/>
      <c r="D60" s="1"/>
      <c r="E60" s="1"/>
      <c r="F60" s="1"/>
      <c r="G60" s="1"/>
      <c r="H60" s="1"/>
      <c r="I60" s="1"/>
    </row>
    <row r="61" spans="1:9" s="60" customFormat="1" ht="31.5" customHeight="1" x14ac:dyDescent="0.25">
      <c r="A61" s="1"/>
      <c r="B61" s="1"/>
      <c r="C61" s="1"/>
      <c r="D61" s="1"/>
      <c r="E61" s="1"/>
      <c r="F61" s="1"/>
      <c r="G61" s="1"/>
      <c r="H61" s="1"/>
      <c r="I61" s="1"/>
    </row>
    <row r="62" spans="1:9" s="60" customFormat="1" ht="31.5" customHeight="1" x14ac:dyDescent="0.25">
      <c r="A62" s="1"/>
      <c r="B62" s="1"/>
      <c r="C62" s="1"/>
      <c r="D62" s="1"/>
      <c r="E62" s="1"/>
      <c r="F62" s="1"/>
      <c r="G62" s="1"/>
      <c r="H62" s="1"/>
      <c r="I62" s="1"/>
    </row>
    <row r="63" spans="1:9" s="60" customFormat="1" ht="33" customHeight="1" x14ac:dyDescent="0.25">
      <c r="A63" s="1"/>
      <c r="B63" s="1"/>
      <c r="C63" s="1"/>
      <c r="D63" s="1"/>
      <c r="E63" s="1"/>
      <c r="F63" s="1"/>
      <c r="G63" s="1"/>
      <c r="H63" s="1"/>
      <c r="I63" s="1"/>
    </row>
    <row r="64" spans="1:9" s="60" customFormat="1" ht="33" customHeight="1" x14ac:dyDescent="0.25">
      <c r="A64" s="1"/>
      <c r="B64" s="1"/>
      <c r="C64" s="1"/>
      <c r="D64" s="1"/>
      <c r="E64" s="1"/>
      <c r="F64" s="1"/>
      <c r="G64" s="1"/>
      <c r="H64" s="1"/>
      <c r="I64" s="1"/>
    </row>
    <row r="65" spans="1:9" s="60" customFormat="1" ht="30.75" customHeight="1" x14ac:dyDescent="0.25">
      <c r="A65" s="1"/>
      <c r="B65" s="1"/>
      <c r="C65" s="1"/>
      <c r="D65" s="1"/>
      <c r="E65" s="1"/>
      <c r="F65" s="1"/>
      <c r="G65" s="1"/>
      <c r="H65" s="1"/>
      <c r="I65" s="1"/>
    </row>
    <row r="66" spans="1:9" s="60" customFormat="1" ht="30.75" customHeight="1" x14ac:dyDescent="0.25">
      <c r="A66" s="1"/>
      <c r="B66" s="1"/>
      <c r="C66" s="1"/>
      <c r="D66" s="1"/>
      <c r="E66" s="1"/>
      <c r="F66" s="1"/>
      <c r="G66" s="1"/>
      <c r="H66" s="1"/>
      <c r="I66" s="1"/>
    </row>
    <row r="67" spans="1:9" s="60" customFormat="1" ht="30.75" customHeight="1" x14ac:dyDescent="0.25">
      <c r="A67" s="1"/>
      <c r="B67" s="1"/>
      <c r="C67" s="1"/>
      <c r="D67" s="1"/>
      <c r="E67" s="1"/>
      <c r="F67" s="1"/>
      <c r="G67" s="1"/>
      <c r="H67" s="1"/>
      <c r="I67" s="1"/>
    </row>
    <row r="68" spans="1:9" s="60" customFormat="1" ht="30.75" customHeight="1" x14ac:dyDescent="0.25">
      <c r="A68" s="1"/>
      <c r="B68" s="1"/>
      <c r="C68" s="1"/>
      <c r="D68" s="1"/>
      <c r="E68" s="1"/>
      <c r="F68" s="1"/>
      <c r="G68" s="1"/>
      <c r="H68" s="1"/>
      <c r="I68" s="1"/>
    </row>
    <row r="69" spans="1:9" s="60" customFormat="1" ht="36" customHeight="1" x14ac:dyDescent="0.25">
      <c r="A69" s="1"/>
      <c r="B69" s="1"/>
      <c r="C69" s="1"/>
      <c r="D69" s="1"/>
      <c r="E69" s="1"/>
      <c r="F69" s="1"/>
      <c r="G69" s="1"/>
      <c r="H69" s="1"/>
      <c r="I69" s="1"/>
    </row>
    <row r="70" spans="1:9" ht="43.95" customHeight="1" x14ac:dyDescent="0.25">
      <c r="A70" s="1"/>
      <c r="B70" s="1"/>
      <c r="C70" s="1"/>
      <c r="D70" s="1"/>
      <c r="E70" s="1"/>
      <c r="F70" s="1"/>
      <c r="G70" s="1"/>
      <c r="H70" s="1"/>
    </row>
    <row r="71" spans="1:9" ht="43.95" customHeight="1" x14ac:dyDescent="0.25">
      <c r="A71" s="1"/>
      <c r="B71" s="1"/>
      <c r="C71" s="1"/>
      <c r="D71" s="1"/>
      <c r="E71" s="1"/>
      <c r="F71" s="1"/>
      <c r="G71" s="1"/>
      <c r="H71" s="1"/>
    </row>
    <row r="72" spans="1:9" ht="43.95" customHeight="1" x14ac:dyDescent="0.25">
      <c r="A72" s="1"/>
      <c r="B72" s="1"/>
      <c r="C72" s="1"/>
      <c r="D72" s="1"/>
      <c r="E72" s="1"/>
      <c r="F72" s="1"/>
      <c r="G72" s="1"/>
      <c r="H72" s="1"/>
    </row>
    <row r="73" spans="1:9" ht="43.95" customHeight="1" x14ac:dyDescent="0.25">
      <c r="A73" s="1"/>
      <c r="B73" s="1"/>
      <c r="C73" s="1"/>
      <c r="D73" s="1"/>
      <c r="E73" s="1"/>
      <c r="F73" s="1"/>
      <c r="G73" s="1"/>
      <c r="H73" s="1"/>
    </row>
    <row r="74" spans="1:9" x14ac:dyDescent="0.25">
      <c r="A74" s="1"/>
      <c r="B74" s="1"/>
      <c r="C74" s="1"/>
      <c r="D74" s="1"/>
      <c r="E74" s="1"/>
      <c r="F74" s="1"/>
      <c r="G74" s="1"/>
      <c r="H74" s="1"/>
    </row>
    <row r="75" spans="1:9" x14ac:dyDescent="0.25">
      <c r="A75" s="1"/>
      <c r="B75" s="1"/>
      <c r="C75" s="1"/>
      <c r="D75" s="1"/>
      <c r="E75" s="1"/>
      <c r="F75" s="1"/>
      <c r="G75" s="1"/>
      <c r="H75" s="1"/>
    </row>
    <row r="76" spans="1:9" x14ac:dyDescent="0.25">
      <c r="A76" s="1"/>
      <c r="B76" s="1"/>
      <c r="C76" s="1"/>
      <c r="D76" s="1"/>
      <c r="E76" s="1"/>
      <c r="F76" s="1"/>
      <c r="G76" s="1"/>
      <c r="H76" s="1"/>
    </row>
    <row r="77" spans="1:9" ht="13.95" customHeight="1" x14ac:dyDescent="0.25">
      <c r="A77" s="1"/>
      <c r="B77" s="1"/>
      <c r="C77" s="1"/>
      <c r="D77" s="1"/>
      <c r="E77" s="1"/>
      <c r="F77" s="1"/>
      <c r="G77" s="1"/>
      <c r="H77" s="1"/>
    </row>
    <row r="78" spans="1:9" ht="13.95" customHeight="1" x14ac:dyDescent="0.25">
      <c r="A78" s="1"/>
      <c r="B78" s="1"/>
      <c r="C78" s="1"/>
      <c r="D78" s="1"/>
      <c r="E78" s="1"/>
      <c r="F78" s="1"/>
      <c r="G78" s="1"/>
      <c r="H78" s="1"/>
    </row>
    <row r="79" spans="1:9" x14ac:dyDescent="0.25">
      <c r="A79" s="256"/>
      <c r="B79" s="255"/>
      <c r="C79" s="254"/>
      <c r="D79" s="258"/>
      <c r="E79" s="257"/>
      <c r="F79" s="253"/>
      <c r="G79" s="247"/>
      <c r="H79" s="70"/>
      <c r="I79" s="56"/>
    </row>
    <row r="80" spans="1:9" x14ac:dyDescent="0.25">
      <c r="A80" s="256"/>
      <c r="B80" s="255"/>
      <c r="C80" s="254"/>
      <c r="D80" s="249"/>
      <c r="E80" s="249"/>
      <c r="F80" s="253"/>
      <c r="G80" s="247"/>
      <c r="H80" s="60"/>
      <c r="I80" s="60"/>
    </row>
    <row r="81" spans="1:9" x14ac:dyDescent="0.25">
      <c r="A81" s="252"/>
      <c r="B81" s="255"/>
      <c r="C81" s="254"/>
      <c r="D81" s="249"/>
      <c r="E81" s="249"/>
      <c r="F81" s="253"/>
      <c r="G81" s="247"/>
      <c r="H81" s="60"/>
      <c r="I81" s="60"/>
    </row>
    <row r="82" spans="1:9" x14ac:dyDescent="0.25">
      <c r="A82" s="252"/>
      <c r="B82" s="255"/>
      <c r="C82" s="254"/>
      <c r="D82" s="249"/>
      <c r="E82" s="249"/>
      <c r="F82" s="253"/>
      <c r="G82" s="247"/>
      <c r="H82" s="60"/>
      <c r="I82" s="60"/>
    </row>
    <row r="83" spans="1:9" x14ac:dyDescent="0.25">
      <c r="A83" s="252"/>
      <c r="B83" s="251"/>
      <c r="C83" s="250"/>
      <c r="D83" s="249"/>
      <c r="E83" s="249"/>
      <c r="F83" s="248"/>
      <c r="G83" s="247"/>
      <c r="H83" s="70"/>
      <c r="I83" s="56"/>
    </row>
    <row r="84" spans="1:9" x14ac:dyDescent="0.25">
      <c r="A84" s="52"/>
      <c r="B84" s="51"/>
      <c r="C84" s="52"/>
      <c r="D84" s="51"/>
      <c r="E84" s="51"/>
      <c r="H84" s="57"/>
      <c r="I84" s="56"/>
    </row>
  </sheetData>
  <mergeCells count="2">
    <mergeCell ref="A1:G1"/>
    <mergeCell ref="A3:G3"/>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AE619-B7B5-4DC4-916E-CA239A8020A8}">
  <dimension ref="A1:I48"/>
  <sheetViews>
    <sheetView topLeftCell="D42" zoomScaleNormal="100" workbookViewId="0">
      <selection activeCell="G49" sqref="G49"/>
    </sheetView>
  </sheetViews>
  <sheetFormatPr defaultColWidth="9.109375" defaultRowHeight="14.4" x14ac:dyDescent="0.3"/>
  <cols>
    <col min="1" max="1" width="39.6640625" customWidth="1"/>
    <col min="2" max="2" width="10.5546875" customWidth="1"/>
    <col min="3" max="3" width="71.6640625" customWidth="1"/>
    <col min="5" max="5" width="21.88671875" customWidth="1"/>
    <col min="6" max="6" width="20.6640625" customWidth="1"/>
    <col min="7" max="7" width="14.6640625" customWidth="1"/>
    <col min="8" max="8" width="21.5546875" customWidth="1"/>
    <col min="9" max="9" width="16.109375" customWidth="1"/>
  </cols>
  <sheetData>
    <row r="1" spans="1:9" ht="30.75" customHeight="1" x14ac:dyDescent="0.3">
      <c r="A1" s="311" t="s">
        <v>570</v>
      </c>
      <c r="B1" s="311"/>
      <c r="C1" s="311"/>
      <c r="D1" s="311"/>
      <c r="E1" s="311"/>
      <c r="F1" s="311"/>
      <c r="G1" s="311"/>
    </row>
    <row r="2" spans="1:9" ht="15" customHeight="1" thickBot="1" x14ac:dyDescent="0.35">
      <c r="A2" s="138"/>
      <c r="B2" s="138"/>
      <c r="C2" s="138"/>
      <c r="D2" s="138"/>
      <c r="E2" s="139"/>
      <c r="F2" s="138"/>
      <c r="G2" s="138"/>
    </row>
    <row r="3" spans="1:9" s="1" customFormat="1" ht="21.75" customHeight="1" x14ac:dyDescent="0.25">
      <c r="A3" s="316" t="s">
        <v>7</v>
      </c>
      <c r="B3" s="317"/>
      <c r="C3" s="317"/>
      <c r="D3" s="317"/>
      <c r="E3" s="317"/>
      <c r="F3" s="317"/>
      <c r="G3" s="318"/>
      <c r="H3" s="6"/>
    </row>
    <row r="4" spans="1:9" s="1" customFormat="1" ht="28.2" thickBot="1" x14ac:dyDescent="0.3">
      <c r="A4" s="137" t="s">
        <v>36</v>
      </c>
      <c r="B4" s="136" t="s">
        <v>37</v>
      </c>
      <c r="C4" s="184" t="s">
        <v>38</v>
      </c>
      <c r="D4" s="184" t="s">
        <v>39</v>
      </c>
      <c r="E4" s="183" t="s">
        <v>40</v>
      </c>
      <c r="F4" s="133" t="s">
        <v>41</v>
      </c>
      <c r="G4" s="132" t="s">
        <v>42</v>
      </c>
      <c r="H4" s="6"/>
    </row>
    <row r="5" spans="1:9" s="1" customFormat="1" ht="16.5" customHeight="1" x14ac:dyDescent="0.25">
      <c r="A5" s="172" t="s">
        <v>419</v>
      </c>
      <c r="B5" s="161">
        <v>1</v>
      </c>
      <c r="C5" s="160" t="s">
        <v>188</v>
      </c>
      <c r="D5" s="158" t="s">
        <v>46</v>
      </c>
      <c r="E5" s="158">
        <v>1</v>
      </c>
      <c r="F5" s="171"/>
      <c r="G5" s="170">
        <f t="shared" ref="G5:G47" si="0">ROUND((E5*F5),2)</f>
        <v>0</v>
      </c>
      <c r="H5" s="6"/>
    </row>
    <row r="6" spans="1:9" s="1" customFormat="1" ht="30.75" customHeight="1" x14ac:dyDescent="0.25">
      <c r="A6" s="154" t="s">
        <v>419</v>
      </c>
      <c r="B6" s="164">
        <v>2</v>
      </c>
      <c r="C6" s="155" t="s">
        <v>352</v>
      </c>
      <c r="D6" s="88" t="s">
        <v>432</v>
      </c>
      <c r="E6" s="88">
        <v>6</v>
      </c>
      <c r="F6" s="150"/>
      <c r="G6" s="149">
        <f t="shared" si="0"/>
        <v>0</v>
      </c>
      <c r="H6" s="6"/>
    </row>
    <row r="7" spans="1:9" s="1" customFormat="1" ht="19.5" customHeight="1" x14ac:dyDescent="0.25">
      <c r="A7" s="154" t="s">
        <v>419</v>
      </c>
      <c r="B7" s="164">
        <v>3</v>
      </c>
      <c r="C7" s="155" t="s">
        <v>353</v>
      </c>
      <c r="D7" s="88" t="s">
        <v>52</v>
      </c>
      <c r="E7" s="88">
        <v>70</v>
      </c>
      <c r="F7" s="150"/>
      <c r="G7" s="149">
        <f t="shared" si="0"/>
        <v>0</v>
      </c>
      <c r="H7" s="6"/>
    </row>
    <row r="8" spans="1:9" s="1" customFormat="1" ht="17.25" customHeight="1" x14ac:dyDescent="0.25">
      <c r="A8" s="154" t="s">
        <v>419</v>
      </c>
      <c r="B8" s="164">
        <v>4</v>
      </c>
      <c r="C8" s="155" t="s">
        <v>354</v>
      </c>
      <c r="D8" s="88" t="s">
        <v>52</v>
      </c>
      <c r="E8" s="88">
        <v>33</v>
      </c>
      <c r="F8" s="150"/>
      <c r="G8" s="149">
        <f t="shared" si="0"/>
        <v>0</v>
      </c>
      <c r="H8" s="6"/>
    </row>
    <row r="9" spans="1:9" s="1" customFormat="1" ht="20.25" customHeight="1" x14ac:dyDescent="0.25">
      <c r="A9" s="154" t="s">
        <v>419</v>
      </c>
      <c r="B9" s="164">
        <v>5</v>
      </c>
      <c r="C9" s="155" t="s">
        <v>355</v>
      </c>
      <c r="D9" s="88" t="s">
        <v>52</v>
      </c>
      <c r="E9" s="88">
        <v>103</v>
      </c>
      <c r="F9" s="150"/>
      <c r="G9" s="149">
        <f t="shared" si="0"/>
        <v>0</v>
      </c>
      <c r="H9" s="6"/>
    </row>
    <row r="10" spans="1:9" s="1" customFormat="1" ht="18.75" customHeight="1" x14ac:dyDescent="0.25">
      <c r="A10" s="154" t="s">
        <v>419</v>
      </c>
      <c r="B10" s="164">
        <v>6</v>
      </c>
      <c r="C10" s="155" t="s">
        <v>356</v>
      </c>
      <c r="D10" s="88" t="s">
        <v>52</v>
      </c>
      <c r="E10" s="88">
        <v>103</v>
      </c>
      <c r="F10" s="150"/>
      <c r="G10" s="149">
        <f t="shared" si="0"/>
        <v>0</v>
      </c>
      <c r="H10" s="6"/>
    </row>
    <row r="11" spans="1:9" s="1" customFormat="1" ht="15.75" customHeight="1" x14ac:dyDescent="0.25">
      <c r="A11" s="154" t="s">
        <v>419</v>
      </c>
      <c r="B11" s="164">
        <v>7</v>
      </c>
      <c r="C11" s="155" t="s">
        <v>357</v>
      </c>
      <c r="D11" s="88" t="s">
        <v>52</v>
      </c>
      <c r="E11" s="88">
        <v>38</v>
      </c>
      <c r="F11" s="150"/>
      <c r="G11" s="149">
        <f t="shared" si="0"/>
        <v>0</v>
      </c>
      <c r="H11" s="6"/>
    </row>
    <row r="12" spans="1:9" s="1" customFormat="1" ht="18.75" customHeight="1" x14ac:dyDescent="0.25">
      <c r="A12" s="154" t="s">
        <v>419</v>
      </c>
      <c r="B12" s="164">
        <v>8</v>
      </c>
      <c r="C12" s="155" t="s">
        <v>572</v>
      </c>
      <c r="D12" s="88" t="s">
        <v>52</v>
      </c>
      <c r="E12" s="88">
        <v>141</v>
      </c>
      <c r="F12" s="150"/>
      <c r="G12" s="149">
        <f t="shared" si="0"/>
        <v>0</v>
      </c>
      <c r="H12" s="6"/>
    </row>
    <row r="13" spans="1:9" s="1" customFormat="1" ht="19.5" customHeight="1" x14ac:dyDescent="0.25">
      <c r="A13" s="154" t="s">
        <v>419</v>
      </c>
      <c r="B13" s="164">
        <v>9</v>
      </c>
      <c r="C13" s="155" t="s">
        <v>573</v>
      </c>
      <c r="D13" s="88" t="s">
        <v>52</v>
      </c>
      <c r="E13" s="88">
        <v>6</v>
      </c>
      <c r="F13" s="150"/>
      <c r="G13" s="149">
        <f t="shared" si="0"/>
        <v>0</v>
      </c>
      <c r="H13" s="6"/>
    </row>
    <row r="14" spans="1:9" s="1" customFormat="1" ht="18" customHeight="1" x14ac:dyDescent="0.25">
      <c r="A14" s="154" t="s">
        <v>419</v>
      </c>
      <c r="B14" s="164">
        <v>10</v>
      </c>
      <c r="C14" s="155" t="s">
        <v>360</v>
      </c>
      <c r="D14" s="88" t="s">
        <v>49</v>
      </c>
      <c r="E14" s="88">
        <v>6</v>
      </c>
      <c r="F14" s="150"/>
      <c r="G14" s="149">
        <f t="shared" si="0"/>
        <v>0</v>
      </c>
      <c r="H14" s="6"/>
    </row>
    <row r="15" spans="1:9" s="1" customFormat="1" ht="18" customHeight="1" x14ac:dyDescent="0.25">
      <c r="A15" s="154" t="s">
        <v>419</v>
      </c>
      <c r="B15" s="164">
        <v>11</v>
      </c>
      <c r="C15" s="155" t="s">
        <v>574</v>
      </c>
      <c r="D15" s="88" t="s">
        <v>52</v>
      </c>
      <c r="E15" s="88">
        <v>12</v>
      </c>
      <c r="F15" s="150"/>
      <c r="G15" s="149">
        <f t="shared" si="0"/>
        <v>0</v>
      </c>
      <c r="H15" s="167"/>
      <c r="I15" s="167"/>
    </row>
    <row r="16" spans="1:9" s="1" customFormat="1" ht="15.75" customHeight="1" x14ac:dyDescent="0.25">
      <c r="A16" s="154" t="s">
        <v>419</v>
      </c>
      <c r="B16" s="164">
        <v>12</v>
      </c>
      <c r="C16" s="155" t="s">
        <v>362</v>
      </c>
      <c r="D16" s="88" t="s">
        <v>49</v>
      </c>
      <c r="E16" s="88">
        <v>2</v>
      </c>
      <c r="F16" s="150"/>
      <c r="G16" s="149">
        <f t="shared" si="0"/>
        <v>0</v>
      </c>
      <c r="H16" s="169"/>
      <c r="I16" s="168"/>
    </row>
    <row r="17" spans="1:9" s="1" customFormat="1" ht="20.25" customHeight="1" x14ac:dyDescent="0.25">
      <c r="A17" s="154" t="s">
        <v>419</v>
      </c>
      <c r="B17" s="164">
        <v>13</v>
      </c>
      <c r="C17" s="155" t="s">
        <v>363</v>
      </c>
      <c r="D17" s="88" t="s">
        <v>49</v>
      </c>
      <c r="E17" s="88">
        <v>2</v>
      </c>
      <c r="F17" s="150"/>
      <c r="G17" s="149">
        <f t="shared" si="0"/>
        <v>0</v>
      </c>
      <c r="H17" s="167"/>
      <c r="I17" s="167"/>
    </row>
    <row r="18" spans="1:9" s="1" customFormat="1" ht="19.5" customHeight="1" x14ac:dyDescent="0.25">
      <c r="A18" s="154" t="s">
        <v>419</v>
      </c>
      <c r="B18" s="164">
        <v>14</v>
      </c>
      <c r="C18" s="155" t="s">
        <v>364</v>
      </c>
      <c r="D18" s="88" t="s">
        <v>49</v>
      </c>
      <c r="E18" s="88">
        <v>2</v>
      </c>
      <c r="F18" s="150"/>
      <c r="G18" s="149">
        <f t="shared" si="0"/>
        <v>0</v>
      </c>
      <c r="H18" s="167"/>
      <c r="I18" s="167"/>
    </row>
    <row r="19" spans="1:9" s="1" customFormat="1" ht="17.25" customHeight="1" x14ac:dyDescent="0.25">
      <c r="A19" s="154" t="s">
        <v>419</v>
      </c>
      <c r="B19" s="164">
        <v>15</v>
      </c>
      <c r="C19" s="155" t="s">
        <v>365</v>
      </c>
      <c r="D19" s="88" t="s">
        <v>46</v>
      </c>
      <c r="E19" s="88">
        <v>2</v>
      </c>
      <c r="F19" s="150"/>
      <c r="G19" s="149">
        <f t="shared" si="0"/>
        <v>0</v>
      </c>
      <c r="H19" s="169"/>
      <c r="I19" s="168"/>
    </row>
    <row r="20" spans="1:9" s="1" customFormat="1" ht="20.25" customHeight="1" x14ac:dyDescent="0.25">
      <c r="A20" s="154" t="s">
        <v>419</v>
      </c>
      <c r="B20" s="164">
        <v>16</v>
      </c>
      <c r="C20" s="155" t="s">
        <v>366</v>
      </c>
      <c r="D20" s="88" t="s">
        <v>49</v>
      </c>
      <c r="E20" s="88">
        <v>2</v>
      </c>
      <c r="F20" s="150"/>
      <c r="G20" s="149">
        <f t="shared" si="0"/>
        <v>0</v>
      </c>
      <c r="H20" s="167"/>
      <c r="I20" s="167"/>
    </row>
    <row r="21" spans="1:9" s="1" customFormat="1" ht="16.5" customHeight="1" x14ac:dyDescent="0.25">
      <c r="A21" s="154" t="s">
        <v>419</v>
      </c>
      <c r="B21" s="164">
        <v>17</v>
      </c>
      <c r="C21" s="155" t="s">
        <v>427</v>
      </c>
      <c r="D21" s="88" t="s">
        <v>49</v>
      </c>
      <c r="E21" s="88">
        <v>6</v>
      </c>
      <c r="F21" s="150"/>
      <c r="G21" s="149">
        <f t="shared" si="0"/>
        <v>0</v>
      </c>
      <c r="H21" s="6"/>
    </row>
    <row r="22" spans="1:9" s="1" customFormat="1" ht="17.25" customHeight="1" x14ac:dyDescent="0.25">
      <c r="A22" s="154" t="s">
        <v>419</v>
      </c>
      <c r="B22" s="164">
        <v>18</v>
      </c>
      <c r="C22" s="155" t="s">
        <v>233</v>
      </c>
      <c r="D22" s="88" t="s">
        <v>49</v>
      </c>
      <c r="E22" s="88">
        <v>2</v>
      </c>
      <c r="F22" s="150"/>
      <c r="G22" s="149">
        <f t="shared" si="0"/>
        <v>0</v>
      </c>
      <c r="H22" s="6"/>
    </row>
    <row r="23" spans="1:9" s="1" customFormat="1" ht="19.5" customHeight="1" x14ac:dyDescent="0.25">
      <c r="A23" s="154" t="s">
        <v>419</v>
      </c>
      <c r="B23" s="164">
        <v>19</v>
      </c>
      <c r="C23" s="155" t="s">
        <v>194</v>
      </c>
      <c r="D23" s="88" t="s">
        <v>49</v>
      </c>
      <c r="E23" s="88">
        <v>1</v>
      </c>
      <c r="F23" s="150"/>
      <c r="G23" s="149">
        <f t="shared" si="0"/>
        <v>0</v>
      </c>
      <c r="H23" s="6"/>
    </row>
    <row r="24" spans="1:9" s="1" customFormat="1" ht="20.25" customHeight="1" x14ac:dyDescent="0.25">
      <c r="A24" s="154" t="s">
        <v>419</v>
      </c>
      <c r="B24" s="164">
        <v>20</v>
      </c>
      <c r="C24" s="155" t="s">
        <v>235</v>
      </c>
      <c r="D24" s="88" t="s">
        <v>49</v>
      </c>
      <c r="E24" s="88">
        <v>5</v>
      </c>
      <c r="F24" s="150"/>
      <c r="G24" s="149">
        <f t="shared" si="0"/>
        <v>0</v>
      </c>
      <c r="H24" s="6"/>
    </row>
    <row r="25" spans="1:9" s="1" customFormat="1" ht="17.25" customHeight="1" x14ac:dyDescent="0.25">
      <c r="A25" s="154" t="s">
        <v>419</v>
      </c>
      <c r="B25" s="164">
        <v>21</v>
      </c>
      <c r="C25" s="155" t="s">
        <v>231</v>
      </c>
      <c r="D25" s="88" t="s">
        <v>49</v>
      </c>
      <c r="E25" s="88">
        <v>5</v>
      </c>
      <c r="F25" s="150"/>
      <c r="G25" s="149">
        <f t="shared" si="0"/>
        <v>0</v>
      </c>
      <c r="H25" s="6"/>
    </row>
    <row r="26" spans="1:9" s="1" customFormat="1" ht="27.75" customHeight="1" x14ac:dyDescent="0.25">
      <c r="A26" s="154" t="s">
        <v>419</v>
      </c>
      <c r="B26" s="164">
        <v>22</v>
      </c>
      <c r="C26" s="155" t="s">
        <v>237</v>
      </c>
      <c r="D26" s="88" t="s">
        <v>49</v>
      </c>
      <c r="E26" s="88">
        <v>3</v>
      </c>
      <c r="F26" s="150"/>
      <c r="G26" s="149">
        <f t="shared" si="0"/>
        <v>0</v>
      </c>
      <c r="H26" s="6"/>
    </row>
    <row r="27" spans="1:9" s="1" customFormat="1" ht="18" customHeight="1" x14ac:dyDescent="0.25">
      <c r="A27" s="154" t="s">
        <v>419</v>
      </c>
      <c r="B27" s="164">
        <v>23</v>
      </c>
      <c r="C27" s="155" t="s">
        <v>239</v>
      </c>
      <c r="D27" s="88" t="s">
        <v>49</v>
      </c>
      <c r="E27" s="88">
        <v>3</v>
      </c>
      <c r="F27" s="150"/>
      <c r="G27" s="149">
        <f t="shared" si="0"/>
        <v>0</v>
      </c>
      <c r="H27" s="6"/>
    </row>
    <row r="28" spans="1:9" s="1" customFormat="1" ht="18" customHeight="1" x14ac:dyDescent="0.25">
      <c r="A28" s="154" t="s">
        <v>419</v>
      </c>
      <c r="B28" s="164">
        <v>24</v>
      </c>
      <c r="C28" s="152" t="s">
        <v>368</v>
      </c>
      <c r="D28" s="88" t="s">
        <v>49</v>
      </c>
      <c r="E28" s="88">
        <v>20</v>
      </c>
      <c r="F28" s="150"/>
      <c r="G28" s="149">
        <f t="shared" si="0"/>
        <v>0</v>
      </c>
      <c r="H28" s="6"/>
    </row>
    <row r="29" spans="1:9" s="1" customFormat="1" ht="17.25" customHeight="1" x14ac:dyDescent="0.25">
      <c r="A29" s="154" t="s">
        <v>419</v>
      </c>
      <c r="B29" s="164">
        <v>25</v>
      </c>
      <c r="C29" s="152" t="s">
        <v>369</v>
      </c>
      <c r="D29" s="88" t="s">
        <v>46</v>
      </c>
      <c r="E29" s="88">
        <v>1</v>
      </c>
      <c r="F29" s="150"/>
      <c r="G29" s="149">
        <f t="shared" si="0"/>
        <v>0</v>
      </c>
      <c r="H29" s="6"/>
    </row>
    <row r="30" spans="1:9" s="1" customFormat="1" ht="19.5" customHeight="1" x14ac:dyDescent="0.25">
      <c r="A30" s="154" t="s">
        <v>419</v>
      </c>
      <c r="B30" s="164">
        <v>26</v>
      </c>
      <c r="C30" s="155" t="s">
        <v>243</v>
      </c>
      <c r="D30" s="88" t="s">
        <v>430</v>
      </c>
      <c r="E30" s="88">
        <v>50</v>
      </c>
      <c r="F30" s="150"/>
      <c r="G30" s="149">
        <f t="shared" si="0"/>
        <v>0</v>
      </c>
      <c r="H30" s="6"/>
    </row>
    <row r="31" spans="1:9" s="1" customFormat="1" ht="17.25" customHeight="1" x14ac:dyDescent="0.25">
      <c r="A31" s="154" t="s">
        <v>419</v>
      </c>
      <c r="B31" s="164">
        <v>27</v>
      </c>
      <c r="C31" s="155" t="s">
        <v>246</v>
      </c>
      <c r="D31" s="88" t="s">
        <v>432</v>
      </c>
      <c r="E31" s="88">
        <v>40</v>
      </c>
      <c r="F31" s="150"/>
      <c r="G31" s="149">
        <f t="shared" si="0"/>
        <v>0</v>
      </c>
      <c r="H31" s="6"/>
    </row>
    <row r="32" spans="1:9" s="1" customFormat="1" ht="15.75" customHeight="1" x14ac:dyDescent="0.25">
      <c r="A32" s="154" t="s">
        <v>419</v>
      </c>
      <c r="B32" s="164">
        <v>28</v>
      </c>
      <c r="C32" s="116" t="s">
        <v>445</v>
      </c>
      <c r="D32" s="114" t="s">
        <v>46</v>
      </c>
      <c r="E32" s="114">
        <v>1</v>
      </c>
      <c r="F32" s="166"/>
      <c r="G32" s="165">
        <f t="shared" si="0"/>
        <v>0</v>
      </c>
      <c r="H32" s="6"/>
    </row>
    <row r="33" spans="1:9" s="1" customFormat="1" ht="15.75" customHeight="1" thickBot="1" x14ac:dyDescent="0.3">
      <c r="A33" s="154" t="s">
        <v>419</v>
      </c>
      <c r="B33" s="164">
        <v>29</v>
      </c>
      <c r="C33" s="116" t="s">
        <v>447</v>
      </c>
      <c r="D33" s="114" t="s">
        <v>46</v>
      </c>
      <c r="E33" s="114">
        <v>1</v>
      </c>
      <c r="F33" s="166"/>
      <c r="G33" s="165">
        <f t="shared" si="0"/>
        <v>0</v>
      </c>
      <c r="H33" s="6"/>
    </row>
    <row r="34" spans="1:9" s="1" customFormat="1" ht="29.25" customHeight="1" thickBot="1" x14ac:dyDescent="0.3">
      <c r="A34" s="148" t="s">
        <v>419</v>
      </c>
      <c r="B34" s="147">
        <v>30</v>
      </c>
      <c r="C34" s="67" t="s">
        <v>449</v>
      </c>
      <c r="D34" s="65" t="s">
        <v>46</v>
      </c>
      <c r="E34" s="65">
        <v>1</v>
      </c>
      <c r="F34" s="163"/>
      <c r="G34" s="143">
        <f t="shared" si="0"/>
        <v>0</v>
      </c>
      <c r="H34" s="62" t="s">
        <v>70</v>
      </c>
      <c r="I34" s="61">
        <f>ROUND(SUM(G5:G34),1)</f>
        <v>0</v>
      </c>
    </row>
    <row r="35" spans="1:9" s="1" customFormat="1" ht="179.25" customHeight="1" x14ac:dyDescent="0.25">
      <c r="A35" s="162" t="s">
        <v>450</v>
      </c>
      <c r="B35" s="180">
        <v>31</v>
      </c>
      <c r="C35" s="182" t="s">
        <v>575</v>
      </c>
      <c r="D35" s="181" t="s">
        <v>46</v>
      </c>
      <c r="E35" s="181">
        <v>1</v>
      </c>
      <c r="F35" s="157"/>
      <c r="G35" s="156">
        <f t="shared" si="0"/>
        <v>0</v>
      </c>
      <c r="H35" s="6"/>
    </row>
    <row r="36" spans="1:9" s="1" customFormat="1" ht="29.25" customHeight="1" x14ac:dyDescent="0.25">
      <c r="A36" s="154" t="s">
        <v>450</v>
      </c>
      <c r="B36" s="164">
        <v>32</v>
      </c>
      <c r="C36" s="179" t="s">
        <v>372</v>
      </c>
      <c r="D36" s="33" t="s">
        <v>46</v>
      </c>
      <c r="E36" s="33">
        <v>2</v>
      </c>
      <c r="F36" s="150"/>
      <c r="G36" s="149">
        <f t="shared" si="0"/>
        <v>0</v>
      </c>
      <c r="H36" s="6"/>
    </row>
    <row r="37" spans="1:9" s="1" customFormat="1" ht="27" customHeight="1" x14ac:dyDescent="0.25">
      <c r="A37" s="154" t="s">
        <v>450</v>
      </c>
      <c r="B37" s="180">
        <v>33</v>
      </c>
      <c r="C37" s="179" t="s">
        <v>373</v>
      </c>
      <c r="D37" s="33" t="s">
        <v>49</v>
      </c>
      <c r="E37" s="33">
        <v>2</v>
      </c>
      <c r="F37" s="150"/>
      <c r="G37" s="149">
        <f t="shared" si="0"/>
        <v>0</v>
      </c>
      <c r="H37" s="6"/>
    </row>
    <row r="38" spans="1:9" s="1" customFormat="1" ht="27.75" customHeight="1" x14ac:dyDescent="0.25">
      <c r="A38" s="154" t="s">
        <v>450</v>
      </c>
      <c r="B38" s="164">
        <v>34</v>
      </c>
      <c r="C38" s="179" t="s">
        <v>638</v>
      </c>
      <c r="D38" s="33" t="s">
        <v>52</v>
      </c>
      <c r="E38" s="33">
        <v>147</v>
      </c>
      <c r="F38" s="150"/>
      <c r="G38" s="149">
        <f t="shared" si="0"/>
        <v>0</v>
      </c>
      <c r="H38" s="6"/>
    </row>
    <row r="39" spans="1:9" s="1" customFormat="1" ht="29.25" customHeight="1" x14ac:dyDescent="0.25">
      <c r="A39" s="154" t="s">
        <v>450</v>
      </c>
      <c r="B39" s="180">
        <v>35</v>
      </c>
      <c r="C39" s="179" t="s">
        <v>639</v>
      </c>
      <c r="D39" s="33" t="s">
        <v>52</v>
      </c>
      <c r="E39" s="33">
        <v>12</v>
      </c>
      <c r="F39" s="150"/>
      <c r="G39" s="149">
        <f t="shared" si="0"/>
        <v>0</v>
      </c>
      <c r="H39" s="6"/>
    </row>
    <row r="40" spans="1:9" s="1" customFormat="1" ht="27" customHeight="1" x14ac:dyDescent="0.25">
      <c r="A40" s="154" t="s">
        <v>450</v>
      </c>
      <c r="B40" s="164">
        <v>36</v>
      </c>
      <c r="C40" s="179" t="s">
        <v>640</v>
      </c>
      <c r="D40" s="33" t="s">
        <v>46</v>
      </c>
      <c r="E40" s="33">
        <v>6</v>
      </c>
      <c r="F40" s="150"/>
      <c r="G40" s="149">
        <f t="shared" si="0"/>
        <v>0</v>
      </c>
      <c r="H40" s="6"/>
    </row>
    <row r="41" spans="1:9" s="1" customFormat="1" ht="30.75" customHeight="1" x14ac:dyDescent="0.25">
      <c r="A41" s="154" t="s">
        <v>450</v>
      </c>
      <c r="B41" s="180">
        <v>37</v>
      </c>
      <c r="C41" s="179" t="s">
        <v>255</v>
      </c>
      <c r="D41" s="33" t="s">
        <v>52</v>
      </c>
      <c r="E41" s="33">
        <v>38</v>
      </c>
      <c r="F41" s="150"/>
      <c r="G41" s="149">
        <f t="shared" si="0"/>
        <v>0</v>
      </c>
      <c r="H41" s="6"/>
    </row>
    <row r="42" spans="1:9" s="1" customFormat="1" ht="30" customHeight="1" x14ac:dyDescent="0.25">
      <c r="A42" s="154" t="s">
        <v>450</v>
      </c>
      <c r="B42" s="164">
        <v>38</v>
      </c>
      <c r="C42" s="179" t="s">
        <v>256</v>
      </c>
      <c r="D42" s="33" t="s">
        <v>52</v>
      </c>
      <c r="E42" s="33">
        <v>103</v>
      </c>
      <c r="F42" s="150"/>
      <c r="G42" s="149">
        <f t="shared" si="0"/>
        <v>0</v>
      </c>
      <c r="H42" s="6"/>
    </row>
    <row r="43" spans="1:9" s="1" customFormat="1" ht="30.75" customHeight="1" x14ac:dyDescent="0.25">
      <c r="A43" s="154" t="s">
        <v>450</v>
      </c>
      <c r="B43" s="180">
        <v>39</v>
      </c>
      <c r="C43" s="179" t="s">
        <v>257</v>
      </c>
      <c r="D43" s="33" t="s">
        <v>52</v>
      </c>
      <c r="E43" s="33">
        <v>103</v>
      </c>
      <c r="F43" s="150"/>
      <c r="G43" s="149">
        <f t="shared" si="0"/>
        <v>0</v>
      </c>
      <c r="H43" s="6"/>
    </row>
    <row r="44" spans="1:9" s="1" customFormat="1" ht="32.25" customHeight="1" x14ac:dyDescent="0.25">
      <c r="A44" s="154" t="s">
        <v>450</v>
      </c>
      <c r="B44" s="164">
        <v>40</v>
      </c>
      <c r="C44" s="179" t="s">
        <v>376</v>
      </c>
      <c r="D44" s="33" t="s">
        <v>46</v>
      </c>
      <c r="E44" s="33">
        <v>2</v>
      </c>
      <c r="F44" s="150"/>
      <c r="G44" s="149">
        <f t="shared" si="0"/>
        <v>0</v>
      </c>
      <c r="H44" s="6"/>
    </row>
    <row r="45" spans="1:9" s="1" customFormat="1" ht="42" customHeight="1" x14ac:dyDescent="0.25">
      <c r="A45" s="154" t="s">
        <v>450</v>
      </c>
      <c r="B45" s="180">
        <v>41</v>
      </c>
      <c r="C45" s="179" t="s">
        <v>580</v>
      </c>
      <c r="D45" s="33" t="s">
        <v>49</v>
      </c>
      <c r="E45" s="33">
        <v>2</v>
      </c>
      <c r="F45" s="150"/>
      <c r="G45" s="149">
        <f t="shared" si="0"/>
        <v>0</v>
      </c>
      <c r="H45" s="6"/>
    </row>
    <row r="46" spans="1:9" s="1" customFormat="1" ht="32.25" customHeight="1" thickBot="1" x14ac:dyDescent="0.3">
      <c r="A46" s="154" t="s">
        <v>450</v>
      </c>
      <c r="B46" s="164">
        <v>42</v>
      </c>
      <c r="C46" s="178" t="s">
        <v>378</v>
      </c>
      <c r="D46" s="33" t="s">
        <v>46</v>
      </c>
      <c r="E46" s="33">
        <v>2</v>
      </c>
      <c r="F46" s="150"/>
      <c r="G46" s="149">
        <f t="shared" si="0"/>
        <v>0</v>
      </c>
      <c r="H46" s="6"/>
    </row>
    <row r="47" spans="1:9" s="1" customFormat="1" ht="38.25" customHeight="1" thickBot="1" x14ac:dyDescent="0.3">
      <c r="A47" s="148" t="s">
        <v>450</v>
      </c>
      <c r="B47" s="147">
        <v>43</v>
      </c>
      <c r="C47" s="177" t="s">
        <v>379</v>
      </c>
      <c r="D47" s="176" t="s">
        <v>46</v>
      </c>
      <c r="E47" s="176">
        <v>1</v>
      </c>
      <c r="F47" s="144"/>
      <c r="G47" s="143">
        <f t="shared" si="0"/>
        <v>0</v>
      </c>
      <c r="H47" s="62" t="s">
        <v>78</v>
      </c>
      <c r="I47" s="61">
        <f>ROUND(SUM(G35:G47),2)</f>
        <v>0</v>
      </c>
    </row>
    <row r="48" spans="1:9" ht="42" thickBot="1" x14ac:dyDescent="0.35">
      <c r="A48" s="52"/>
      <c r="B48" s="51"/>
      <c r="C48" s="52"/>
      <c r="D48" s="51"/>
      <c r="E48" s="51"/>
      <c r="F48" s="59" t="s">
        <v>641</v>
      </c>
      <c r="G48" s="142">
        <f>SUM(G5:G47)</f>
        <v>0</v>
      </c>
      <c r="H48" s="57"/>
      <c r="I48" s="56"/>
    </row>
  </sheetData>
  <mergeCells count="2">
    <mergeCell ref="A1:G1"/>
    <mergeCell ref="A3:G3"/>
  </mergeCells>
  <pageMargins left="0.7" right="0.7" top="0.75" bottom="0.75" header="0.3" footer="0.3"/>
  <pageSetup paperSize="9" orientation="portrait" horizont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B4E56-5219-43D1-9AB0-C2CC929ACA73}">
  <dimension ref="A1:I59"/>
  <sheetViews>
    <sheetView topLeftCell="D52" zoomScaleNormal="100" workbookViewId="0">
      <selection activeCell="A3" sqref="A3:G3"/>
    </sheetView>
  </sheetViews>
  <sheetFormatPr defaultColWidth="9.109375" defaultRowHeight="13.8" x14ac:dyDescent="0.25"/>
  <cols>
    <col min="1" max="1" width="39.6640625" style="48" customWidth="1"/>
    <col min="2" max="2" width="10.5546875" style="2" customWidth="1"/>
    <col min="3" max="3" width="79.33203125" style="3" customWidth="1"/>
    <col min="4" max="4" width="9.109375" style="2"/>
    <col min="5" max="5" width="16.33203125" style="2" customWidth="1"/>
    <col min="6" max="6" width="20.6640625" style="5" customWidth="1"/>
    <col min="7" max="7" width="14.6640625" style="2" customWidth="1"/>
    <col min="8" max="8" width="21.5546875" style="6" customWidth="1"/>
    <col min="9" max="9" width="16.109375" style="1" customWidth="1"/>
    <col min="10" max="16384" width="9.109375" style="1"/>
  </cols>
  <sheetData>
    <row r="1" spans="1:7" ht="39.9" customHeight="1" x14ac:dyDescent="0.25">
      <c r="A1" s="311" t="s">
        <v>570</v>
      </c>
      <c r="B1" s="311"/>
      <c r="C1" s="311"/>
      <c r="D1" s="311"/>
      <c r="E1" s="311"/>
      <c r="F1" s="311"/>
      <c r="G1" s="311"/>
    </row>
    <row r="2" spans="1:7" ht="21.75" customHeight="1" thickBot="1" x14ac:dyDescent="0.3">
      <c r="A2" s="138"/>
      <c r="B2" s="138"/>
      <c r="C2" s="138"/>
      <c r="D2" s="138"/>
      <c r="E2" s="139"/>
      <c r="F2" s="138"/>
      <c r="G2" s="138"/>
    </row>
    <row r="3" spans="1:7" ht="21.75" customHeight="1" x14ac:dyDescent="0.25">
      <c r="A3" s="316" t="s">
        <v>7</v>
      </c>
      <c r="B3" s="317"/>
      <c r="C3" s="317"/>
      <c r="D3" s="317"/>
      <c r="E3" s="317"/>
      <c r="F3" s="317"/>
      <c r="G3" s="318"/>
    </row>
    <row r="4" spans="1:7" ht="49.5" customHeight="1" thickBot="1" x14ac:dyDescent="0.3">
      <c r="A4" s="137" t="s">
        <v>36</v>
      </c>
      <c r="B4" s="136" t="s">
        <v>37</v>
      </c>
      <c r="C4" s="135" t="s">
        <v>38</v>
      </c>
      <c r="D4" s="135" t="s">
        <v>39</v>
      </c>
      <c r="E4" s="134" t="s">
        <v>40</v>
      </c>
      <c r="F4" s="133" t="s">
        <v>41</v>
      </c>
      <c r="G4" s="132" t="s">
        <v>42</v>
      </c>
    </row>
    <row r="5" spans="1:7" ht="20.25" customHeight="1" x14ac:dyDescent="0.25">
      <c r="A5" s="77" t="s">
        <v>43</v>
      </c>
      <c r="B5" s="76" t="s">
        <v>130</v>
      </c>
      <c r="C5" s="75" t="s">
        <v>45</v>
      </c>
      <c r="D5" s="73" t="s">
        <v>46</v>
      </c>
      <c r="E5" s="73">
        <v>1</v>
      </c>
      <c r="F5" s="129"/>
      <c r="G5" s="71">
        <f t="shared" ref="G5:G36" si="0">ROUND((E5*F5),2)</f>
        <v>0</v>
      </c>
    </row>
    <row r="6" spans="1:7" ht="20.25" customHeight="1" x14ac:dyDescent="0.25">
      <c r="A6" s="106" t="s">
        <v>43</v>
      </c>
      <c r="B6" s="84" t="s">
        <v>131</v>
      </c>
      <c r="C6" s="131" t="s">
        <v>51</v>
      </c>
      <c r="D6" s="175" t="s">
        <v>52</v>
      </c>
      <c r="E6" s="88">
        <v>39.700000000000003</v>
      </c>
      <c r="F6" s="128"/>
      <c r="G6" s="86">
        <f t="shared" si="0"/>
        <v>0</v>
      </c>
    </row>
    <row r="7" spans="1:7" ht="19.5" customHeight="1" x14ac:dyDescent="0.25">
      <c r="A7" s="106" t="s">
        <v>43</v>
      </c>
      <c r="B7" s="84" t="s">
        <v>132</v>
      </c>
      <c r="C7" s="131" t="s">
        <v>335</v>
      </c>
      <c r="D7" s="175" t="s">
        <v>52</v>
      </c>
      <c r="E7" s="88">
        <v>24</v>
      </c>
      <c r="F7" s="128"/>
      <c r="G7" s="86">
        <f t="shared" si="0"/>
        <v>0</v>
      </c>
    </row>
    <row r="8" spans="1:7" ht="20.25" customHeight="1" x14ac:dyDescent="0.25">
      <c r="A8" s="106" t="s">
        <v>43</v>
      </c>
      <c r="B8" s="84" t="s">
        <v>133</v>
      </c>
      <c r="C8" s="131" t="s">
        <v>642</v>
      </c>
      <c r="D8" s="88" t="s">
        <v>55</v>
      </c>
      <c r="E8" s="88">
        <v>6</v>
      </c>
      <c r="F8" s="128"/>
      <c r="G8" s="86">
        <f t="shared" si="0"/>
        <v>0</v>
      </c>
    </row>
    <row r="9" spans="1:7" ht="20.25" customHeight="1" x14ac:dyDescent="0.25">
      <c r="A9" s="106" t="s">
        <v>43</v>
      </c>
      <c r="B9" s="84" t="s">
        <v>135</v>
      </c>
      <c r="C9" s="131" t="s">
        <v>59</v>
      </c>
      <c r="D9" s="88" t="s">
        <v>52</v>
      </c>
      <c r="E9" s="88">
        <v>45.6</v>
      </c>
      <c r="F9" s="128"/>
      <c r="G9" s="86">
        <f t="shared" si="0"/>
        <v>0</v>
      </c>
    </row>
    <row r="10" spans="1:7" ht="20.25" customHeight="1" x14ac:dyDescent="0.25">
      <c r="A10" s="106" t="s">
        <v>43</v>
      </c>
      <c r="B10" s="84" t="s">
        <v>136</v>
      </c>
      <c r="C10" s="90" t="s">
        <v>61</v>
      </c>
      <c r="D10" s="88" t="s">
        <v>62</v>
      </c>
      <c r="E10" s="88">
        <v>1.1000000000000001</v>
      </c>
      <c r="F10" s="128"/>
      <c r="G10" s="86">
        <f t="shared" si="0"/>
        <v>0</v>
      </c>
    </row>
    <row r="11" spans="1:7" ht="20.25" customHeight="1" x14ac:dyDescent="0.25">
      <c r="A11" s="106" t="s">
        <v>43</v>
      </c>
      <c r="B11" s="84" t="s">
        <v>137</v>
      </c>
      <c r="C11" s="90" t="s">
        <v>138</v>
      </c>
      <c r="D11" s="88" t="s">
        <v>55</v>
      </c>
      <c r="E11" s="88">
        <v>163.4</v>
      </c>
      <c r="F11" s="128"/>
      <c r="G11" s="86">
        <f t="shared" si="0"/>
        <v>0</v>
      </c>
    </row>
    <row r="12" spans="1:7" ht="28.95" customHeight="1" x14ac:dyDescent="0.25">
      <c r="A12" s="106" t="s">
        <v>43</v>
      </c>
      <c r="B12" s="84" t="s">
        <v>139</v>
      </c>
      <c r="C12" s="90" t="s">
        <v>64</v>
      </c>
      <c r="D12" s="88" t="s">
        <v>65</v>
      </c>
      <c r="E12" s="88">
        <v>31.7</v>
      </c>
      <c r="F12" s="128"/>
      <c r="G12" s="86">
        <f t="shared" si="0"/>
        <v>0</v>
      </c>
    </row>
    <row r="13" spans="1:7" ht="20.25" customHeight="1" x14ac:dyDescent="0.25">
      <c r="A13" s="106" t="s">
        <v>43</v>
      </c>
      <c r="B13" s="84" t="s">
        <v>140</v>
      </c>
      <c r="C13" s="131" t="s">
        <v>338</v>
      </c>
      <c r="D13" s="88" t="s">
        <v>49</v>
      </c>
      <c r="E13" s="88">
        <v>9</v>
      </c>
      <c r="F13" s="128"/>
      <c r="G13" s="86">
        <f t="shared" si="0"/>
        <v>0</v>
      </c>
    </row>
    <row r="14" spans="1:7" ht="20.25" customHeight="1" x14ac:dyDescent="0.25">
      <c r="A14" s="106" t="s">
        <v>43</v>
      </c>
      <c r="B14" s="84" t="s">
        <v>141</v>
      </c>
      <c r="C14" s="131" t="s">
        <v>339</v>
      </c>
      <c r="D14" s="88" t="s">
        <v>49</v>
      </c>
      <c r="E14" s="88">
        <v>13</v>
      </c>
      <c r="F14" s="128"/>
      <c r="G14" s="86">
        <f t="shared" si="0"/>
        <v>0</v>
      </c>
    </row>
    <row r="15" spans="1:7" ht="20.25" customHeight="1" x14ac:dyDescent="0.25">
      <c r="A15" s="106" t="s">
        <v>43</v>
      </c>
      <c r="B15" s="84" t="s">
        <v>460</v>
      </c>
      <c r="C15" s="131" t="s">
        <v>505</v>
      </c>
      <c r="D15" s="88" t="s">
        <v>49</v>
      </c>
      <c r="E15" s="88">
        <v>2</v>
      </c>
      <c r="F15" s="128"/>
      <c r="G15" s="86">
        <f t="shared" si="0"/>
        <v>0</v>
      </c>
    </row>
    <row r="16" spans="1:7" ht="20.25" customHeight="1" thickBot="1" x14ac:dyDescent="0.3">
      <c r="A16" s="106" t="s">
        <v>43</v>
      </c>
      <c r="B16" s="84" t="s">
        <v>461</v>
      </c>
      <c r="C16" s="131" t="s">
        <v>67</v>
      </c>
      <c r="D16" s="88" t="s">
        <v>55</v>
      </c>
      <c r="E16" s="88">
        <v>56.3</v>
      </c>
      <c r="F16" s="128"/>
      <c r="G16" s="86">
        <f t="shared" si="0"/>
        <v>0</v>
      </c>
    </row>
    <row r="17" spans="1:9" ht="29.25" customHeight="1" thickBot="1" x14ac:dyDescent="0.3">
      <c r="A17" s="126" t="s">
        <v>43</v>
      </c>
      <c r="B17" s="84" t="s">
        <v>483</v>
      </c>
      <c r="C17" s="67" t="s">
        <v>69</v>
      </c>
      <c r="D17" s="65" t="s">
        <v>65</v>
      </c>
      <c r="E17" s="65">
        <v>19.8</v>
      </c>
      <c r="F17" s="125"/>
      <c r="G17" s="63">
        <f t="shared" si="0"/>
        <v>0</v>
      </c>
      <c r="H17" s="78" t="s">
        <v>70</v>
      </c>
      <c r="I17" s="61">
        <f>ROUND(SUM(G5:G17),2)</f>
        <v>0</v>
      </c>
    </row>
    <row r="18" spans="1:9" ht="31.5" customHeight="1" x14ac:dyDescent="0.25">
      <c r="A18" s="77" t="s">
        <v>584</v>
      </c>
      <c r="B18" s="76" t="s">
        <v>142</v>
      </c>
      <c r="C18" s="75" t="s">
        <v>267</v>
      </c>
      <c r="D18" s="74" t="s">
        <v>62</v>
      </c>
      <c r="E18" s="74">
        <v>1.8</v>
      </c>
      <c r="F18" s="129"/>
      <c r="G18" s="71">
        <f t="shared" si="0"/>
        <v>0</v>
      </c>
      <c r="H18" s="70"/>
      <c r="I18" s="56"/>
    </row>
    <row r="19" spans="1:9" ht="31.5" customHeight="1" x14ac:dyDescent="0.25">
      <c r="A19" s="106" t="s">
        <v>584</v>
      </c>
      <c r="B19" s="91" t="s">
        <v>143</v>
      </c>
      <c r="C19" s="90" t="s">
        <v>586</v>
      </c>
      <c r="D19" s="89" t="s">
        <v>62</v>
      </c>
      <c r="E19" s="89">
        <v>0.7</v>
      </c>
      <c r="F19" s="128"/>
      <c r="G19" s="86">
        <f t="shared" si="0"/>
        <v>0</v>
      </c>
      <c r="H19" s="70"/>
      <c r="I19" s="56"/>
    </row>
    <row r="20" spans="1:9" ht="31.5" customHeight="1" x14ac:dyDescent="0.25">
      <c r="A20" s="106" t="s">
        <v>584</v>
      </c>
      <c r="B20" s="91" t="s">
        <v>462</v>
      </c>
      <c r="C20" s="90" t="s">
        <v>380</v>
      </c>
      <c r="D20" s="89" t="s">
        <v>62</v>
      </c>
      <c r="E20" s="89">
        <v>11.3</v>
      </c>
      <c r="F20" s="128"/>
      <c r="G20" s="86">
        <f t="shared" si="0"/>
        <v>0</v>
      </c>
      <c r="H20" s="70"/>
      <c r="I20" s="56"/>
    </row>
    <row r="21" spans="1:9" ht="31.5" customHeight="1" x14ac:dyDescent="0.25">
      <c r="A21" s="106" t="s">
        <v>584</v>
      </c>
      <c r="B21" s="91" t="s">
        <v>463</v>
      </c>
      <c r="C21" s="90" t="s">
        <v>643</v>
      </c>
      <c r="D21" s="89" t="s">
        <v>55</v>
      </c>
      <c r="E21" s="89">
        <v>26.6</v>
      </c>
      <c r="F21" s="128"/>
      <c r="G21" s="86">
        <f t="shared" si="0"/>
        <v>0</v>
      </c>
      <c r="H21" s="70"/>
      <c r="I21" s="56"/>
    </row>
    <row r="22" spans="1:9" ht="31.5" customHeight="1" x14ac:dyDescent="0.25">
      <c r="A22" s="106" t="s">
        <v>584</v>
      </c>
      <c r="B22" s="91" t="s">
        <v>465</v>
      </c>
      <c r="C22" s="90" t="s">
        <v>644</v>
      </c>
      <c r="D22" s="89" t="s">
        <v>55</v>
      </c>
      <c r="E22" s="89">
        <v>20.399999999999999</v>
      </c>
      <c r="F22" s="128"/>
      <c r="G22" s="86">
        <f t="shared" si="0"/>
        <v>0</v>
      </c>
      <c r="H22" s="70"/>
      <c r="I22" s="56"/>
    </row>
    <row r="23" spans="1:9" ht="31.5" customHeight="1" x14ac:dyDescent="0.25">
      <c r="A23" s="106" t="s">
        <v>584</v>
      </c>
      <c r="B23" s="91" t="s">
        <v>466</v>
      </c>
      <c r="C23" s="90" t="s">
        <v>645</v>
      </c>
      <c r="D23" s="89" t="s">
        <v>62</v>
      </c>
      <c r="E23" s="89">
        <v>8</v>
      </c>
      <c r="F23" s="128"/>
      <c r="G23" s="86">
        <f t="shared" si="0"/>
        <v>0</v>
      </c>
      <c r="H23" s="70"/>
      <c r="I23" s="56"/>
    </row>
    <row r="24" spans="1:9" ht="31.5" customHeight="1" x14ac:dyDescent="0.25">
      <c r="A24" s="106" t="s">
        <v>584</v>
      </c>
      <c r="B24" s="91" t="s">
        <v>468</v>
      </c>
      <c r="C24" s="90" t="s">
        <v>174</v>
      </c>
      <c r="D24" s="89" t="s">
        <v>62</v>
      </c>
      <c r="E24" s="89">
        <v>6.2</v>
      </c>
      <c r="F24" s="128"/>
      <c r="G24" s="86">
        <f t="shared" si="0"/>
        <v>0</v>
      </c>
      <c r="H24" s="70"/>
      <c r="I24" s="56"/>
    </row>
    <row r="25" spans="1:9" ht="31.5" customHeight="1" thickBot="1" x14ac:dyDescent="0.3">
      <c r="A25" s="106" t="s">
        <v>584</v>
      </c>
      <c r="B25" s="91" t="s">
        <v>549</v>
      </c>
      <c r="C25" s="90" t="s">
        <v>274</v>
      </c>
      <c r="D25" s="89" t="s">
        <v>62</v>
      </c>
      <c r="E25" s="89">
        <v>0.5</v>
      </c>
      <c r="F25" s="128"/>
      <c r="G25" s="86">
        <f t="shared" si="0"/>
        <v>0</v>
      </c>
      <c r="H25" s="70"/>
      <c r="I25" s="56"/>
    </row>
    <row r="26" spans="1:9" ht="32.25" customHeight="1" thickBot="1" x14ac:dyDescent="0.3">
      <c r="A26" s="126" t="s">
        <v>584</v>
      </c>
      <c r="B26" s="91" t="s">
        <v>550</v>
      </c>
      <c r="C26" s="67" t="s">
        <v>276</v>
      </c>
      <c r="D26" s="66" t="s">
        <v>55</v>
      </c>
      <c r="E26" s="66">
        <v>8.4</v>
      </c>
      <c r="F26" s="125"/>
      <c r="G26" s="63">
        <f t="shared" si="0"/>
        <v>0</v>
      </c>
      <c r="H26" s="78" t="s">
        <v>78</v>
      </c>
      <c r="I26" s="61">
        <f>ROUND(SUM(G18:G26),2)</f>
        <v>0</v>
      </c>
    </row>
    <row r="27" spans="1:9" s="60" customFormat="1" ht="31.5" customHeight="1" x14ac:dyDescent="0.25">
      <c r="A27" s="77" t="s">
        <v>588</v>
      </c>
      <c r="B27" s="76" t="s">
        <v>469</v>
      </c>
      <c r="C27" s="75" t="s">
        <v>81</v>
      </c>
      <c r="D27" s="74" t="s">
        <v>55</v>
      </c>
      <c r="E27" s="73">
        <v>5.3</v>
      </c>
      <c r="F27" s="124"/>
      <c r="G27" s="71">
        <f t="shared" si="0"/>
        <v>0</v>
      </c>
      <c r="H27" s="122"/>
    </row>
    <row r="28" spans="1:9" s="60" customFormat="1" ht="31.5" customHeight="1" thickBot="1" x14ac:dyDescent="0.3">
      <c r="A28" s="106" t="s">
        <v>588</v>
      </c>
      <c r="B28" s="91" t="s">
        <v>470</v>
      </c>
      <c r="C28" s="90" t="s">
        <v>83</v>
      </c>
      <c r="D28" s="89" t="s">
        <v>55</v>
      </c>
      <c r="E28" s="88">
        <v>5.3</v>
      </c>
      <c r="F28" s="123"/>
      <c r="G28" s="86">
        <f t="shared" si="0"/>
        <v>0</v>
      </c>
      <c r="H28" s="122"/>
    </row>
    <row r="29" spans="1:9" s="60" customFormat="1" ht="31.5" customHeight="1" thickBot="1" x14ac:dyDescent="0.3">
      <c r="A29" s="126" t="s">
        <v>588</v>
      </c>
      <c r="B29" s="121" t="s">
        <v>471</v>
      </c>
      <c r="C29" s="67" t="s">
        <v>85</v>
      </c>
      <c r="D29" s="66" t="s">
        <v>52</v>
      </c>
      <c r="E29" s="65">
        <v>30</v>
      </c>
      <c r="F29" s="120"/>
      <c r="G29" s="63">
        <f t="shared" si="0"/>
        <v>0</v>
      </c>
      <c r="H29" s="78" t="s">
        <v>86</v>
      </c>
      <c r="I29" s="61">
        <f>ROUND(SUM(G27:G29),2)</f>
        <v>0</v>
      </c>
    </row>
    <row r="30" spans="1:9" s="60" customFormat="1" ht="27.6" x14ac:dyDescent="0.25">
      <c r="A30" s="77" t="s">
        <v>646</v>
      </c>
      <c r="B30" s="76" t="s">
        <v>145</v>
      </c>
      <c r="C30" s="75" t="s">
        <v>81</v>
      </c>
      <c r="D30" s="74" t="s">
        <v>55</v>
      </c>
      <c r="E30" s="73">
        <v>152.19999999999999</v>
      </c>
      <c r="F30" s="124"/>
      <c r="G30" s="71">
        <f t="shared" si="0"/>
        <v>0</v>
      </c>
      <c r="H30" s="122"/>
    </row>
    <row r="31" spans="1:9" s="60" customFormat="1" ht="28.2" thickBot="1" x14ac:dyDescent="0.3">
      <c r="A31" s="106" t="s">
        <v>646</v>
      </c>
      <c r="B31" s="91" t="s">
        <v>146</v>
      </c>
      <c r="C31" s="90" t="s">
        <v>83</v>
      </c>
      <c r="D31" s="89" t="s">
        <v>55</v>
      </c>
      <c r="E31" s="88">
        <v>152.19999999999999</v>
      </c>
      <c r="F31" s="123"/>
      <c r="G31" s="86">
        <f t="shared" si="0"/>
        <v>0</v>
      </c>
      <c r="H31" s="122"/>
    </row>
    <row r="32" spans="1:9" s="60" customFormat="1" ht="28.2" thickBot="1" x14ac:dyDescent="0.3">
      <c r="A32" s="126" t="s">
        <v>646</v>
      </c>
      <c r="B32" s="121" t="s">
        <v>147</v>
      </c>
      <c r="C32" s="67" t="s">
        <v>85</v>
      </c>
      <c r="D32" s="66" t="s">
        <v>52</v>
      </c>
      <c r="E32" s="65">
        <v>44.5</v>
      </c>
      <c r="F32" s="120"/>
      <c r="G32" s="63">
        <f t="shared" si="0"/>
        <v>0</v>
      </c>
      <c r="H32" s="78" t="s">
        <v>100</v>
      </c>
      <c r="I32" s="61">
        <f>ROUND(SUM(G30:G32),2)</f>
        <v>0</v>
      </c>
    </row>
    <row r="33" spans="1:9" s="60" customFormat="1" ht="35.25" customHeight="1" x14ac:dyDescent="0.25">
      <c r="A33" s="77" t="s">
        <v>647</v>
      </c>
      <c r="B33" s="76" t="s">
        <v>154</v>
      </c>
      <c r="C33" s="75" t="s">
        <v>347</v>
      </c>
      <c r="D33" s="74" t="s">
        <v>62</v>
      </c>
      <c r="E33" s="81">
        <v>5.0999999999999996</v>
      </c>
      <c r="F33" s="95"/>
      <c r="G33" s="71">
        <f t="shared" si="0"/>
        <v>0</v>
      </c>
      <c r="H33" s="70"/>
      <c r="I33" s="56"/>
    </row>
    <row r="34" spans="1:9" s="60" customFormat="1" ht="35.25" customHeight="1" x14ac:dyDescent="0.25">
      <c r="A34" s="105" t="s">
        <v>647</v>
      </c>
      <c r="B34" s="84" t="s">
        <v>155</v>
      </c>
      <c r="C34" s="174" t="s">
        <v>629</v>
      </c>
      <c r="D34" s="173" t="s">
        <v>55</v>
      </c>
      <c r="E34" s="88">
        <v>24.2</v>
      </c>
      <c r="F34" s="104"/>
      <c r="G34" s="92">
        <f t="shared" si="0"/>
        <v>0</v>
      </c>
      <c r="H34" s="70"/>
      <c r="I34" s="56"/>
    </row>
    <row r="35" spans="1:9" s="60" customFormat="1" ht="35.25" customHeight="1" x14ac:dyDescent="0.25">
      <c r="A35" s="105" t="s">
        <v>647</v>
      </c>
      <c r="B35" s="84" t="s">
        <v>157</v>
      </c>
      <c r="C35" s="90" t="s">
        <v>600</v>
      </c>
      <c r="D35" s="89" t="s">
        <v>55</v>
      </c>
      <c r="E35" s="88">
        <v>26.4</v>
      </c>
      <c r="F35" s="104"/>
      <c r="G35" s="92">
        <f t="shared" si="0"/>
        <v>0</v>
      </c>
      <c r="H35" s="70"/>
      <c r="I35" s="56"/>
    </row>
    <row r="36" spans="1:9" s="60" customFormat="1" ht="35.25" customHeight="1" x14ac:dyDescent="0.25">
      <c r="A36" s="105" t="s">
        <v>647</v>
      </c>
      <c r="B36" s="84" t="s">
        <v>158</v>
      </c>
      <c r="C36" s="90" t="s">
        <v>91</v>
      </c>
      <c r="D36" s="89" t="s">
        <v>55</v>
      </c>
      <c r="E36" s="88">
        <v>17.100000000000001</v>
      </c>
      <c r="F36" s="104"/>
      <c r="G36" s="92">
        <f t="shared" si="0"/>
        <v>0</v>
      </c>
      <c r="H36" s="70"/>
      <c r="I36" s="56"/>
    </row>
    <row r="37" spans="1:9" s="60" customFormat="1" ht="35.25" customHeight="1" x14ac:dyDescent="0.25">
      <c r="A37" s="105" t="s">
        <v>647</v>
      </c>
      <c r="B37" s="84" t="s">
        <v>159</v>
      </c>
      <c r="C37" s="90" t="s">
        <v>93</v>
      </c>
      <c r="D37" s="89" t="s">
        <v>55</v>
      </c>
      <c r="E37" s="88">
        <v>4.8</v>
      </c>
      <c r="F37" s="104"/>
      <c r="G37" s="92">
        <f t="shared" ref="G37:G68" si="1">ROUND((E37*F37),2)</f>
        <v>0</v>
      </c>
      <c r="H37" s="70"/>
      <c r="I37" s="56"/>
    </row>
    <row r="38" spans="1:9" s="60" customFormat="1" ht="35.25" customHeight="1" x14ac:dyDescent="0.25">
      <c r="A38" s="105" t="s">
        <v>647</v>
      </c>
      <c r="B38" s="84" t="s">
        <v>594</v>
      </c>
      <c r="C38" s="90" t="s">
        <v>95</v>
      </c>
      <c r="D38" s="89" t="s">
        <v>55</v>
      </c>
      <c r="E38" s="88">
        <v>4.5</v>
      </c>
      <c r="F38" s="104"/>
      <c r="G38" s="92">
        <f t="shared" si="1"/>
        <v>0</v>
      </c>
      <c r="H38" s="70"/>
      <c r="I38" s="56"/>
    </row>
    <row r="39" spans="1:9" s="60" customFormat="1" ht="35.25" customHeight="1" x14ac:dyDescent="0.25">
      <c r="A39" s="105" t="s">
        <v>647</v>
      </c>
      <c r="B39" s="84" t="s">
        <v>595</v>
      </c>
      <c r="C39" s="90" t="s">
        <v>606</v>
      </c>
      <c r="D39" s="89" t="s">
        <v>52</v>
      </c>
      <c r="E39" s="88">
        <v>39.700000000000003</v>
      </c>
      <c r="F39" s="104"/>
      <c r="G39" s="86">
        <f t="shared" si="1"/>
        <v>0</v>
      </c>
      <c r="H39" s="70"/>
      <c r="I39" s="56"/>
    </row>
    <row r="40" spans="1:9" s="60" customFormat="1" ht="35.25" customHeight="1" thickBot="1" x14ac:dyDescent="0.3">
      <c r="A40" s="105" t="s">
        <v>647</v>
      </c>
      <c r="B40" s="84" t="s">
        <v>596</v>
      </c>
      <c r="C40" s="90" t="s">
        <v>300</v>
      </c>
      <c r="D40" s="89" t="s">
        <v>52</v>
      </c>
      <c r="E40" s="88">
        <v>15.1</v>
      </c>
      <c r="F40" s="104"/>
      <c r="G40" s="92">
        <f t="shared" si="1"/>
        <v>0</v>
      </c>
      <c r="H40" s="70"/>
      <c r="I40" s="56"/>
    </row>
    <row r="41" spans="1:9" s="60" customFormat="1" ht="35.25" customHeight="1" thickBot="1" x14ac:dyDescent="0.3">
      <c r="A41" s="126" t="s">
        <v>647</v>
      </c>
      <c r="B41" s="121" t="s">
        <v>632</v>
      </c>
      <c r="C41" s="67" t="s">
        <v>99</v>
      </c>
      <c r="D41" s="66" t="s">
        <v>52</v>
      </c>
      <c r="E41" s="81">
        <v>39.700000000000003</v>
      </c>
      <c r="F41" s="95"/>
      <c r="G41" s="79">
        <f t="shared" si="1"/>
        <v>0</v>
      </c>
      <c r="H41" s="78" t="s">
        <v>109</v>
      </c>
      <c r="I41" s="61">
        <f>ROUND(SUM(G33:G41),2)</f>
        <v>0</v>
      </c>
    </row>
    <row r="42" spans="1:9" s="60" customFormat="1" ht="35.25" customHeight="1" x14ac:dyDescent="0.25">
      <c r="A42" s="94" t="s">
        <v>633</v>
      </c>
      <c r="B42" s="93" t="s">
        <v>598</v>
      </c>
      <c r="C42" s="110" t="s">
        <v>600</v>
      </c>
      <c r="D42" s="109" t="s">
        <v>55</v>
      </c>
      <c r="E42" s="108">
        <v>13.5</v>
      </c>
      <c r="F42" s="107"/>
      <c r="G42" s="71">
        <f t="shared" si="1"/>
        <v>0</v>
      </c>
      <c r="H42" s="70"/>
      <c r="I42" s="56"/>
    </row>
    <row r="43" spans="1:9" s="60" customFormat="1" ht="35.25" customHeight="1" x14ac:dyDescent="0.25">
      <c r="A43" s="106" t="s">
        <v>633</v>
      </c>
      <c r="B43" s="91" t="s">
        <v>599</v>
      </c>
      <c r="C43" s="90" t="s">
        <v>91</v>
      </c>
      <c r="D43" s="89" t="s">
        <v>55</v>
      </c>
      <c r="E43" s="88">
        <v>8.1999999999999993</v>
      </c>
      <c r="F43" s="104"/>
      <c r="G43" s="92">
        <f t="shared" si="1"/>
        <v>0</v>
      </c>
      <c r="H43" s="70"/>
      <c r="I43" s="56"/>
    </row>
    <row r="44" spans="1:9" s="60" customFormat="1" ht="35.25" customHeight="1" x14ac:dyDescent="0.25">
      <c r="A44" s="106" t="s">
        <v>633</v>
      </c>
      <c r="B44" s="91" t="s">
        <v>601</v>
      </c>
      <c r="C44" s="90" t="s">
        <v>93</v>
      </c>
      <c r="D44" s="89" t="s">
        <v>55</v>
      </c>
      <c r="E44" s="88">
        <v>4.8</v>
      </c>
      <c r="F44" s="104"/>
      <c r="G44" s="86">
        <f t="shared" si="1"/>
        <v>0</v>
      </c>
      <c r="H44" s="70"/>
      <c r="I44" s="56"/>
    </row>
    <row r="45" spans="1:9" s="60" customFormat="1" ht="35.25" customHeight="1" x14ac:dyDescent="0.25">
      <c r="A45" s="106" t="s">
        <v>633</v>
      </c>
      <c r="B45" s="91" t="s">
        <v>603</v>
      </c>
      <c r="C45" s="90" t="s">
        <v>95</v>
      </c>
      <c r="D45" s="89" t="s">
        <v>55</v>
      </c>
      <c r="E45" s="88">
        <v>0.5</v>
      </c>
      <c r="F45" s="104"/>
      <c r="G45" s="86">
        <f t="shared" si="1"/>
        <v>0</v>
      </c>
      <c r="H45" s="70"/>
      <c r="I45" s="56"/>
    </row>
    <row r="46" spans="1:9" s="60" customFormat="1" ht="35.25" customHeight="1" thickBot="1" x14ac:dyDescent="0.3">
      <c r="A46" s="106" t="s">
        <v>633</v>
      </c>
      <c r="B46" s="91" t="s">
        <v>604</v>
      </c>
      <c r="C46" s="90" t="s">
        <v>593</v>
      </c>
      <c r="D46" s="89" t="s">
        <v>52</v>
      </c>
      <c r="E46" s="88">
        <v>21.9</v>
      </c>
      <c r="F46" s="104"/>
      <c r="G46" s="92">
        <f t="shared" si="1"/>
        <v>0</v>
      </c>
      <c r="H46" s="70"/>
      <c r="I46" s="56"/>
    </row>
    <row r="47" spans="1:9" s="60" customFormat="1" ht="35.25" customHeight="1" thickBot="1" x14ac:dyDescent="0.3">
      <c r="A47" s="97" t="s">
        <v>633</v>
      </c>
      <c r="B47" s="91" t="s">
        <v>605</v>
      </c>
      <c r="C47" s="102" t="s">
        <v>99</v>
      </c>
      <c r="D47" s="101" t="s">
        <v>52</v>
      </c>
      <c r="E47" s="100">
        <v>16.5</v>
      </c>
      <c r="F47" s="99"/>
      <c r="G47" s="98">
        <f t="shared" si="1"/>
        <v>0</v>
      </c>
      <c r="H47" s="78" t="s">
        <v>398</v>
      </c>
      <c r="I47" s="61">
        <f>ROUND(SUM(G42:G47),2)</f>
        <v>0</v>
      </c>
    </row>
    <row r="48" spans="1:9" s="60" customFormat="1" ht="35.25" customHeight="1" x14ac:dyDescent="0.25">
      <c r="A48" s="77" t="s">
        <v>620</v>
      </c>
      <c r="B48" s="76" t="s">
        <v>474</v>
      </c>
      <c r="C48" s="75" t="s">
        <v>475</v>
      </c>
      <c r="D48" s="74" t="s">
        <v>49</v>
      </c>
      <c r="E48" s="73">
        <v>1</v>
      </c>
      <c r="F48" s="72"/>
      <c r="G48" s="71">
        <f t="shared" si="1"/>
        <v>0</v>
      </c>
      <c r="H48" s="70"/>
      <c r="I48" s="56"/>
    </row>
    <row r="49" spans="1:9" s="60" customFormat="1" ht="35.25" customHeight="1" x14ac:dyDescent="0.25">
      <c r="A49" s="20" t="s">
        <v>620</v>
      </c>
      <c r="B49" s="91" t="s">
        <v>476</v>
      </c>
      <c r="C49" s="90" t="s">
        <v>477</v>
      </c>
      <c r="D49" s="89" t="s">
        <v>49</v>
      </c>
      <c r="E49" s="88">
        <v>5</v>
      </c>
      <c r="F49" s="87"/>
      <c r="G49" s="92">
        <f t="shared" si="1"/>
        <v>0</v>
      </c>
      <c r="H49" s="70"/>
      <c r="I49" s="56"/>
    </row>
    <row r="50" spans="1:9" s="60" customFormat="1" ht="35.25" customHeight="1" x14ac:dyDescent="0.25">
      <c r="A50" s="20" t="s">
        <v>620</v>
      </c>
      <c r="B50" s="91" t="s">
        <v>478</v>
      </c>
      <c r="C50" s="90" t="s">
        <v>530</v>
      </c>
      <c r="D50" s="89" t="s">
        <v>49</v>
      </c>
      <c r="E50" s="88">
        <v>2</v>
      </c>
      <c r="F50" s="87"/>
      <c r="G50" s="92">
        <f t="shared" si="1"/>
        <v>0</v>
      </c>
      <c r="H50" s="70"/>
      <c r="I50" s="56"/>
    </row>
    <row r="51" spans="1:9" s="60" customFormat="1" ht="35.25" customHeight="1" x14ac:dyDescent="0.25">
      <c r="A51" s="20" t="s">
        <v>620</v>
      </c>
      <c r="B51" s="91" t="s">
        <v>479</v>
      </c>
      <c r="C51" s="90" t="s">
        <v>314</v>
      </c>
      <c r="D51" s="89" t="s">
        <v>49</v>
      </c>
      <c r="E51" s="88">
        <v>4</v>
      </c>
      <c r="F51" s="87"/>
      <c r="G51" s="92">
        <f t="shared" si="1"/>
        <v>0</v>
      </c>
      <c r="H51" s="70"/>
      <c r="I51" s="56"/>
    </row>
    <row r="52" spans="1:9" s="60" customFormat="1" ht="35.25" customHeight="1" thickBot="1" x14ac:dyDescent="0.3">
      <c r="A52" s="20" t="s">
        <v>620</v>
      </c>
      <c r="B52" s="91" t="s">
        <v>491</v>
      </c>
      <c r="C52" s="90" t="s">
        <v>621</v>
      </c>
      <c r="D52" s="89" t="s">
        <v>49</v>
      </c>
      <c r="E52" s="88">
        <v>2</v>
      </c>
      <c r="F52" s="87"/>
      <c r="G52" s="92">
        <f t="shared" si="1"/>
        <v>0</v>
      </c>
      <c r="H52" s="70"/>
      <c r="I52" s="56"/>
    </row>
    <row r="53" spans="1:9" s="60" customFormat="1" ht="35.25" customHeight="1" thickBot="1" x14ac:dyDescent="0.3">
      <c r="A53" s="85" t="s">
        <v>620</v>
      </c>
      <c r="B53" s="117" t="s">
        <v>635</v>
      </c>
      <c r="C53" s="116" t="s">
        <v>112</v>
      </c>
      <c r="D53" s="115" t="s">
        <v>55</v>
      </c>
      <c r="E53" s="114">
        <v>60.2</v>
      </c>
      <c r="F53" s="80"/>
      <c r="G53" s="79">
        <f t="shared" si="1"/>
        <v>0</v>
      </c>
      <c r="H53" s="78" t="s">
        <v>113</v>
      </c>
      <c r="I53" s="61">
        <f>ROUND(SUM(G48:G53),2)</f>
        <v>0</v>
      </c>
    </row>
    <row r="54" spans="1:9" s="60" customFormat="1" ht="35.25" customHeight="1" thickBot="1" x14ac:dyDescent="0.3">
      <c r="A54" s="77" t="s">
        <v>114</v>
      </c>
      <c r="B54" s="76" t="s">
        <v>162</v>
      </c>
      <c r="C54" s="75" t="s">
        <v>122</v>
      </c>
      <c r="D54" s="74" t="s">
        <v>46</v>
      </c>
      <c r="E54" s="73">
        <v>1</v>
      </c>
      <c r="F54" s="72"/>
      <c r="G54" s="71">
        <f t="shared" si="1"/>
        <v>0</v>
      </c>
      <c r="H54" s="70"/>
      <c r="I54" s="56"/>
    </row>
    <row r="55" spans="1:9" s="60" customFormat="1" ht="36" customHeight="1" thickBot="1" x14ac:dyDescent="0.3">
      <c r="A55" s="69" t="s">
        <v>114</v>
      </c>
      <c r="B55" s="68" t="s">
        <v>163</v>
      </c>
      <c r="C55" s="67" t="s">
        <v>622</v>
      </c>
      <c r="D55" s="66" t="s">
        <v>46</v>
      </c>
      <c r="E55" s="65">
        <v>1</v>
      </c>
      <c r="F55" s="64"/>
      <c r="G55" s="63">
        <f t="shared" si="1"/>
        <v>0</v>
      </c>
      <c r="H55" s="62" t="s">
        <v>127</v>
      </c>
      <c r="I55" s="61">
        <f>ROUND(SUM(G54:G55),2)</f>
        <v>0</v>
      </c>
    </row>
    <row r="56" spans="1:9" ht="44.25" customHeight="1" thickBot="1" x14ac:dyDescent="0.3">
      <c r="A56" s="52"/>
      <c r="B56" s="51"/>
      <c r="C56" s="52"/>
      <c r="D56" s="51"/>
      <c r="E56" s="51"/>
      <c r="F56" s="59" t="s">
        <v>641</v>
      </c>
      <c r="G56" s="58">
        <f>SUM(G5:G55)</f>
        <v>0</v>
      </c>
      <c r="H56" s="57"/>
      <c r="I56" s="56"/>
    </row>
    <row r="57" spans="1:9" ht="20.25" customHeight="1" x14ac:dyDescent="0.25">
      <c r="A57" s="55"/>
      <c r="B57" s="53"/>
      <c r="C57" s="53"/>
      <c r="D57" s="53"/>
      <c r="E57" s="54"/>
      <c r="F57" s="53"/>
      <c r="G57" s="49"/>
    </row>
    <row r="58" spans="1:9" x14ac:dyDescent="0.25">
      <c r="A58" s="52"/>
      <c r="B58" s="51"/>
      <c r="C58" s="52"/>
      <c r="D58" s="51"/>
      <c r="E58" s="51"/>
      <c r="F58" s="50"/>
      <c r="G58" s="49"/>
    </row>
    <row r="59" spans="1:9" x14ac:dyDescent="0.25">
      <c r="A59" s="52"/>
      <c r="B59" s="51"/>
      <c r="C59" s="52"/>
      <c r="D59" s="51"/>
      <c r="E59" s="51"/>
      <c r="F59" s="50"/>
      <c r="G59" s="49"/>
    </row>
  </sheetData>
  <mergeCells count="2">
    <mergeCell ref="A1:G1"/>
    <mergeCell ref="A3:G3"/>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C31CE-3B83-4B33-B5C2-EAE49B7E04CF}">
  <dimension ref="A1:I53"/>
  <sheetViews>
    <sheetView topLeftCell="E41" zoomScaleNormal="100" workbookViewId="0">
      <selection sqref="A1:G1"/>
    </sheetView>
  </sheetViews>
  <sheetFormatPr defaultColWidth="9.109375" defaultRowHeight="14.4" x14ac:dyDescent="0.3"/>
  <cols>
    <col min="1" max="1" width="39.6640625" customWidth="1"/>
    <col min="2" max="2" width="10.5546875" customWidth="1"/>
    <col min="3" max="3" width="71.6640625" customWidth="1"/>
    <col min="5" max="5" width="21.88671875" customWidth="1"/>
    <col min="6" max="6" width="20.6640625" customWidth="1"/>
    <col min="7" max="7" width="14.6640625" customWidth="1"/>
    <col min="8" max="8" width="21.5546875" customWidth="1"/>
    <col min="9" max="9" width="16.109375" customWidth="1"/>
  </cols>
  <sheetData>
    <row r="1" spans="1:9" ht="30.75" customHeight="1" x14ac:dyDescent="0.3">
      <c r="A1" s="311" t="s">
        <v>570</v>
      </c>
      <c r="B1" s="311"/>
      <c r="C1" s="311"/>
      <c r="D1" s="311"/>
      <c r="E1" s="311"/>
      <c r="F1" s="311"/>
      <c r="G1" s="311"/>
    </row>
    <row r="2" spans="1:9" ht="15" customHeight="1" thickBot="1" x14ac:dyDescent="0.35">
      <c r="A2" s="138"/>
      <c r="B2" s="138"/>
      <c r="C2" s="138"/>
      <c r="D2" s="138"/>
      <c r="E2" s="139"/>
      <c r="F2" s="138"/>
      <c r="G2" s="138"/>
    </row>
    <row r="3" spans="1:9" s="1" customFormat="1" ht="21.75" customHeight="1" x14ac:dyDescent="0.25">
      <c r="A3" s="316" t="s">
        <v>6</v>
      </c>
      <c r="B3" s="317"/>
      <c r="C3" s="317"/>
      <c r="D3" s="317"/>
      <c r="E3" s="317"/>
      <c r="F3" s="317"/>
      <c r="G3" s="318"/>
      <c r="H3" s="6"/>
    </row>
    <row r="4" spans="1:9" s="1" customFormat="1" ht="28.2" thickBot="1" x14ac:dyDescent="0.3">
      <c r="A4" s="137" t="s">
        <v>36</v>
      </c>
      <c r="B4" s="136" t="s">
        <v>37</v>
      </c>
      <c r="C4" s="135" t="s">
        <v>38</v>
      </c>
      <c r="D4" s="135" t="s">
        <v>39</v>
      </c>
      <c r="E4" s="134" t="s">
        <v>40</v>
      </c>
      <c r="F4" s="133" t="s">
        <v>41</v>
      </c>
      <c r="G4" s="132" t="s">
        <v>42</v>
      </c>
      <c r="H4" s="6"/>
    </row>
    <row r="5" spans="1:9" s="1" customFormat="1" ht="16.5" customHeight="1" x14ac:dyDescent="0.25">
      <c r="A5" s="172" t="s">
        <v>419</v>
      </c>
      <c r="B5" s="161">
        <v>1</v>
      </c>
      <c r="C5" s="155" t="s">
        <v>188</v>
      </c>
      <c r="D5" s="88" t="s">
        <v>46</v>
      </c>
      <c r="E5" s="88">
        <v>1</v>
      </c>
      <c r="F5" s="171"/>
      <c r="G5" s="170">
        <f t="shared" ref="G5:G47" si="0">ROUND((E5*F5),2)</f>
        <v>0</v>
      </c>
      <c r="H5" s="6"/>
    </row>
    <row r="6" spans="1:9" s="1" customFormat="1" ht="30.75" customHeight="1" x14ac:dyDescent="0.25">
      <c r="A6" s="154" t="s">
        <v>419</v>
      </c>
      <c r="B6" s="153">
        <v>2</v>
      </c>
      <c r="C6" s="155" t="s">
        <v>352</v>
      </c>
      <c r="D6" s="88" t="s">
        <v>432</v>
      </c>
      <c r="E6" s="88">
        <v>5</v>
      </c>
      <c r="F6" s="150"/>
      <c r="G6" s="149">
        <f t="shared" si="0"/>
        <v>0</v>
      </c>
      <c r="H6" s="6"/>
    </row>
    <row r="7" spans="1:9" s="1" customFormat="1" ht="19.5" customHeight="1" x14ac:dyDescent="0.25">
      <c r="A7" s="154" t="s">
        <v>419</v>
      </c>
      <c r="B7" s="153">
        <v>3</v>
      </c>
      <c r="C7" s="155" t="s">
        <v>353</v>
      </c>
      <c r="D7" s="88" t="s">
        <v>52</v>
      </c>
      <c r="E7" s="88">
        <v>60</v>
      </c>
      <c r="F7" s="150"/>
      <c r="G7" s="149">
        <f t="shared" si="0"/>
        <v>0</v>
      </c>
      <c r="H7" s="6"/>
    </row>
    <row r="8" spans="1:9" s="1" customFormat="1" ht="17.25" customHeight="1" x14ac:dyDescent="0.25">
      <c r="A8" s="154" t="s">
        <v>419</v>
      </c>
      <c r="B8" s="153">
        <v>4</v>
      </c>
      <c r="C8" s="155" t="s">
        <v>354</v>
      </c>
      <c r="D8" s="88" t="s">
        <v>52</v>
      </c>
      <c r="E8" s="88">
        <v>21</v>
      </c>
      <c r="F8" s="150"/>
      <c r="G8" s="149">
        <f t="shared" si="0"/>
        <v>0</v>
      </c>
      <c r="H8" s="6"/>
    </row>
    <row r="9" spans="1:9" s="1" customFormat="1" ht="20.25" customHeight="1" x14ac:dyDescent="0.25">
      <c r="A9" s="154" t="s">
        <v>419</v>
      </c>
      <c r="B9" s="153">
        <v>5</v>
      </c>
      <c r="C9" s="155" t="s">
        <v>355</v>
      </c>
      <c r="D9" s="88" t="s">
        <v>52</v>
      </c>
      <c r="E9" s="88">
        <v>91</v>
      </c>
      <c r="F9" s="150"/>
      <c r="G9" s="149">
        <f t="shared" si="0"/>
        <v>0</v>
      </c>
      <c r="H9" s="6"/>
    </row>
    <row r="10" spans="1:9" s="1" customFormat="1" ht="18.75" customHeight="1" x14ac:dyDescent="0.25">
      <c r="A10" s="154" t="s">
        <v>419</v>
      </c>
      <c r="B10" s="153">
        <v>6</v>
      </c>
      <c r="C10" s="155" t="s">
        <v>356</v>
      </c>
      <c r="D10" s="88" t="s">
        <v>52</v>
      </c>
      <c r="E10" s="88">
        <v>91</v>
      </c>
      <c r="F10" s="150"/>
      <c r="G10" s="149">
        <f t="shared" si="0"/>
        <v>0</v>
      </c>
      <c r="H10" s="6"/>
    </row>
    <row r="11" spans="1:9" s="1" customFormat="1" ht="18.75" customHeight="1" x14ac:dyDescent="0.25">
      <c r="A11" s="154" t="s">
        <v>419</v>
      </c>
      <c r="B11" s="153">
        <v>7</v>
      </c>
      <c r="C11" s="155" t="s">
        <v>357</v>
      </c>
      <c r="D11" s="88" t="s">
        <v>52</v>
      </c>
      <c r="E11" s="88">
        <v>37</v>
      </c>
      <c r="F11" s="150"/>
      <c r="G11" s="149">
        <f t="shared" si="0"/>
        <v>0</v>
      </c>
      <c r="H11" s="6"/>
    </row>
    <row r="12" spans="1:9" s="1" customFormat="1" ht="18.75" customHeight="1" x14ac:dyDescent="0.25">
      <c r="A12" s="154" t="s">
        <v>419</v>
      </c>
      <c r="B12" s="153">
        <v>8</v>
      </c>
      <c r="C12" s="155" t="s">
        <v>572</v>
      </c>
      <c r="D12" s="88" t="s">
        <v>52</v>
      </c>
      <c r="E12" s="88">
        <v>128</v>
      </c>
      <c r="F12" s="150"/>
      <c r="G12" s="149">
        <f t="shared" si="0"/>
        <v>0</v>
      </c>
      <c r="H12" s="6"/>
    </row>
    <row r="13" spans="1:9" s="1" customFormat="1" ht="19.5" customHeight="1" x14ac:dyDescent="0.25">
      <c r="A13" s="154" t="s">
        <v>419</v>
      </c>
      <c r="B13" s="153">
        <v>9</v>
      </c>
      <c r="C13" s="155" t="s">
        <v>573</v>
      </c>
      <c r="D13" s="88" t="s">
        <v>52</v>
      </c>
      <c r="E13" s="88">
        <v>6</v>
      </c>
      <c r="F13" s="150"/>
      <c r="G13" s="149">
        <f t="shared" si="0"/>
        <v>0</v>
      </c>
      <c r="H13" s="6"/>
    </row>
    <row r="14" spans="1:9" s="1" customFormat="1" ht="18" customHeight="1" x14ac:dyDescent="0.25">
      <c r="A14" s="154" t="s">
        <v>419</v>
      </c>
      <c r="B14" s="153">
        <v>10</v>
      </c>
      <c r="C14" s="155" t="s">
        <v>360</v>
      </c>
      <c r="D14" s="88" t="s">
        <v>49</v>
      </c>
      <c r="E14" s="88">
        <v>6</v>
      </c>
      <c r="F14" s="150"/>
      <c r="G14" s="149">
        <f t="shared" si="0"/>
        <v>0</v>
      </c>
      <c r="H14" s="6"/>
    </row>
    <row r="15" spans="1:9" s="1" customFormat="1" ht="18" customHeight="1" x14ac:dyDescent="0.25">
      <c r="A15" s="154" t="s">
        <v>419</v>
      </c>
      <c r="B15" s="153">
        <v>11</v>
      </c>
      <c r="C15" s="155" t="s">
        <v>574</v>
      </c>
      <c r="D15" s="88" t="s">
        <v>52</v>
      </c>
      <c r="E15" s="88">
        <v>12</v>
      </c>
      <c r="F15" s="150"/>
      <c r="G15" s="149">
        <f t="shared" si="0"/>
        <v>0</v>
      </c>
      <c r="H15" s="167"/>
      <c r="I15" s="167"/>
    </row>
    <row r="16" spans="1:9" s="1" customFormat="1" ht="16.5" customHeight="1" x14ac:dyDescent="0.25">
      <c r="A16" s="154" t="s">
        <v>419</v>
      </c>
      <c r="B16" s="153">
        <v>12</v>
      </c>
      <c r="C16" s="155" t="s">
        <v>362</v>
      </c>
      <c r="D16" s="88" t="s">
        <v>49</v>
      </c>
      <c r="E16" s="88">
        <v>2</v>
      </c>
      <c r="F16" s="150"/>
      <c r="G16" s="149">
        <f t="shared" si="0"/>
        <v>0</v>
      </c>
      <c r="H16" s="169"/>
      <c r="I16" s="168"/>
    </row>
    <row r="17" spans="1:9" s="1" customFormat="1" ht="18" customHeight="1" x14ac:dyDescent="0.25">
      <c r="A17" s="154" t="s">
        <v>419</v>
      </c>
      <c r="B17" s="153">
        <v>13</v>
      </c>
      <c r="C17" s="155" t="s">
        <v>363</v>
      </c>
      <c r="D17" s="88" t="s">
        <v>49</v>
      </c>
      <c r="E17" s="88">
        <v>2</v>
      </c>
      <c r="F17" s="150"/>
      <c r="G17" s="149">
        <f t="shared" si="0"/>
        <v>0</v>
      </c>
      <c r="H17" s="167"/>
      <c r="I17" s="167"/>
    </row>
    <row r="18" spans="1:9" s="1" customFormat="1" ht="19.5" customHeight="1" x14ac:dyDescent="0.25">
      <c r="A18" s="154" t="s">
        <v>419</v>
      </c>
      <c r="B18" s="153">
        <v>14</v>
      </c>
      <c r="C18" s="155" t="s">
        <v>364</v>
      </c>
      <c r="D18" s="88" t="s">
        <v>49</v>
      </c>
      <c r="E18" s="88">
        <v>2</v>
      </c>
      <c r="F18" s="150"/>
      <c r="G18" s="149">
        <f t="shared" si="0"/>
        <v>0</v>
      </c>
      <c r="H18" s="167"/>
      <c r="I18" s="167"/>
    </row>
    <row r="19" spans="1:9" s="1" customFormat="1" ht="17.25" customHeight="1" x14ac:dyDescent="0.25">
      <c r="A19" s="154" t="s">
        <v>419</v>
      </c>
      <c r="B19" s="153">
        <v>15</v>
      </c>
      <c r="C19" s="155" t="s">
        <v>365</v>
      </c>
      <c r="D19" s="88" t="s">
        <v>46</v>
      </c>
      <c r="E19" s="88">
        <v>2</v>
      </c>
      <c r="F19" s="150"/>
      <c r="G19" s="149">
        <f t="shared" si="0"/>
        <v>0</v>
      </c>
      <c r="H19" s="169"/>
      <c r="I19" s="168"/>
    </row>
    <row r="20" spans="1:9" s="1" customFormat="1" ht="17.25" customHeight="1" x14ac:dyDescent="0.25">
      <c r="A20" s="154" t="s">
        <v>419</v>
      </c>
      <c r="B20" s="153">
        <v>16</v>
      </c>
      <c r="C20" s="155" t="s">
        <v>366</v>
      </c>
      <c r="D20" s="88" t="s">
        <v>49</v>
      </c>
      <c r="E20" s="88">
        <v>2</v>
      </c>
      <c r="F20" s="150"/>
      <c r="G20" s="149">
        <f t="shared" si="0"/>
        <v>0</v>
      </c>
      <c r="H20" s="167"/>
      <c r="I20" s="167"/>
    </row>
    <row r="21" spans="1:9" s="1" customFormat="1" ht="16.5" customHeight="1" x14ac:dyDescent="0.25">
      <c r="A21" s="154" t="s">
        <v>419</v>
      </c>
      <c r="B21" s="153">
        <v>17</v>
      </c>
      <c r="C21" s="155" t="s">
        <v>427</v>
      </c>
      <c r="D21" s="88" t="s">
        <v>49</v>
      </c>
      <c r="E21" s="88">
        <v>6</v>
      </c>
      <c r="F21" s="150"/>
      <c r="G21" s="149">
        <f t="shared" si="0"/>
        <v>0</v>
      </c>
      <c r="H21" s="6"/>
    </row>
    <row r="22" spans="1:9" s="1" customFormat="1" ht="17.25" customHeight="1" x14ac:dyDescent="0.25">
      <c r="A22" s="154" t="s">
        <v>419</v>
      </c>
      <c r="B22" s="153">
        <v>18</v>
      </c>
      <c r="C22" s="155" t="s">
        <v>233</v>
      </c>
      <c r="D22" s="88" t="s">
        <v>49</v>
      </c>
      <c r="E22" s="88">
        <v>2</v>
      </c>
      <c r="F22" s="150"/>
      <c r="G22" s="149">
        <f t="shared" si="0"/>
        <v>0</v>
      </c>
      <c r="H22" s="6"/>
    </row>
    <row r="23" spans="1:9" s="1" customFormat="1" ht="19.5" customHeight="1" x14ac:dyDescent="0.25">
      <c r="A23" s="154" t="s">
        <v>419</v>
      </c>
      <c r="B23" s="153">
        <v>19</v>
      </c>
      <c r="C23" s="155" t="s">
        <v>194</v>
      </c>
      <c r="D23" s="88" t="s">
        <v>49</v>
      </c>
      <c r="E23" s="88">
        <v>1</v>
      </c>
      <c r="F23" s="150"/>
      <c r="G23" s="149">
        <f t="shared" si="0"/>
        <v>0</v>
      </c>
      <c r="H23" s="6"/>
    </row>
    <row r="24" spans="1:9" s="1" customFormat="1" ht="20.25" customHeight="1" x14ac:dyDescent="0.25">
      <c r="A24" s="154" t="s">
        <v>419</v>
      </c>
      <c r="B24" s="153">
        <v>20</v>
      </c>
      <c r="C24" s="155" t="s">
        <v>235</v>
      </c>
      <c r="D24" s="88" t="s">
        <v>49</v>
      </c>
      <c r="E24" s="88">
        <v>5</v>
      </c>
      <c r="F24" s="150"/>
      <c r="G24" s="149">
        <f t="shared" si="0"/>
        <v>0</v>
      </c>
      <c r="H24" s="6"/>
    </row>
    <row r="25" spans="1:9" s="1" customFormat="1" ht="17.25" customHeight="1" x14ac:dyDescent="0.25">
      <c r="A25" s="154" t="s">
        <v>419</v>
      </c>
      <c r="B25" s="153">
        <v>21</v>
      </c>
      <c r="C25" s="155" t="s">
        <v>231</v>
      </c>
      <c r="D25" s="88" t="s">
        <v>49</v>
      </c>
      <c r="E25" s="88">
        <v>5</v>
      </c>
      <c r="F25" s="150"/>
      <c r="G25" s="149">
        <f t="shared" si="0"/>
        <v>0</v>
      </c>
      <c r="H25" s="6"/>
    </row>
    <row r="26" spans="1:9" s="1" customFormat="1" ht="28.5" customHeight="1" x14ac:dyDescent="0.25">
      <c r="A26" s="154" t="s">
        <v>419</v>
      </c>
      <c r="B26" s="153">
        <v>22</v>
      </c>
      <c r="C26" s="155" t="s">
        <v>237</v>
      </c>
      <c r="D26" s="88" t="s">
        <v>49</v>
      </c>
      <c r="E26" s="88">
        <v>3</v>
      </c>
      <c r="F26" s="150"/>
      <c r="G26" s="149">
        <f t="shared" si="0"/>
        <v>0</v>
      </c>
      <c r="H26" s="6"/>
    </row>
    <row r="27" spans="1:9" s="1" customFormat="1" ht="20.25" customHeight="1" x14ac:dyDescent="0.25">
      <c r="A27" s="154" t="s">
        <v>419</v>
      </c>
      <c r="B27" s="153">
        <v>23</v>
      </c>
      <c r="C27" s="155" t="s">
        <v>239</v>
      </c>
      <c r="D27" s="88" t="s">
        <v>49</v>
      </c>
      <c r="E27" s="88">
        <v>3</v>
      </c>
      <c r="F27" s="150"/>
      <c r="G27" s="149">
        <f t="shared" si="0"/>
        <v>0</v>
      </c>
      <c r="H27" s="6"/>
    </row>
    <row r="28" spans="1:9" s="1" customFormat="1" ht="18" customHeight="1" x14ac:dyDescent="0.25">
      <c r="A28" s="154" t="s">
        <v>419</v>
      </c>
      <c r="B28" s="153">
        <v>24</v>
      </c>
      <c r="C28" s="152" t="s">
        <v>368</v>
      </c>
      <c r="D28" s="88" t="s">
        <v>49</v>
      </c>
      <c r="E28" s="88">
        <v>30</v>
      </c>
      <c r="F28" s="150"/>
      <c r="G28" s="149">
        <f t="shared" si="0"/>
        <v>0</v>
      </c>
      <c r="H28" s="6"/>
    </row>
    <row r="29" spans="1:9" s="1" customFormat="1" ht="19.5" customHeight="1" x14ac:dyDescent="0.25">
      <c r="A29" s="154" t="s">
        <v>419</v>
      </c>
      <c r="B29" s="153">
        <v>25</v>
      </c>
      <c r="C29" s="152" t="s">
        <v>369</v>
      </c>
      <c r="D29" s="88" t="s">
        <v>46</v>
      </c>
      <c r="E29" s="88">
        <v>1</v>
      </c>
      <c r="F29" s="150"/>
      <c r="G29" s="149">
        <f t="shared" si="0"/>
        <v>0</v>
      </c>
      <c r="H29" s="6"/>
    </row>
    <row r="30" spans="1:9" s="1" customFormat="1" ht="19.5" customHeight="1" x14ac:dyDescent="0.25">
      <c r="A30" s="154" t="s">
        <v>419</v>
      </c>
      <c r="B30" s="153">
        <v>26</v>
      </c>
      <c r="C30" s="155" t="s">
        <v>243</v>
      </c>
      <c r="D30" s="88" t="s">
        <v>430</v>
      </c>
      <c r="E30" s="88">
        <v>44</v>
      </c>
      <c r="F30" s="150"/>
      <c r="G30" s="149">
        <f t="shared" si="0"/>
        <v>0</v>
      </c>
      <c r="H30" s="6"/>
    </row>
    <row r="31" spans="1:9" s="1" customFormat="1" ht="19.5" customHeight="1" x14ac:dyDescent="0.25">
      <c r="A31" s="154" t="s">
        <v>419</v>
      </c>
      <c r="B31" s="153">
        <v>27</v>
      </c>
      <c r="C31" s="155" t="s">
        <v>246</v>
      </c>
      <c r="D31" s="88" t="s">
        <v>432</v>
      </c>
      <c r="E31" s="88">
        <v>31</v>
      </c>
      <c r="F31" s="150"/>
      <c r="G31" s="149">
        <f t="shared" si="0"/>
        <v>0</v>
      </c>
      <c r="H31" s="6"/>
    </row>
    <row r="32" spans="1:9" s="1" customFormat="1" ht="19.5" customHeight="1" x14ac:dyDescent="0.25">
      <c r="A32" s="154" t="s">
        <v>419</v>
      </c>
      <c r="B32" s="153">
        <v>28</v>
      </c>
      <c r="C32" s="116" t="s">
        <v>445</v>
      </c>
      <c r="D32" s="114" t="s">
        <v>46</v>
      </c>
      <c r="E32" s="114">
        <v>1</v>
      </c>
      <c r="F32" s="166"/>
      <c r="G32" s="165">
        <f t="shared" si="0"/>
        <v>0</v>
      </c>
      <c r="H32" s="6"/>
    </row>
    <row r="33" spans="1:9" s="1" customFormat="1" ht="17.25" customHeight="1" thickBot="1" x14ac:dyDescent="0.3">
      <c r="A33" s="154" t="s">
        <v>419</v>
      </c>
      <c r="B33" s="153">
        <v>29</v>
      </c>
      <c r="C33" s="116" t="s">
        <v>447</v>
      </c>
      <c r="D33" s="114" t="s">
        <v>46</v>
      </c>
      <c r="E33" s="114">
        <v>1</v>
      </c>
      <c r="F33" s="166"/>
      <c r="G33" s="165">
        <f t="shared" si="0"/>
        <v>0</v>
      </c>
      <c r="H33" s="6"/>
    </row>
    <row r="34" spans="1:9" s="1" customFormat="1" ht="29.25" customHeight="1" thickBot="1" x14ac:dyDescent="0.3">
      <c r="A34" s="148" t="s">
        <v>419</v>
      </c>
      <c r="B34" s="164">
        <v>30</v>
      </c>
      <c r="C34" s="67" t="s">
        <v>449</v>
      </c>
      <c r="D34" s="65" t="s">
        <v>46</v>
      </c>
      <c r="E34" s="65">
        <v>1</v>
      </c>
      <c r="F34" s="163"/>
      <c r="G34" s="143">
        <f t="shared" si="0"/>
        <v>0</v>
      </c>
      <c r="H34" s="62" t="s">
        <v>70</v>
      </c>
      <c r="I34" s="61">
        <f>ROUND(SUM(G5:G34),1)</f>
        <v>0</v>
      </c>
    </row>
    <row r="35" spans="1:9" s="1" customFormat="1" ht="183.75" customHeight="1" x14ac:dyDescent="0.25">
      <c r="A35" s="162" t="s">
        <v>450</v>
      </c>
      <c r="B35" s="161">
        <v>31</v>
      </c>
      <c r="C35" s="160" t="s">
        <v>575</v>
      </c>
      <c r="D35" s="159" t="s">
        <v>46</v>
      </c>
      <c r="E35" s="158">
        <v>1</v>
      </c>
      <c r="F35" s="157"/>
      <c r="G35" s="156">
        <f t="shared" si="0"/>
        <v>0</v>
      </c>
      <c r="H35" s="6"/>
    </row>
    <row r="36" spans="1:9" s="1" customFormat="1" ht="29.25" customHeight="1" x14ac:dyDescent="0.25">
      <c r="A36" s="154" t="s">
        <v>450</v>
      </c>
      <c r="B36" s="153">
        <v>32</v>
      </c>
      <c r="C36" s="155" t="s">
        <v>372</v>
      </c>
      <c r="D36" s="151" t="s">
        <v>46</v>
      </c>
      <c r="E36" s="88">
        <v>2</v>
      </c>
      <c r="F36" s="150"/>
      <c r="G36" s="149">
        <f t="shared" si="0"/>
        <v>0</v>
      </c>
      <c r="H36" s="6"/>
    </row>
    <row r="37" spans="1:9" s="1" customFormat="1" ht="27" customHeight="1" x14ac:dyDescent="0.25">
      <c r="A37" s="154" t="s">
        <v>450</v>
      </c>
      <c r="B37" s="153">
        <v>33</v>
      </c>
      <c r="C37" s="155" t="s">
        <v>373</v>
      </c>
      <c r="D37" s="151" t="s">
        <v>49</v>
      </c>
      <c r="E37" s="88">
        <v>2</v>
      </c>
      <c r="F37" s="150"/>
      <c r="G37" s="149">
        <f t="shared" si="0"/>
        <v>0</v>
      </c>
      <c r="H37" s="6"/>
    </row>
    <row r="38" spans="1:9" s="1" customFormat="1" ht="27.75" customHeight="1" x14ac:dyDescent="0.25">
      <c r="A38" s="154" t="s">
        <v>450</v>
      </c>
      <c r="B38" s="153">
        <v>34</v>
      </c>
      <c r="C38" s="155" t="s">
        <v>577</v>
      </c>
      <c r="D38" s="151" t="s">
        <v>52</v>
      </c>
      <c r="E38" s="88">
        <v>134</v>
      </c>
      <c r="F38" s="150"/>
      <c r="G38" s="149">
        <f t="shared" si="0"/>
        <v>0</v>
      </c>
      <c r="H38" s="6"/>
    </row>
    <row r="39" spans="1:9" s="1" customFormat="1" ht="29.25" customHeight="1" x14ac:dyDescent="0.25">
      <c r="A39" s="154" t="s">
        <v>450</v>
      </c>
      <c r="B39" s="153">
        <v>35</v>
      </c>
      <c r="C39" s="155" t="s">
        <v>578</v>
      </c>
      <c r="D39" s="151" t="s">
        <v>52</v>
      </c>
      <c r="E39" s="88">
        <v>12</v>
      </c>
      <c r="F39" s="150"/>
      <c r="G39" s="149">
        <f t="shared" si="0"/>
        <v>0</v>
      </c>
      <c r="H39" s="6"/>
    </row>
    <row r="40" spans="1:9" s="1" customFormat="1" ht="27" customHeight="1" x14ac:dyDescent="0.25">
      <c r="A40" s="154" t="s">
        <v>450</v>
      </c>
      <c r="B40" s="153">
        <v>36</v>
      </c>
      <c r="C40" s="155" t="s">
        <v>452</v>
      </c>
      <c r="D40" s="151" t="s">
        <v>46</v>
      </c>
      <c r="E40" s="88">
        <v>6</v>
      </c>
      <c r="F40" s="150"/>
      <c r="G40" s="149">
        <f t="shared" si="0"/>
        <v>0</v>
      </c>
      <c r="H40" s="6"/>
    </row>
    <row r="41" spans="1:9" s="1" customFormat="1" ht="30.75" customHeight="1" x14ac:dyDescent="0.25">
      <c r="A41" s="154" t="s">
        <v>450</v>
      </c>
      <c r="B41" s="153">
        <v>37</v>
      </c>
      <c r="C41" s="155" t="s">
        <v>255</v>
      </c>
      <c r="D41" s="151" t="s">
        <v>52</v>
      </c>
      <c r="E41" s="88">
        <v>37</v>
      </c>
      <c r="F41" s="150"/>
      <c r="G41" s="149">
        <f t="shared" si="0"/>
        <v>0</v>
      </c>
      <c r="H41" s="6"/>
    </row>
    <row r="42" spans="1:9" s="1" customFormat="1" ht="30" customHeight="1" x14ac:dyDescent="0.25">
      <c r="A42" s="154" t="s">
        <v>450</v>
      </c>
      <c r="B42" s="153">
        <v>38</v>
      </c>
      <c r="C42" s="155" t="s">
        <v>256</v>
      </c>
      <c r="D42" s="151" t="s">
        <v>52</v>
      </c>
      <c r="E42" s="88">
        <v>91</v>
      </c>
      <c r="F42" s="150"/>
      <c r="G42" s="149">
        <f t="shared" si="0"/>
        <v>0</v>
      </c>
      <c r="H42" s="6"/>
    </row>
    <row r="43" spans="1:9" s="1" customFormat="1" ht="30.75" customHeight="1" x14ac:dyDescent="0.25">
      <c r="A43" s="154" t="s">
        <v>450</v>
      </c>
      <c r="B43" s="153">
        <v>39</v>
      </c>
      <c r="C43" s="155" t="s">
        <v>257</v>
      </c>
      <c r="D43" s="151" t="s">
        <v>52</v>
      </c>
      <c r="E43" s="88">
        <v>91</v>
      </c>
      <c r="F43" s="150"/>
      <c r="G43" s="149">
        <f t="shared" si="0"/>
        <v>0</v>
      </c>
      <c r="H43" s="6"/>
    </row>
    <row r="44" spans="1:9" s="1" customFormat="1" ht="32.25" customHeight="1" x14ac:dyDescent="0.25">
      <c r="A44" s="154" t="s">
        <v>450</v>
      </c>
      <c r="B44" s="153">
        <v>40</v>
      </c>
      <c r="C44" s="155" t="s">
        <v>376</v>
      </c>
      <c r="D44" s="151" t="s">
        <v>46</v>
      </c>
      <c r="E44" s="88">
        <v>2</v>
      </c>
      <c r="F44" s="150"/>
      <c r="G44" s="149">
        <f t="shared" si="0"/>
        <v>0</v>
      </c>
      <c r="H44" s="6"/>
    </row>
    <row r="45" spans="1:9" s="1" customFormat="1" ht="45.75" customHeight="1" x14ac:dyDescent="0.25">
      <c r="A45" s="154" t="s">
        <v>450</v>
      </c>
      <c r="B45" s="153">
        <v>41</v>
      </c>
      <c r="C45" s="155" t="s">
        <v>580</v>
      </c>
      <c r="D45" s="151" t="s">
        <v>49</v>
      </c>
      <c r="E45" s="88">
        <v>2</v>
      </c>
      <c r="F45" s="150"/>
      <c r="G45" s="149">
        <f t="shared" si="0"/>
        <v>0</v>
      </c>
      <c r="H45" s="6"/>
    </row>
    <row r="46" spans="1:9" s="1" customFormat="1" ht="32.25" customHeight="1" thickBot="1" x14ac:dyDescent="0.3">
      <c r="A46" s="154" t="s">
        <v>450</v>
      </c>
      <c r="B46" s="153">
        <v>42</v>
      </c>
      <c r="C46" s="152" t="s">
        <v>378</v>
      </c>
      <c r="D46" s="151" t="s">
        <v>46</v>
      </c>
      <c r="E46" s="88">
        <v>2</v>
      </c>
      <c r="F46" s="150"/>
      <c r="G46" s="149">
        <f t="shared" si="0"/>
        <v>0</v>
      </c>
      <c r="H46" s="6"/>
    </row>
    <row r="47" spans="1:9" s="1" customFormat="1" ht="38.25" customHeight="1" thickBot="1" x14ac:dyDescent="0.3">
      <c r="A47" s="148" t="s">
        <v>450</v>
      </c>
      <c r="B47" s="147">
        <v>43</v>
      </c>
      <c r="C47" s="146" t="s">
        <v>379</v>
      </c>
      <c r="D47" s="145" t="s">
        <v>46</v>
      </c>
      <c r="E47" s="65">
        <v>1</v>
      </c>
      <c r="F47" s="144"/>
      <c r="G47" s="143">
        <f t="shared" si="0"/>
        <v>0</v>
      </c>
      <c r="H47" s="62" t="s">
        <v>78</v>
      </c>
      <c r="I47" s="61">
        <f>ROUND(SUM(G35:G47),2)</f>
        <v>0</v>
      </c>
    </row>
    <row r="48" spans="1:9" ht="42" thickBot="1" x14ac:dyDescent="0.35">
      <c r="A48" s="52"/>
      <c r="B48" s="51"/>
      <c r="C48" s="141"/>
      <c r="D48" s="51"/>
      <c r="E48" s="51"/>
      <c r="F48" s="59" t="s">
        <v>648</v>
      </c>
      <c r="G48" s="142">
        <f>SUM(G5:G47)</f>
        <v>0</v>
      </c>
      <c r="H48" s="57"/>
      <c r="I48" s="56"/>
    </row>
    <row r="49" spans="3:3" x14ac:dyDescent="0.3">
      <c r="C49" s="141"/>
    </row>
    <row r="50" spans="3:3" ht="15" customHeight="1" x14ac:dyDescent="0.3">
      <c r="C50" s="325"/>
    </row>
    <row r="51" spans="3:3" x14ac:dyDescent="0.3">
      <c r="C51" s="325"/>
    </row>
    <row r="52" spans="3:3" x14ac:dyDescent="0.3">
      <c r="C52" s="140"/>
    </row>
    <row r="53" spans="3:3" x14ac:dyDescent="0.3">
      <c r="C53" s="140"/>
    </row>
  </sheetData>
  <mergeCells count="3">
    <mergeCell ref="A1:G1"/>
    <mergeCell ref="A3:G3"/>
    <mergeCell ref="C50:C51"/>
  </mergeCells>
  <pageMargins left="0.7" right="0.7" top="0.75" bottom="0.75" header="0.3" footer="0.3"/>
  <pageSetup paperSize="9" orientation="portrait" horizont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E3CEA-B757-46E8-9055-1B661D2557ED}">
  <dimension ref="A1:I66"/>
  <sheetViews>
    <sheetView zoomScaleNormal="100" workbookViewId="0">
      <selection activeCell="A3" sqref="A3:G3"/>
    </sheetView>
  </sheetViews>
  <sheetFormatPr defaultColWidth="9.109375" defaultRowHeight="13.8" x14ac:dyDescent="0.25"/>
  <cols>
    <col min="1" max="1" width="39.6640625" style="48" customWidth="1"/>
    <col min="2" max="2" width="10.5546875" style="2" customWidth="1"/>
    <col min="3" max="3" width="79.33203125" style="3" customWidth="1"/>
    <col min="4" max="4" width="9.109375" style="2"/>
    <col min="5" max="5" width="16.33203125" style="2" customWidth="1"/>
    <col min="6" max="6" width="20.6640625" style="5" customWidth="1"/>
    <col min="7" max="7" width="14.6640625" style="2" customWidth="1"/>
    <col min="8" max="8" width="21.5546875" style="6" customWidth="1"/>
    <col min="9" max="9" width="16.109375" style="1" customWidth="1"/>
    <col min="10" max="16384" width="9.109375" style="1"/>
  </cols>
  <sheetData>
    <row r="1" spans="1:9" ht="39.9" customHeight="1" x14ac:dyDescent="0.25">
      <c r="A1" s="311" t="s">
        <v>570</v>
      </c>
      <c r="B1" s="311"/>
      <c r="C1" s="311"/>
      <c r="D1" s="311"/>
      <c r="E1" s="311"/>
      <c r="F1" s="311"/>
      <c r="G1" s="311"/>
    </row>
    <row r="2" spans="1:9" ht="21.75" customHeight="1" thickBot="1" x14ac:dyDescent="0.3">
      <c r="A2" s="138"/>
      <c r="B2" s="138"/>
      <c r="C2" s="138"/>
      <c r="D2" s="138"/>
      <c r="E2" s="139"/>
      <c r="F2" s="138"/>
      <c r="G2" s="138"/>
    </row>
    <row r="3" spans="1:9" ht="21.75" customHeight="1" x14ac:dyDescent="0.25">
      <c r="A3" s="316" t="s">
        <v>6</v>
      </c>
      <c r="B3" s="317"/>
      <c r="C3" s="317"/>
      <c r="D3" s="317"/>
      <c r="E3" s="317"/>
      <c r="F3" s="317"/>
      <c r="G3" s="318"/>
    </row>
    <row r="4" spans="1:9" ht="49.5" customHeight="1" thickBot="1" x14ac:dyDescent="0.3">
      <c r="A4" s="137" t="s">
        <v>36</v>
      </c>
      <c r="B4" s="136" t="s">
        <v>37</v>
      </c>
      <c r="C4" s="135" t="s">
        <v>38</v>
      </c>
      <c r="D4" s="135" t="s">
        <v>39</v>
      </c>
      <c r="E4" s="134" t="s">
        <v>40</v>
      </c>
      <c r="F4" s="133" t="s">
        <v>41</v>
      </c>
      <c r="G4" s="132" t="s">
        <v>42</v>
      </c>
    </row>
    <row r="5" spans="1:9" ht="20.25" customHeight="1" x14ac:dyDescent="0.25">
      <c r="A5" s="77" t="s">
        <v>43</v>
      </c>
      <c r="B5" s="76" t="s">
        <v>130</v>
      </c>
      <c r="C5" s="75" t="s">
        <v>45</v>
      </c>
      <c r="D5" s="73" t="s">
        <v>46</v>
      </c>
      <c r="E5" s="73">
        <v>1</v>
      </c>
      <c r="F5" s="129"/>
      <c r="G5" s="71">
        <f t="shared" ref="G5:G36" si="0">ROUND((E5*F5),2)</f>
        <v>0</v>
      </c>
    </row>
    <row r="6" spans="1:9" ht="20.25" customHeight="1" x14ac:dyDescent="0.25">
      <c r="A6" s="106" t="s">
        <v>43</v>
      </c>
      <c r="B6" s="84" t="s">
        <v>131</v>
      </c>
      <c r="C6" s="131" t="s">
        <v>59</v>
      </c>
      <c r="D6" s="88" t="s">
        <v>52</v>
      </c>
      <c r="E6" s="88">
        <v>92.9</v>
      </c>
      <c r="F6" s="128"/>
      <c r="G6" s="86">
        <f t="shared" si="0"/>
        <v>0</v>
      </c>
    </row>
    <row r="7" spans="1:9" ht="20.25" customHeight="1" x14ac:dyDescent="0.25">
      <c r="A7" s="106" t="s">
        <v>43</v>
      </c>
      <c r="B7" s="84" t="s">
        <v>132</v>
      </c>
      <c r="C7" s="90" t="s">
        <v>61</v>
      </c>
      <c r="D7" s="88" t="s">
        <v>62</v>
      </c>
      <c r="E7" s="88">
        <v>6.9</v>
      </c>
      <c r="F7" s="128"/>
      <c r="G7" s="86">
        <f t="shared" si="0"/>
        <v>0</v>
      </c>
    </row>
    <row r="8" spans="1:9" ht="20.25" customHeight="1" x14ac:dyDescent="0.25">
      <c r="A8" s="106" t="s">
        <v>43</v>
      </c>
      <c r="B8" s="84" t="s">
        <v>133</v>
      </c>
      <c r="C8" s="90" t="s">
        <v>138</v>
      </c>
      <c r="D8" s="88" t="s">
        <v>55</v>
      </c>
      <c r="E8" s="88">
        <v>11.8</v>
      </c>
      <c r="F8" s="128"/>
      <c r="G8" s="86">
        <f t="shared" si="0"/>
        <v>0</v>
      </c>
    </row>
    <row r="9" spans="1:9" ht="28.95" customHeight="1" x14ac:dyDescent="0.25">
      <c r="A9" s="106" t="s">
        <v>43</v>
      </c>
      <c r="B9" s="84" t="s">
        <v>135</v>
      </c>
      <c r="C9" s="90" t="s">
        <v>64</v>
      </c>
      <c r="D9" s="88" t="s">
        <v>65</v>
      </c>
      <c r="E9" s="88">
        <v>18.2</v>
      </c>
      <c r="F9" s="128"/>
      <c r="G9" s="86">
        <f t="shared" si="0"/>
        <v>0</v>
      </c>
    </row>
    <row r="10" spans="1:9" ht="20.25" customHeight="1" x14ac:dyDescent="0.25">
      <c r="A10" s="106" t="s">
        <v>43</v>
      </c>
      <c r="B10" s="84" t="s">
        <v>136</v>
      </c>
      <c r="C10" s="131" t="s">
        <v>338</v>
      </c>
      <c r="D10" s="88" t="s">
        <v>49</v>
      </c>
      <c r="E10" s="88">
        <v>2</v>
      </c>
      <c r="F10" s="128"/>
      <c r="G10" s="86">
        <f t="shared" si="0"/>
        <v>0</v>
      </c>
    </row>
    <row r="11" spans="1:9" ht="20.25" customHeight="1" thickBot="1" x14ac:dyDescent="0.3">
      <c r="A11" s="106" t="s">
        <v>43</v>
      </c>
      <c r="B11" s="84" t="s">
        <v>137</v>
      </c>
      <c r="C11" s="131" t="s">
        <v>339</v>
      </c>
      <c r="D11" s="88" t="s">
        <v>49</v>
      </c>
      <c r="E11" s="88">
        <v>6</v>
      </c>
      <c r="F11" s="128"/>
      <c r="G11" s="86">
        <f t="shared" si="0"/>
        <v>0</v>
      </c>
    </row>
    <row r="12" spans="1:9" ht="28.2" thickBot="1" x14ac:dyDescent="0.3">
      <c r="A12" s="106" t="s">
        <v>43</v>
      </c>
      <c r="B12" s="84" t="s">
        <v>139</v>
      </c>
      <c r="C12" s="131" t="s">
        <v>67</v>
      </c>
      <c r="D12" s="88" t="s">
        <v>55</v>
      </c>
      <c r="E12" s="88">
        <v>40.9</v>
      </c>
      <c r="F12" s="128"/>
      <c r="G12" s="86">
        <f t="shared" si="0"/>
        <v>0</v>
      </c>
      <c r="H12" s="78" t="s">
        <v>70</v>
      </c>
      <c r="I12" s="61">
        <f>ROUND(SUM(G5:G12),2)</f>
        <v>0</v>
      </c>
    </row>
    <row r="13" spans="1:9" ht="31.5" customHeight="1" x14ac:dyDescent="0.25">
      <c r="A13" s="77" t="s">
        <v>584</v>
      </c>
      <c r="B13" s="76" t="s">
        <v>142</v>
      </c>
      <c r="C13" s="75" t="s">
        <v>267</v>
      </c>
      <c r="D13" s="74" t="s">
        <v>62</v>
      </c>
      <c r="E13" s="74">
        <v>5.4</v>
      </c>
      <c r="F13" s="129"/>
      <c r="G13" s="71">
        <f t="shared" si="0"/>
        <v>0</v>
      </c>
      <c r="H13" s="70"/>
      <c r="I13" s="56"/>
    </row>
    <row r="14" spans="1:9" ht="31.5" customHeight="1" x14ac:dyDescent="0.25">
      <c r="A14" s="106" t="s">
        <v>584</v>
      </c>
      <c r="B14" s="91" t="s">
        <v>143</v>
      </c>
      <c r="C14" s="90" t="s">
        <v>586</v>
      </c>
      <c r="D14" s="89" t="s">
        <v>62</v>
      </c>
      <c r="E14" s="89">
        <v>3.4</v>
      </c>
      <c r="F14" s="128"/>
      <c r="G14" s="86">
        <f t="shared" si="0"/>
        <v>0</v>
      </c>
      <c r="H14" s="70"/>
      <c r="I14" s="56"/>
    </row>
    <row r="15" spans="1:9" ht="31.5" customHeight="1" x14ac:dyDescent="0.25">
      <c r="A15" s="106" t="s">
        <v>584</v>
      </c>
      <c r="B15" s="91" t="s">
        <v>462</v>
      </c>
      <c r="C15" s="90" t="s">
        <v>585</v>
      </c>
      <c r="D15" s="89" t="s">
        <v>62</v>
      </c>
      <c r="E15" s="89">
        <v>70.5</v>
      </c>
      <c r="F15" s="128"/>
      <c r="G15" s="86">
        <f t="shared" si="0"/>
        <v>0</v>
      </c>
      <c r="H15" s="70"/>
      <c r="I15" s="56"/>
    </row>
    <row r="16" spans="1:9" ht="31.5" customHeight="1" x14ac:dyDescent="0.25">
      <c r="A16" s="106" t="s">
        <v>584</v>
      </c>
      <c r="B16" s="91" t="s">
        <v>463</v>
      </c>
      <c r="C16" s="90" t="s">
        <v>643</v>
      </c>
      <c r="D16" s="89" t="s">
        <v>55</v>
      </c>
      <c r="E16" s="89">
        <v>97.3</v>
      </c>
      <c r="F16" s="128"/>
      <c r="G16" s="86">
        <f t="shared" si="0"/>
        <v>0</v>
      </c>
      <c r="H16" s="70"/>
      <c r="I16" s="56"/>
    </row>
    <row r="17" spans="1:9" ht="31.5" customHeight="1" x14ac:dyDescent="0.25">
      <c r="A17" s="106" t="s">
        <v>584</v>
      </c>
      <c r="B17" s="91" t="s">
        <v>465</v>
      </c>
      <c r="C17" s="90" t="s">
        <v>173</v>
      </c>
      <c r="D17" s="89" t="s">
        <v>55</v>
      </c>
      <c r="E17" s="89">
        <v>11.7</v>
      </c>
      <c r="F17" s="128"/>
      <c r="G17" s="86">
        <f t="shared" si="0"/>
        <v>0</v>
      </c>
      <c r="H17" s="70"/>
      <c r="I17" s="56"/>
    </row>
    <row r="18" spans="1:9" ht="31.5" customHeight="1" x14ac:dyDescent="0.25">
      <c r="A18" s="106" t="s">
        <v>584</v>
      </c>
      <c r="B18" s="91" t="s">
        <v>466</v>
      </c>
      <c r="C18" s="90" t="s">
        <v>645</v>
      </c>
      <c r="D18" s="89" t="s">
        <v>62</v>
      </c>
      <c r="E18" s="89">
        <v>29.2</v>
      </c>
      <c r="F18" s="128"/>
      <c r="G18" s="86">
        <f t="shared" si="0"/>
        <v>0</v>
      </c>
      <c r="H18" s="70"/>
      <c r="I18" s="56"/>
    </row>
    <row r="19" spans="1:9" ht="31.5" customHeight="1" x14ac:dyDescent="0.25">
      <c r="A19" s="106" t="s">
        <v>584</v>
      </c>
      <c r="B19" s="91" t="s">
        <v>468</v>
      </c>
      <c r="C19" s="90" t="s">
        <v>174</v>
      </c>
      <c r="D19" s="89" t="s">
        <v>62</v>
      </c>
      <c r="E19" s="89">
        <v>3.6</v>
      </c>
      <c r="F19" s="128"/>
      <c r="G19" s="86">
        <f t="shared" si="0"/>
        <v>0</v>
      </c>
      <c r="H19" s="70"/>
      <c r="I19" s="56"/>
    </row>
    <row r="20" spans="1:9" ht="31.5" customHeight="1" x14ac:dyDescent="0.25">
      <c r="A20" s="106" t="s">
        <v>584</v>
      </c>
      <c r="B20" s="91" t="s">
        <v>549</v>
      </c>
      <c r="C20" s="90" t="s">
        <v>272</v>
      </c>
      <c r="D20" s="89" t="s">
        <v>55</v>
      </c>
      <c r="E20" s="89">
        <v>7.3</v>
      </c>
      <c r="F20" s="128"/>
      <c r="G20" s="86">
        <f t="shared" si="0"/>
        <v>0</v>
      </c>
      <c r="H20" s="70"/>
      <c r="I20" s="56"/>
    </row>
    <row r="21" spans="1:9" ht="31.5" customHeight="1" thickBot="1" x14ac:dyDescent="0.3">
      <c r="A21" s="106" t="s">
        <v>584</v>
      </c>
      <c r="B21" s="91" t="s">
        <v>550</v>
      </c>
      <c r="C21" s="90" t="s">
        <v>274</v>
      </c>
      <c r="D21" s="89" t="s">
        <v>62</v>
      </c>
      <c r="E21" s="89">
        <v>0.7</v>
      </c>
      <c r="F21" s="128"/>
      <c r="G21" s="86">
        <f t="shared" si="0"/>
        <v>0</v>
      </c>
      <c r="H21" s="70"/>
      <c r="I21" s="56"/>
    </row>
    <row r="22" spans="1:9" ht="32.25" customHeight="1" thickBot="1" x14ac:dyDescent="0.3">
      <c r="A22" s="130" t="s">
        <v>584</v>
      </c>
      <c r="B22" s="117" t="s">
        <v>551</v>
      </c>
      <c r="C22" s="116" t="s">
        <v>276</v>
      </c>
      <c r="D22" s="115" t="s">
        <v>55</v>
      </c>
      <c r="E22" s="115">
        <v>11.7</v>
      </c>
      <c r="F22" s="127"/>
      <c r="G22" s="112">
        <f t="shared" si="0"/>
        <v>0</v>
      </c>
      <c r="H22" s="78" t="s">
        <v>78</v>
      </c>
      <c r="I22" s="61">
        <f>ROUND(SUM(G13:G22),2)</f>
        <v>0</v>
      </c>
    </row>
    <row r="23" spans="1:9" ht="32.25" customHeight="1" x14ac:dyDescent="0.25">
      <c r="A23" s="77" t="s">
        <v>649</v>
      </c>
      <c r="B23" s="76" t="s">
        <v>650</v>
      </c>
      <c r="C23" s="75" t="s">
        <v>651</v>
      </c>
      <c r="D23" s="74" t="s">
        <v>52</v>
      </c>
      <c r="E23" s="74">
        <v>7</v>
      </c>
      <c r="F23" s="129"/>
      <c r="G23" s="118">
        <f t="shared" si="0"/>
        <v>0</v>
      </c>
      <c r="H23" s="70"/>
      <c r="I23" s="56"/>
    </row>
    <row r="24" spans="1:9" ht="32.25" customHeight="1" x14ac:dyDescent="0.25">
      <c r="A24" s="106" t="s">
        <v>649</v>
      </c>
      <c r="B24" s="91" t="s">
        <v>652</v>
      </c>
      <c r="C24" s="90" t="s">
        <v>653</v>
      </c>
      <c r="D24" s="89" t="s">
        <v>62</v>
      </c>
      <c r="E24" s="89">
        <v>0.5</v>
      </c>
      <c r="F24" s="128"/>
      <c r="G24" s="112">
        <f t="shared" si="0"/>
        <v>0</v>
      </c>
      <c r="H24" s="70"/>
      <c r="I24" s="56"/>
    </row>
    <row r="25" spans="1:9" ht="32.25" customHeight="1" thickBot="1" x14ac:dyDescent="0.3">
      <c r="A25" s="106" t="s">
        <v>649</v>
      </c>
      <c r="B25" s="91" t="s">
        <v>654</v>
      </c>
      <c r="C25" s="116" t="s">
        <v>655</v>
      </c>
      <c r="D25" s="115" t="s">
        <v>55</v>
      </c>
      <c r="E25" s="115">
        <v>40</v>
      </c>
      <c r="F25" s="127"/>
      <c r="G25" s="112">
        <f t="shared" si="0"/>
        <v>0</v>
      </c>
      <c r="H25" s="70"/>
      <c r="I25" s="56"/>
    </row>
    <row r="26" spans="1:9" ht="32.25" customHeight="1" thickBot="1" x14ac:dyDescent="0.3">
      <c r="A26" s="126" t="s">
        <v>649</v>
      </c>
      <c r="B26" s="121" t="s">
        <v>654</v>
      </c>
      <c r="C26" s="67" t="s">
        <v>656</v>
      </c>
      <c r="D26" s="66" t="s">
        <v>49</v>
      </c>
      <c r="E26" s="66">
        <v>2</v>
      </c>
      <c r="F26" s="125"/>
      <c r="G26" s="63">
        <f t="shared" si="0"/>
        <v>0</v>
      </c>
      <c r="H26" s="78" t="s">
        <v>657</v>
      </c>
      <c r="I26" s="61">
        <f>ROUND(SUM(G23:G26),2)</f>
        <v>0</v>
      </c>
    </row>
    <row r="27" spans="1:9" s="60" customFormat="1" ht="31.5" customHeight="1" x14ac:dyDescent="0.25">
      <c r="A27" s="77" t="s">
        <v>658</v>
      </c>
      <c r="B27" s="76" t="s">
        <v>659</v>
      </c>
      <c r="C27" s="75" t="s">
        <v>81</v>
      </c>
      <c r="D27" s="74" t="s">
        <v>55</v>
      </c>
      <c r="E27" s="73">
        <v>5.6</v>
      </c>
      <c r="F27" s="124"/>
      <c r="G27" s="71">
        <f t="shared" si="0"/>
        <v>0</v>
      </c>
      <c r="H27" s="122"/>
    </row>
    <row r="28" spans="1:9" s="60" customFormat="1" ht="31.5" customHeight="1" thickBot="1" x14ac:dyDescent="0.3">
      <c r="A28" s="105" t="s">
        <v>658</v>
      </c>
      <c r="B28" s="91" t="s">
        <v>660</v>
      </c>
      <c r="C28" s="90" t="s">
        <v>284</v>
      </c>
      <c r="D28" s="89" t="s">
        <v>55</v>
      </c>
      <c r="E28" s="88">
        <v>5.6</v>
      </c>
      <c r="F28" s="123"/>
      <c r="G28" s="86">
        <f t="shared" si="0"/>
        <v>0</v>
      </c>
      <c r="H28" s="122"/>
    </row>
    <row r="29" spans="1:9" s="60" customFormat="1" ht="31.5" customHeight="1" thickBot="1" x14ac:dyDescent="0.3">
      <c r="A29" s="97" t="s">
        <v>658</v>
      </c>
      <c r="B29" s="121" t="s">
        <v>661</v>
      </c>
      <c r="C29" s="67" t="s">
        <v>85</v>
      </c>
      <c r="D29" s="66" t="s">
        <v>52</v>
      </c>
      <c r="E29" s="65">
        <v>31.3</v>
      </c>
      <c r="F29" s="120"/>
      <c r="G29" s="63">
        <f t="shared" si="0"/>
        <v>0</v>
      </c>
      <c r="H29" s="78" t="s">
        <v>286</v>
      </c>
      <c r="I29" s="61">
        <f>ROUND(SUM(G27:G29),2)</f>
        <v>0</v>
      </c>
    </row>
    <row r="30" spans="1:9" s="60" customFormat="1" ht="31.5" customHeight="1" x14ac:dyDescent="0.25">
      <c r="A30" s="106" t="s">
        <v>662</v>
      </c>
      <c r="B30" s="91" t="s">
        <v>663</v>
      </c>
      <c r="C30" s="110" t="s">
        <v>347</v>
      </c>
      <c r="D30" s="109" t="s">
        <v>62</v>
      </c>
      <c r="E30" s="108">
        <v>6.8</v>
      </c>
      <c r="F30" s="119"/>
      <c r="G30" s="118">
        <f t="shared" si="0"/>
        <v>0</v>
      </c>
      <c r="H30" s="70"/>
      <c r="I30" s="56"/>
    </row>
    <row r="31" spans="1:9" s="60" customFormat="1" ht="35.25" customHeight="1" x14ac:dyDescent="0.25">
      <c r="A31" s="106" t="s">
        <v>662</v>
      </c>
      <c r="B31" s="91" t="s">
        <v>664</v>
      </c>
      <c r="C31" s="90" t="s">
        <v>629</v>
      </c>
      <c r="D31" s="89" t="s">
        <v>55</v>
      </c>
      <c r="E31" s="88">
        <v>32.4</v>
      </c>
      <c r="F31" s="87"/>
      <c r="G31" s="86">
        <f t="shared" si="0"/>
        <v>0</v>
      </c>
    </row>
    <row r="32" spans="1:9" s="60" customFormat="1" ht="35.25" customHeight="1" x14ac:dyDescent="0.25">
      <c r="A32" s="106" t="s">
        <v>662</v>
      </c>
      <c r="B32" s="91" t="s">
        <v>665</v>
      </c>
      <c r="C32" s="90" t="s">
        <v>600</v>
      </c>
      <c r="D32" s="89" t="s">
        <v>55</v>
      </c>
      <c r="E32" s="88">
        <v>33.6</v>
      </c>
      <c r="F32" s="87"/>
      <c r="G32" s="86">
        <f t="shared" si="0"/>
        <v>0</v>
      </c>
    </row>
    <row r="33" spans="1:9" s="60" customFormat="1" ht="35.25" customHeight="1" x14ac:dyDescent="0.25">
      <c r="A33" s="106" t="s">
        <v>662</v>
      </c>
      <c r="B33" s="91" t="s">
        <v>666</v>
      </c>
      <c r="C33" s="90" t="s">
        <v>91</v>
      </c>
      <c r="D33" s="89" t="s">
        <v>55</v>
      </c>
      <c r="E33" s="88">
        <v>24.6</v>
      </c>
      <c r="F33" s="87"/>
      <c r="G33" s="86">
        <f t="shared" si="0"/>
        <v>0</v>
      </c>
    </row>
    <row r="34" spans="1:9" s="60" customFormat="1" ht="35.25" customHeight="1" x14ac:dyDescent="0.25">
      <c r="A34" s="106" t="s">
        <v>662</v>
      </c>
      <c r="B34" s="91" t="s">
        <v>667</v>
      </c>
      <c r="C34" s="90" t="s">
        <v>93</v>
      </c>
      <c r="D34" s="89" t="s">
        <v>55</v>
      </c>
      <c r="E34" s="88">
        <v>4.8</v>
      </c>
      <c r="F34" s="87"/>
      <c r="G34" s="86">
        <f t="shared" si="0"/>
        <v>0</v>
      </c>
    </row>
    <row r="35" spans="1:9" s="60" customFormat="1" ht="35.25" customHeight="1" x14ac:dyDescent="0.25">
      <c r="A35" s="106" t="s">
        <v>662</v>
      </c>
      <c r="B35" s="91" t="s">
        <v>668</v>
      </c>
      <c r="C35" s="90" t="s">
        <v>95</v>
      </c>
      <c r="D35" s="89" t="s">
        <v>55</v>
      </c>
      <c r="E35" s="88">
        <v>4.2</v>
      </c>
      <c r="F35" s="87"/>
      <c r="G35" s="86">
        <f t="shared" si="0"/>
        <v>0</v>
      </c>
    </row>
    <row r="36" spans="1:9" s="60" customFormat="1" ht="35.25" customHeight="1" x14ac:dyDescent="0.25">
      <c r="A36" s="106" t="s">
        <v>662</v>
      </c>
      <c r="B36" s="91" t="s">
        <v>669</v>
      </c>
      <c r="C36" s="90" t="s">
        <v>295</v>
      </c>
      <c r="D36" s="89" t="s">
        <v>55</v>
      </c>
      <c r="E36" s="88">
        <v>0.9</v>
      </c>
      <c r="F36" s="87"/>
      <c r="G36" s="86">
        <f t="shared" si="0"/>
        <v>0</v>
      </c>
    </row>
    <row r="37" spans="1:9" s="60" customFormat="1" ht="35.25" customHeight="1" x14ac:dyDescent="0.25">
      <c r="A37" s="106" t="s">
        <v>662</v>
      </c>
      <c r="B37" s="91" t="s">
        <v>670</v>
      </c>
      <c r="C37" s="90" t="s">
        <v>593</v>
      </c>
      <c r="D37" s="89" t="s">
        <v>52</v>
      </c>
      <c r="E37" s="88">
        <v>11.8</v>
      </c>
      <c r="F37" s="87"/>
      <c r="G37" s="86">
        <f t="shared" ref="G37:G68" si="1">ROUND((E37*F37),2)</f>
        <v>0</v>
      </c>
    </row>
    <row r="38" spans="1:9" s="60" customFormat="1" ht="35.25" customHeight="1" thickBot="1" x14ac:dyDescent="0.3">
      <c r="A38" s="106" t="s">
        <v>662</v>
      </c>
      <c r="B38" s="91" t="s">
        <v>671</v>
      </c>
      <c r="C38" s="90" t="s">
        <v>300</v>
      </c>
      <c r="D38" s="89" t="s">
        <v>52</v>
      </c>
      <c r="E38" s="88">
        <v>27.3</v>
      </c>
      <c r="F38" s="87"/>
      <c r="G38" s="86">
        <f t="shared" si="1"/>
        <v>0</v>
      </c>
    </row>
    <row r="39" spans="1:9" s="60" customFormat="1" ht="35.25" customHeight="1" thickBot="1" x14ac:dyDescent="0.3">
      <c r="A39" s="106" t="s">
        <v>662</v>
      </c>
      <c r="B39" s="117" t="s">
        <v>672</v>
      </c>
      <c r="C39" s="116" t="s">
        <v>99</v>
      </c>
      <c r="D39" s="115" t="s">
        <v>52</v>
      </c>
      <c r="E39" s="114">
        <v>13.9</v>
      </c>
      <c r="F39" s="113"/>
      <c r="G39" s="112">
        <f t="shared" si="1"/>
        <v>0</v>
      </c>
      <c r="H39" s="62" t="s">
        <v>302</v>
      </c>
      <c r="I39" s="61">
        <f>ROUND(SUM(G30:G39),2)</f>
        <v>0</v>
      </c>
    </row>
    <row r="40" spans="1:9" s="60" customFormat="1" ht="35.25" customHeight="1" x14ac:dyDescent="0.25">
      <c r="A40" s="77" t="s">
        <v>673</v>
      </c>
      <c r="B40" s="93" t="s">
        <v>674</v>
      </c>
      <c r="C40" s="75" t="s">
        <v>600</v>
      </c>
      <c r="D40" s="74" t="s">
        <v>55</v>
      </c>
      <c r="E40" s="73">
        <v>15.4</v>
      </c>
      <c r="F40" s="111"/>
      <c r="G40" s="71">
        <f t="shared" si="1"/>
        <v>0</v>
      </c>
      <c r="H40" s="70"/>
      <c r="I40" s="56"/>
    </row>
    <row r="41" spans="1:9" s="60" customFormat="1" ht="35.25" customHeight="1" x14ac:dyDescent="0.25">
      <c r="A41" s="106" t="s">
        <v>673</v>
      </c>
      <c r="B41" s="91" t="s">
        <v>675</v>
      </c>
      <c r="C41" s="90" t="s">
        <v>91</v>
      </c>
      <c r="D41" s="89" t="s">
        <v>55</v>
      </c>
      <c r="E41" s="88">
        <v>10.199999999999999</v>
      </c>
      <c r="F41" s="104"/>
      <c r="G41" s="86">
        <f t="shared" si="1"/>
        <v>0</v>
      </c>
      <c r="H41" s="70"/>
      <c r="I41" s="56"/>
    </row>
    <row r="42" spans="1:9" s="60" customFormat="1" ht="35.25" customHeight="1" x14ac:dyDescent="0.25">
      <c r="A42" s="106" t="s">
        <v>673</v>
      </c>
      <c r="B42" s="91" t="s">
        <v>676</v>
      </c>
      <c r="C42" s="90" t="s">
        <v>93</v>
      </c>
      <c r="D42" s="89" t="s">
        <v>55</v>
      </c>
      <c r="E42" s="88">
        <v>5.2</v>
      </c>
      <c r="F42" s="104"/>
      <c r="G42" s="86">
        <f t="shared" si="1"/>
        <v>0</v>
      </c>
      <c r="H42" s="70"/>
      <c r="I42" s="56"/>
    </row>
    <row r="43" spans="1:9" s="60" customFormat="1" ht="35.25" customHeight="1" x14ac:dyDescent="0.25">
      <c r="A43" s="106" t="s">
        <v>673</v>
      </c>
      <c r="B43" s="91" t="s">
        <v>677</v>
      </c>
      <c r="C43" s="90" t="s">
        <v>606</v>
      </c>
      <c r="D43" s="89" t="s">
        <v>52</v>
      </c>
      <c r="E43" s="88">
        <v>26.3</v>
      </c>
      <c r="F43" s="104"/>
      <c r="G43" s="86">
        <f t="shared" si="1"/>
        <v>0</v>
      </c>
      <c r="H43" s="70"/>
      <c r="I43" s="56"/>
    </row>
    <row r="44" spans="1:9" s="60" customFormat="1" ht="35.25" customHeight="1" thickBot="1" x14ac:dyDescent="0.3">
      <c r="A44" s="106" t="s">
        <v>673</v>
      </c>
      <c r="B44" s="91" t="s">
        <v>678</v>
      </c>
      <c r="C44" s="90" t="s">
        <v>99</v>
      </c>
      <c r="D44" s="89" t="s">
        <v>52</v>
      </c>
      <c r="E44" s="88">
        <v>22.3</v>
      </c>
      <c r="F44" s="104"/>
      <c r="G44" s="86">
        <f t="shared" si="1"/>
        <v>0</v>
      </c>
      <c r="H44" s="70"/>
      <c r="I44" s="56"/>
    </row>
    <row r="45" spans="1:9" s="60" customFormat="1" ht="35.25" customHeight="1" thickBot="1" x14ac:dyDescent="0.3">
      <c r="A45" s="97" t="s">
        <v>673</v>
      </c>
      <c r="B45" s="103" t="s">
        <v>679</v>
      </c>
      <c r="C45" s="102" t="s">
        <v>85</v>
      </c>
      <c r="D45" s="66" t="s">
        <v>52</v>
      </c>
      <c r="E45" s="100">
        <v>22.3</v>
      </c>
      <c r="F45" s="99"/>
      <c r="G45" s="98">
        <f t="shared" si="1"/>
        <v>0</v>
      </c>
      <c r="H45" s="78" t="s">
        <v>312</v>
      </c>
      <c r="I45" s="61">
        <f>ROUND(SUM(G40:G45),2)</f>
        <v>0</v>
      </c>
    </row>
    <row r="46" spans="1:9" s="60" customFormat="1" ht="35.25" customHeight="1" x14ac:dyDescent="0.25">
      <c r="A46" s="94" t="s">
        <v>680</v>
      </c>
      <c r="B46" s="93" t="s">
        <v>681</v>
      </c>
      <c r="C46" s="110" t="s">
        <v>682</v>
      </c>
      <c r="D46" s="109" t="s">
        <v>62</v>
      </c>
      <c r="E46" s="108">
        <v>14.9</v>
      </c>
      <c r="F46" s="107"/>
      <c r="G46" s="71">
        <f t="shared" si="1"/>
        <v>0</v>
      </c>
      <c r="H46" s="70"/>
      <c r="I46" s="56"/>
    </row>
    <row r="47" spans="1:9" s="60" customFormat="1" ht="35.25" customHeight="1" x14ac:dyDescent="0.25">
      <c r="A47" s="106" t="s">
        <v>680</v>
      </c>
      <c r="B47" s="91" t="s">
        <v>683</v>
      </c>
      <c r="C47" s="90" t="s">
        <v>684</v>
      </c>
      <c r="D47" s="89" t="s">
        <v>55</v>
      </c>
      <c r="E47" s="88">
        <v>36.6</v>
      </c>
      <c r="F47" s="104"/>
      <c r="G47" s="92">
        <f t="shared" si="1"/>
        <v>0</v>
      </c>
      <c r="H47" s="70"/>
      <c r="I47" s="56"/>
    </row>
    <row r="48" spans="1:9" s="60" customFormat="1" ht="35.25" customHeight="1" x14ac:dyDescent="0.25">
      <c r="A48" s="105" t="s">
        <v>680</v>
      </c>
      <c r="B48" s="91" t="s">
        <v>685</v>
      </c>
      <c r="C48" s="90" t="s">
        <v>686</v>
      </c>
      <c r="D48" s="89" t="s">
        <v>55</v>
      </c>
      <c r="E48" s="88">
        <v>40.799999999999997</v>
      </c>
      <c r="F48" s="104"/>
      <c r="G48" s="92">
        <f t="shared" si="1"/>
        <v>0</v>
      </c>
      <c r="H48" s="70"/>
      <c r="I48" s="56"/>
    </row>
    <row r="49" spans="1:9" s="60" customFormat="1" ht="35.25" customHeight="1" x14ac:dyDescent="0.25">
      <c r="A49" s="105" t="s">
        <v>680</v>
      </c>
      <c r="B49" s="91" t="s">
        <v>687</v>
      </c>
      <c r="C49" s="90" t="s">
        <v>688</v>
      </c>
      <c r="D49" s="89" t="s">
        <v>55</v>
      </c>
      <c r="E49" s="88">
        <v>40.799999999999997</v>
      </c>
      <c r="F49" s="104"/>
      <c r="G49" s="92">
        <f t="shared" si="1"/>
        <v>0</v>
      </c>
      <c r="H49" s="70"/>
      <c r="I49" s="56"/>
    </row>
    <row r="50" spans="1:9" s="60" customFormat="1" ht="35.25" customHeight="1" x14ac:dyDescent="0.25">
      <c r="A50" s="105" t="s">
        <v>680</v>
      </c>
      <c r="B50" s="91" t="s">
        <v>689</v>
      </c>
      <c r="C50" s="90" t="s">
        <v>690</v>
      </c>
      <c r="D50" s="89" t="s">
        <v>55</v>
      </c>
      <c r="E50" s="88">
        <v>48.4</v>
      </c>
      <c r="F50" s="104"/>
      <c r="G50" s="92">
        <f t="shared" si="1"/>
        <v>0</v>
      </c>
      <c r="H50" s="70"/>
      <c r="I50" s="56"/>
    </row>
    <row r="51" spans="1:9" s="60" customFormat="1" ht="35.25" customHeight="1" x14ac:dyDescent="0.25">
      <c r="A51" s="105" t="s">
        <v>680</v>
      </c>
      <c r="B51" s="91" t="s">
        <v>691</v>
      </c>
      <c r="C51" s="90" t="s">
        <v>688</v>
      </c>
      <c r="D51" s="89" t="s">
        <v>55</v>
      </c>
      <c r="E51" s="88">
        <v>40.799999999999997</v>
      </c>
      <c r="F51" s="104"/>
      <c r="G51" s="92">
        <f t="shared" si="1"/>
        <v>0</v>
      </c>
      <c r="H51" s="70"/>
      <c r="I51" s="56"/>
    </row>
    <row r="52" spans="1:9" s="60" customFormat="1" ht="35.25" customHeight="1" thickBot="1" x14ac:dyDescent="0.3">
      <c r="A52" s="105" t="s">
        <v>680</v>
      </c>
      <c r="B52" s="91" t="s">
        <v>692</v>
      </c>
      <c r="C52" s="90" t="s">
        <v>83</v>
      </c>
      <c r="D52" s="89" t="s">
        <v>55</v>
      </c>
      <c r="E52" s="88">
        <v>56</v>
      </c>
      <c r="F52" s="104"/>
      <c r="G52" s="92">
        <f t="shared" si="1"/>
        <v>0</v>
      </c>
      <c r="H52" s="70"/>
      <c r="I52" s="56"/>
    </row>
    <row r="53" spans="1:9" s="60" customFormat="1" ht="35.25" customHeight="1" thickBot="1" x14ac:dyDescent="0.3">
      <c r="A53" s="97" t="s">
        <v>680</v>
      </c>
      <c r="B53" s="103" t="s">
        <v>693</v>
      </c>
      <c r="C53" s="102" t="s">
        <v>85</v>
      </c>
      <c r="D53" s="101" t="s">
        <v>52</v>
      </c>
      <c r="E53" s="100">
        <v>40.5</v>
      </c>
      <c r="F53" s="99"/>
      <c r="G53" s="98">
        <f t="shared" si="1"/>
        <v>0</v>
      </c>
      <c r="H53" s="78" t="s">
        <v>694</v>
      </c>
      <c r="I53" s="61">
        <f>ROUND(SUM(G46:G53),2)</f>
        <v>0</v>
      </c>
    </row>
    <row r="54" spans="1:9" s="60" customFormat="1" ht="35.25" customHeight="1" thickBot="1" x14ac:dyDescent="0.3">
      <c r="A54" s="97" t="s">
        <v>695</v>
      </c>
      <c r="B54" s="96" t="s">
        <v>696</v>
      </c>
      <c r="C54" s="83" t="s">
        <v>401</v>
      </c>
      <c r="D54" s="82" t="s">
        <v>55</v>
      </c>
      <c r="E54" s="81">
        <v>22.5</v>
      </c>
      <c r="F54" s="95"/>
      <c r="G54" s="79">
        <f t="shared" si="1"/>
        <v>0</v>
      </c>
      <c r="H54" s="78" t="s">
        <v>697</v>
      </c>
      <c r="I54" s="61">
        <f>ROUND(SUM(G54),2)</f>
        <v>0</v>
      </c>
    </row>
    <row r="55" spans="1:9" s="60" customFormat="1" ht="35.25" customHeight="1" x14ac:dyDescent="0.25">
      <c r="A55" s="94" t="s">
        <v>698</v>
      </c>
      <c r="B55" s="93" t="s">
        <v>161</v>
      </c>
      <c r="C55" s="75" t="s">
        <v>475</v>
      </c>
      <c r="D55" s="74" t="s">
        <v>49</v>
      </c>
      <c r="E55" s="73">
        <v>2</v>
      </c>
      <c r="F55" s="72"/>
      <c r="G55" s="71">
        <f t="shared" si="1"/>
        <v>0</v>
      </c>
      <c r="H55" s="70"/>
      <c r="I55" s="56"/>
    </row>
    <row r="56" spans="1:9" s="60" customFormat="1" ht="35.25" customHeight="1" x14ac:dyDescent="0.25">
      <c r="A56" s="20" t="s">
        <v>698</v>
      </c>
      <c r="B56" s="91" t="s">
        <v>162</v>
      </c>
      <c r="C56" s="90" t="s">
        <v>477</v>
      </c>
      <c r="D56" s="89" t="s">
        <v>49</v>
      </c>
      <c r="E56" s="88">
        <v>4</v>
      </c>
      <c r="F56" s="87"/>
      <c r="G56" s="92">
        <f t="shared" si="1"/>
        <v>0</v>
      </c>
      <c r="H56" s="70"/>
      <c r="I56" s="56"/>
    </row>
    <row r="57" spans="1:9" s="60" customFormat="1" ht="35.25" customHeight="1" x14ac:dyDescent="0.25">
      <c r="A57" s="20" t="s">
        <v>698</v>
      </c>
      <c r="B57" s="91" t="s">
        <v>163</v>
      </c>
      <c r="C57" s="90" t="s">
        <v>314</v>
      </c>
      <c r="D57" s="89" t="s">
        <v>49</v>
      </c>
      <c r="E57" s="88">
        <v>6</v>
      </c>
      <c r="F57" s="87"/>
      <c r="G57" s="92">
        <f t="shared" si="1"/>
        <v>0</v>
      </c>
      <c r="H57" s="70"/>
      <c r="I57" s="56"/>
    </row>
    <row r="58" spans="1:9" s="60" customFormat="1" ht="35.25" customHeight="1" x14ac:dyDescent="0.25">
      <c r="A58" s="20" t="s">
        <v>698</v>
      </c>
      <c r="B58" s="91" t="s">
        <v>699</v>
      </c>
      <c r="C58" s="90" t="s">
        <v>621</v>
      </c>
      <c r="D58" s="89" t="s">
        <v>49</v>
      </c>
      <c r="E58" s="88">
        <v>2</v>
      </c>
      <c r="F58" s="87"/>
      <c r="G58" s="92">
        <f t="shared" si="1"/>
        <v>0</v>
      </c>
      <c r="H58" s="70"/>
      <c r="I58" s="56"/>
    </row>
    <row r="59" spans="1:9" s="60" customFormat="1" ht="35.25" customHeight="1" thickBot="1" x14ac:dyDescent="0.3">
      <c r="A59" s="20" t="s">
        <v>698</v>
      </c>
      <c r="B59" s="91" t="s">
        <v>700</v>
      </c>
      <c r="C59" s="90" t="s">
        <v>112</v>
      </c>
      <c r="D59" s="89" t="s">
        <v>55</v>
      </c>
      <c r="E59" s="88">
        <v>50.1</v>
      </c>
      <c r="F59" s="87"/>
      <c r="G59" s="86">
        <f t="shared" si="1"/>
        <v>0</v>
      </c>
    </row>
    <row r="60" spans="1:9" s="60" customFormat="1" ht="35.25" customHeight="1" thickBot="1" x14ac:dyDescent="0.3">
      <c r="A60" s="85" t="s">
        <v>698</v>
      </c>
      <c r="B60" s="84" t="s">
        <v>701</v>
      </c>
      <c r="C60" s="83" t="s">
        <v>702</v>
      </c>
      <c r="D60" s="82" t="s">
        <v>49</v>
      </c>
      <c r="E60" s="81">
        <v>2</v>
      </c>
      <c r="F60" s="80"/>
      <c r="G60" s="79">
        <f t="shared" si="1"/>
        <v>0</v>
      </c>
      <c r="H60" s="78" t="s">
        <v>127</v>
      </c>
      <c r="I60" s="61">
        <f>ROUND(SUM(G55:G60),2)</f>
        <v>0</v>
      </c>
    </row>
    <row r="61" spans="1:9" s="60" customFormat="1" ht="35.25" customHeight="1" thickBot="1" x14ac:dyDescent="0.3">
      <c r="A61" s="77" t="s">
        <v>350</v>
      </c>
      <c r="B61" s="76" t="s">
        <v>703</v>
      </c>
      <c r="C61" s="75" t="s">
        <v>122</v>
      </c>
      <c r="D61" s="74" t="s">
        <v>46</v>
      </c>
      <c r="E61" s="73">
        <v>1</v>
      </c>
      <c r="F61" s="72"/>
      <c r="G61" s="71">
        <f t="shared" si="1"/>
        <v>0</v>
      </c>
      <c r="H61" s="70"/>
      <c r="I61" s="56"/>
    </row>
    <row r="62" spans="1:9" s="60" customFormat="1" ht="36" customHeight="1" thickBot="1" x14ac:dyDescent="0.3">
      <c r="A62" s="69" t="s">
        <v>350</v>
      </c>
      <c r="B62" s="68" t="s">
        <v>704</v>
      </c>
      <c r="C62" s="67" t="s">
        <v>622</v>
      </c>
      <c r="D62" s="66" t="s">
        <v>46</v>
      </c>
      <c r="E62" s="65">
        <v>1</v>
      </c>
      <c r="F62" s="64"/>
      <c r="G62" s="63">
        <f t="shared" si="1"/>
        <v>0</v>
      </c>
      <c r="H62" s="62" t="s">
        <v>320</v>
      </c>
      <c r="I62" s="61">
        <f>ROUND(SUM(G61:G62),2)</f>
        <v>0</v>
      </c>
    </row>
    <row r="63" spans="1:9" ht="44.25" customHeight="1" thickBot="1" x14ac:dyDescent="0.3">
      <c r="A63" s="52"/>
      <c r="B63" s="51"/>
      <c r="C63" s="52"/>
      <c r="D63" s="51"/>
      <c r="E63" s="51"/>
      <c r="F63" s="59" t="s">
        <v>648</v>
      </c>
      <c r="G63" s="58">
        <f>SUM(G5:G62)</f>
        <v>0</v>
      </c>
      <c r="H63" s="57"/>
      <c r="I63" s="56"/>
    </row>
    <row r="64" spans="1:9" ht="20.25" customHeight="1" x14ac:dyDescent="0.25">
      <c r="A64" s="55"/>
      <c r="B64" s="53"/>
      <c r="C64" s="53"/>
      <c r="D64" s="53"/>
      <c r="E64" s="54"/>
      <c r="F64" s="53"/>
      <c r="G64" s="49"/>
    </row>
    <row r="65" spans="1:7" x14ac:dyDescent="0.25">
      <c r="A65" s="52"/>
      <c r="B65" s="51"/>
      <c r="C65" s="52"/>
      <c r="D65" s="51"/>
      <c r="E65" s="51"/>
      <c r="F65" s="50"/>
      <c r="G65" s="49"/>
    </row>
    <row r="66" spans="1:7" x14ac:dyDescent="0.25">
      <c r="A66" s="52"/>
      <c r="B66" s="51"/>
      <c r="C66" s="52"/>
      <c r="D66" s="51"/>
      <c r="E66" s="51"/>
      <c r="F66" s="50"/>
      <c r="G66" s="49"/>
    </row>
  </sheetData>
  <mergeCells count="2">
    <mergeCell ref="A1:G1"/>
    <mergeCell ref="A3:G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E87F1-133D-4913-BE3C-DE6187F37A46}">
  <dimension ref="A1:I54"/>
  <sheetViews>
    <sheetView topLeftCell="D47" zoomScale="70" zoomScaleNormal="70" workbookViewId="0">
      <selection activeCell="C27" sqref="C27"/>
    </sheetView>
  </sheetViews>
  <sheetFormatPr defaultColWidth="9.109375" defaultRowHeight="13.8" x14ac:dyDescent="0.25"/>
  <cols>
    <col min="1" max="1" width="39.5546875" style="7" customWidth="1"/>
    <col min="2" max="2" width="10.5546875" style="4" customWidth="1"/>
    <col min="3" max="3" width="71.5546875" style="3" customWidth="1"/>
    <col min="4" max="4" width="9.109375" style="2"/>
    <col min="5" max="5" width="16.44140625" style="2" customWidth="1"/>
    <col min="6" max="6" width="20.5546875" style="5" customWidth="1"/>
    <col min="7" max="7" width="14.5546875" style="2" customWidth="1"/>
    <col min="8" max="8" width="21.5546875" style="6" customWidth="1"/>
    <col min="9" max="9" width="16.109375" style="1" customWidth="1"/>
    <col min="10" max="16384" width="9.109375" style="1"/>
  </cols>
  <sheetData>
    <row r="1" spans="1:9" ht="35.25" customHeight="1" x14ac:dyDescent="0.25">
      <c r="A1" s="329" t="s">
        <v>705</v>
      </c>
      <c r="B1" s="329"/>
      <c r="C1" s="329"/>
      <c r="D1" s="329"/>
      <c r="E1" s="329"/>
      <c r="F1" s="329"/>
      <c r="G1" s="329"/>
    </row>
    <row r="2" spans="1:9" ht="33" customHeight="1" x14ac:dyDescent="0.25">
      <c r="A2" s="330" t="s">
        <v>706</v>
      </c>
      <c r="B2" s="330"/>
      <c r="C2" s="330"/>
      <c r="D2" s="330"/>
      <c r="E2" s="330"/>
      <c r="F2" s="330"/>
      <c r="G2" s="330"/>
      <c r="H2" s="14"/>
      <c r="I2" s="14"/>
    </row>
    <row r="3" spans="1:9" ht="33" customHeight="1" x14ac:dyDescent="0.25">
      <c r="A3" s="15" t="s">
        <v>36</v>
      </c>
      <c r="B3" s="15" t="s">
        <v>37</v>
      </c>
      <c r="C3" s="15" t="s">
        <v>38</v>
      </c>
      <c r="D3" s="15" t="s">
        <v>39</v>
      </c>
      <c r="E3" s="16" t="s">
        <v>40</v>
      </c>
      <c r="F3" s="18" t="s">
        <v>707</v>
      </c>
      <c r="G3" s="18" t="s">
        <v>42</v>
      </c>
      <c r="H3" s="19"/>
      <c r="I3" s="19"/>
    </row>
    <row r="4" spans="1:9" ht="33" customHeight="1" x14ac:dyDescent="0.25">
      <c r="A4" s="20" t="s">
        <v>708</v>
      </c>
      <c r="B4" s="32">
        <v>1</v>
      </c>
      <c r="C4" s="40" t="s">
        <v>45</v>
      </c>
      <c r="D4" s="42" t="s">
        <v>46</v>
      </c>
      <c r="E4" s="47">
        <v>1</v>
      </c>
      <c r="F4" s="18"/>
      <c r="G4" s="24">
        <f t="shared" ref="G4:G38" si="0">ROUND((E4*F4),2)</f>
        <v>0</v>
      </c>
      <c r="H4" s="19"/>
      <c r="I4" s="19"/>
    </row>
    <row r="5" spans="1:9" ht="33" customHeight="1" x14ac:dyDescent="0.25">
      <c r="A5" s="20" t="s">
        <v>708</v>
      </c>
      <c r="B5" s="32">
        <v>2</v>
      </c>
      <c r="C5" s="40" t="s">
        <v>709</v>
      </c>
      <c r="D5" s="42" t="s">
        <v>710</v>
      </c>
      <c r="E5" s="47">
        <v>0.17</v>
      </c>
      <c r="F5" s="18"/>
      <c r="G5" s="24">
        <f t="shared" si="0"/>
        <v>0</v>
      </c>
      <c r="H5" s="19"/>
      <c r="I5" s="19"/>
    </row>
    <row r="6" spans="1:9" ht="33" customHeight="1" x14ac:dyDescent="0.25">
      <c r="A6" s="20" t="s">
        <v>708</v>
      </c>
      <c r="B6" s="32">
        <v>3</v>
      </c>
      <c r="C6" s="40" t="s">
        <v>711</v>
      </c>
      <c r="D6" s="42" t="s">
        <v>710</v>
      </c>
      <c r="E6" s="47">
        <v>0.17</v>
      </c>
      <c r="F6" s="18"/>
      <c r="G6" s="24">
        <f t="shared" si="0"/>
        <v>0</v>
      </c>
      <c r="H6" s="19"/>
      <c r="I6" s="19"/>
    </row>
    <row r="7" spans="1:9" ht="33" customHeight="1" x14ac:dyDescent="0.25">
      <c r="A7" s="20" t="s">
        <v>708</v>
      </c>
      <c r="B7" s="32">
        <v>4</v>
      </c>
      <c r="C7" s="40" t="s">
        <v>712</v>
      </c>
      <c r="D7" s="42" t="s">
        <v>710</v>
      </c>
      <c r="E7" s="47">
        <v>6.4000000000000001E-2</v>
      </c>
      <c r="F7" s="18"/>
      <c r="G7" s="24">
        <f t="shared" si="0"/>
        <v>0</v>
      </c>
      <c r="H7" s="19"/>
      <c r="I7" s="19"/>
    </row>
    <row r="8" spans="1:9" ht="33" customHeight="1" x14ac:dyDescent="0.25">
      <c r="A8" s="20" t="s">
        <v>708</v>
      </c>
      <c r="B8" s="32">
        <v>5</v>
      </c>
      <c r="C8" s="40" t="s">
        <v>713</v>
      </c>
      <c r="D8" s="42" t="s">
        <v>710</v>
      </c>
      <c r="E8" s="47">
        <v>6.4000000000000001E-2</v>
      </c>
      <c r="F8" s="18"/>
      <c r="G8" s="24">
        <f t="shared" si="0"/>
        <v>0</v>
      </c>
      <c r="H8" s="19"/>
      <c r="I8" s="19"/>
    </row>
    <row r="9" spans="1:9" ht="33" customHeight="1" x14ac:dyDescent="0.25">
      <c r="A9" s="20" t="s">
        <v>708</v>
      </c>
      <c r="B9" s="32">
        <v>6</v>
      </c>
      <c r="C9" s="40" t="s">
        <v>714</v>
      </c>
      <c r="D9" s="42" t="s">
        <v>52</v>
      </c>
      <c r="E9" s="47">
        <v>46</v>
      </c>
      <c r="F9" s="18"/>
      <c r="G9" s="24">
        <f t="shared" si="0"/>
        <v>0</v>
      </c>
      <c r="H9" s="19"/>
      <c r="I9" s="19"/>
    </row>
    <row r="10" spans="1:9" ht="33" customHeight="1" x14ac:dyDescent="0.25">
      <c r="A10" s="20" t="s">
        <v>708</v>
      </c>
      <c r="B10" s="32">
        <v>7</v>
      </c>
      <c r="C10" s="40" t="s">
        <v>715</v>
      </c>
      <c r="D10" s="42" t="s">
        <v>716</v>
      </c>
      <c r="E10" s="47" t="s">
        <v>717</v>
      </c>
      <c r="F10" s="18"/>
      <c r="G10" s="24">
        <f t="shared" si="0"/>
        <v>0</v>
      </c>
      <c r="H10" s="19"/>
      <c r="I10" s="19"/>
    </row>
    <row r="11" spans="1:9" ht="33" customHeight="1" x14ac:dyDescent="0.25">
      <c r="A11" s="20" t="s">
        <v>708</v>
      </c>
      <c r="B11" s="32">
        <v>8</v>
      </c>
      <c r="C11" s="40" t="s">
        <v>718</v>
      </c>
      <c r="D11" s="42" t="s">
        <v>716</v>
      </c>
      <c r="E11" s="47" t="s">
        <v>717</v>
      </c>
      <c r="F11" s="18"/>
      <c r="G11" s="24">
        <f t="shared" si="0"/>
        <v>0</v>
      </c>
      <c r="H11" s="19"/>
      <c r="I11" s="19"/>
    </row>
    <row r="12" spans="1:9" ht="33" customHeight="1" x14ac:dyDescent="0.25">
      <c r="A12" s="20" t="s">
        <v>708</v>
      </c>
      <c r="B12" s="32">
        <v>9</v>
      </c>
      <c r="C12" s="40" t="s">
        <v>719</v>
      </c>
      <c r="D12" s="42" t="s">
        <v>52</v>
      </c>
      <c r="E12" s="47">
        <v>28</v>
      </c>
      <c r="F12" s="18"/>
      <c r="G12" s="24">
        <f t="shared" si="0"/>
        <v>0</v>
      </c>
      <c r="H12" s="19"/>
      <c r="I12" s="19"/>
    </row>
    <row r="13" spans="1:9" ht="33" customHeight="1" x14ac:dyDescent="0.25">
      <c r="A13" s="20" t="s">
        <v>708</v>
      </c>
      <c r="B13" s="32">
        <v>10</v>
      </c>
      <c r="C13" s="40" t="s">
        <v>720</v>
      </c>
      <c r="D13" s="42" t="s">
        <v>52</v>
      </c>
      <c r="E13" s="47">
        <v>24</v>
      </c>
      <c r="F13" s="18"/>
      <c r="G13" s="24">
        <f t="shared" si="0"/>
        <v>0</v>
      </c>
      <c r="H13" s="19"/>
      <c r="I13" s="19"/>
    </row>
    <row r="14" spans="1:9" ht="33" customHeight="1" x14ac:dyDescent="0.25">
      <c r="A14" s="20" t="s">
        <v>708</v>
      </c>
      <c r="B14" s="32">
        <v>11</v>
      </c>
      <c r="C14" s="40" t="s">
        <v>721</v>
      </c>
      <c r="D14" s="42" t="s">
        <v>52</v>
      </c>
      <c r="E14" s="47">
        <v>282</v>
      </c>
      <c r="F14" s="18"/>
      <c r="G14" s="24">
        <f t="shared" si="0"/>
        <v>0</v>
      </c>
      <c r="H14" s="19"/>
      <c r="I14" s="19"/>
    </row>
    <row r="15" spans="1:9" ht="33" customHeight="1" x14ac:dyDescent="0.25">
      <c r="A15" s="20" t="s">
        <v>708</v>
      </c>
      <c r="B15" s="32">
        <v>12</v>
      </c>
      <c r="C15" s="40" t="s">
        <v>722</v>
      </c>
      <c r="D15" s="42" t="s">
        <v>52</v>
      </c>
      <c r="E15" s="47">
        <v>234</v>
      </c>
      <c r="F15" s="18"/>
      <c r="G15" s="24">
        <f t="shared" si="0"/>
        <v>0</v>
      </c>
      <c r="H15" s="19"/>
      <c r="I15" s="19"/>
    </row>
    <row r="16" spans="1:9" ht="33" customHeight="1" x14ac:dyDescent="0.25">
      <c r="A16" s="20" t="s">
        <v>708</v>
      </c>
      <c r="B16" s="32">
        <v>13</v>
      </c>
      <c r="C16" s="40" t="s">
        <v>723</v>
      </c>
      <c r="D16" s="42" t="s">
        <v>55</v>
      </c>
      <c r="E16" s="47">
        <v>2</v>
      </c>
      <c r="F16" s="18"/>
      <c r="G16" s="24">
        <f t="shared" si="0"/>
        <v>0</v>
      </c>
      <c r="H16" s="19"/>
      <c r="I16" s="19"/>
    </row>
    <row r="17" spans="1:9" ht="33" customHeight="1" x14ac:dyDescent="0.25">
      <c r="A17" s="20" t="s">
        <v>708</v>
      </c>
      <c r="B17" s="32">
        <v>14</v>
      </c>
      <c r="C17" s="40" t="s">
        <v>724</v>
      </c>
      <c r="D17" s="42" t="s">
        <v>62</v>
      </c>
      <c r="E17" s="47">
        <v>234</v>
      </c>
      <c r="F17" s="18"/>
      <c r="G17" s="24">
        <f t="shared" si="0"/>
        <v>0</v>
      </c>
      <c r="H17" s="19"/>
      <c r="I17" s="19"/>
    </row>
    <row r="18" spans="1:9" ht="33" customHeight="1" x14ac:dyDescent="0.25">
      <c r="A18" s="20" t="s">
        <v>708</v>
      </c>
      <c r="B18" s="32">
        <v>15</v>
      </c>
      <c r="C18" s="40" t="s">
        <v>725</v>
      </c>
      <c r="D18" s="42" t="s">
        <v>710</v>
      </c>
      <c r="E18" s="47">
        <v>59</v>
      </c>
      <c r="F18" s="18"/>
      <c r="G18" s="24">
        <f t="shared" si="0"/>
        <v>0</v>
      </c>
      <c r="H18" s="19"/>
      <c r="I18" s="19"/>
    </row>
    <row r="19" spans="1:9" ht="33" customHeight="1" x14ac:dyDescent="0.25">
      <c r="A19" s="20" t="s">
        <v>708</v>
      </c>
      <c r="B19" s="32">
        <v>16</v>
      </c>
      <c r="C19" s="40" t="s">
        <v>726</v>
      </c>
      <c r="D19" s="42" t="s">
        <v>46</v>
      </c>
      <c r="E19" s="47">
        <v>0.23400000000000001</v>
      </c>
      <c r="F19" s="18"/>
      <c r="G19" s="24">
        <f t="shared" si="0"/>
        <v>0</v>
      </c>
      <c r="H19" s="19"/>
      <c r="I19" s="19"/>
    </row>
    <row r="20" spans="1:9" ht="33" customHeight="1" x14ac:dyDescent="0.25">
      <c r="A20" s="20" t="s">
        <v>708</v>
      </c>
      <c r="B20" s="32">
        <v>17</v>
      </c>
      <c r="C20" s="40" t="s">
        <v>727</v>
      </c>
      <c r="D20" s="42" t="s">
        <v>46</v>
      </c>
      <c r="E20" s="47">
        <v>4</v>
      </c>
      <c r="F20" s="18"/>
      <c r="G20" s="24">
        <f t="shared" si="0"/>
        <v>0</v>
      </c>
      <c r="H20" s="19"/>
      <c r="I20" s="19"/>
    </row>
    <row r="21" spans="1:9" ht="33" customHeight="1" x14ac:dyDescent="0.25">
      <c r="A21" s="20" t="s">
        <v>708</v>
      </c>
      <c r="B21" s="32">
        <v>18</v>
      </c>
      <c r="C21" s="40" t="s">
        <v>728</v>
      </c>
      <c r="D21" s="42" t="s">
        <v>46</v>
      </c>
      <c r="E21" s="47">
        <v>1</v>
      </c>
      <c r="F21" s="18"/>
      <c r="G21" s="24">
        <f t="shared" si="0"/>
        <v>0</v>
      </c>
      <c r="H21" s="19"/>
      <c r="I21" s="19"/>
    </row>
    <row r="22" spans="1:9" ht="33" customHeight="1" x14ac:dyDescent="0.25">
      <c r="A22" s="20" t="s">
        <v>708</v>
      </c>
      <c r="B22" s="32">
        <v>19</v>
      </c>
      <c r="C22" s="40" t="s">
        <v>729</v>
      </c>
      <c r="D22" s="42" t="s">
        <v>49</v>
      </c>
      <c r="E22" s="47">
        <v>4</v>
      </c>
      <c r="F22" s="18"/>
      <c r="G22" s="24">
        <f t="shared" si="0"/>
        <v>0</v>
      </c>
      <c r="H22" s="19"/>
      <c r="I22" s="19"/>
    </row>
    <row r="23" spans="1:9" ht="33" customHeight="1" x14ac:dyDescent="0.25">
      <c r="A23" s="20" t="s">
        <v>708</v>
      </c>
      <c r="B23" s="32">
        <v>20</v>
      </c>
      <c r="C23" s="40" t="s">
        <v>730</v>
      </c>
      <c r="D23" s="42" t="s">
        <v>49</v>
      </c>
      <c r="E23" s="47">
        <v>5</v>
      </c>
      <c r="F23" s="18"/>
      <c r="G23" s="24">
        <f t="shared" si="0"/>
        <v>0</v>
      </c>
      <c r="H23" s="19"/>
      <c r="I23" s="19"/>
    </row>
    <row r="24" spans="1:9" ht="33" customHeight="1" x14ac:dyDescent="0.25">
      <c r="A24" s="20" t="s">
        <v>708</v>
      </c>
      <c r="B24" s="32">
        <v>21</v>
      </c>
      <c r="C24" s="40" t="s">
        <v>731</v>
      </c>
      <c r="D24" s="42" t="s">
        <v>49</v>
      </c>
      <c r="E24" s="47">
        <v>1</v>
      </c>
      <c r="F24" s="18"/>
      <c r="G24" s="24">
        <f t="shared" si="0"/>
        <v>0</v>
      </c>
      <c r="H24" s="19"/>
      <c r="I24" s="19"/>
    </row>
    <row r="25" spans="1:9" ht="33" customHeight="1" x14ac:dyDescent="0.25">
      <c r="A25" s="20" t="s">
        <v>708</v>
      </c>
      <c r="B25" s="32">
        <v>22</v>
      </c>
      <c r="C25" s="40" t="s">
        <v>732</v>
      </c>
      <c r="D25" s="42" t="s">
        <v>49</v>
      </c>
      <c r="E25" s="47">
        <v>4</v>
      </c>
      <c r="F25" s="18"/>
      <c r="G25" s="24">
        <f t="shared" si="0"/>
        <v>0</v>
      </c>
      <c r="H25" s="19"/>
      <c r="I25" s="19"/>
    </row>
    <row r="26" spans="1:9" ht="33" customHeight="1" x14ac:dyDescent="0.25">
      <c r="A26" s="20" t="s">
        <v>708</v>
      </c>
      <c r="B26" s="32">
        <v>23</v>
      </c>
      <c r="C26" s="40" t="s">
        <v>733</v>
      </c>
      <c r="D26" s="42" t="s">
        <v>49</v>
      </c>
      <c r="E26" s="47">
        <v>5</v>
      </c>
      <c r="F26" s="18"/>
      <c r="G26" s="24">
        <f t="shared" si="0"/>
        <v>0</v>
      </c>
      <c r="H26" s="19"/>
      <c r="I26" s="19"/>
    </row>
    <row r="27" spans="1:9" ht="33" customHeight="1" x14ac:dyDescent="0.25">
      <c r="A27" s="20" t="s">
        <v>708</v>
      </c>
      <c r="B27" s="32">
        <v>24</v>
      </c>
      <c r="C27" s="40" t="s">
        <v>231</v>
      </c>
      <c r="D27" s="42" t="s">
        <v>46</v>
      </c>
      <c r="E27" s="47">
        <v>5</v>
      </c>
      <c r="F27" s="18"/>
      <c r="G27" s="24">
        <f t="shared" si="0"/>
        <v>0</v>
      </c>
      <c r="H27" s="19"/>
      <c r="I27" s="19"/>
    </row>
    <row r="28" spans="1:9" ht="33" customHeight="1" x14ac:dyDescent="0.25">
      <c r="A28" s="20" t="s">
        <v>708</v>
      </c>
      <c r="B28" s="32">
        <v>25</v>
      </c>
      <c r="C28" s="40" t="s">
        <v>734</v>
      </c>
      <c r="D28" s="42" t="s">
        <v>49</v>
      </c>
      <c r="E28" s="47">
        <v>1</v>
      </c>
      <c r="F28" s="18"/>
      <c r="G28" s="24">
        <f t="shared" si="0"/>
        <v>0</v>
      </c>
      <c r="H28" s="19"/>
      <c r="I28" s="19"/>
    </row>
    <row r="29" spans="1:9" ht="33" customHeight="1" x14ac:dyDescent="0.25">
      <c r="A29" s="20" t="s">
        <v>708</v>
      </c>
      <c r="B29" s="32">
        <v>26</v>
      </c>
      <c r="C29" s="40" t="s">
        <v>735</v>
      </c>
      <c r="D29" s="42" t="s">
        <v>46</v>
      </c>
      <c r="E29" s="47">
        <v>4</v>
      </c>
      <c r="F29" s="18"/>
      <c r="G29" s="24">
        <f t="shared" si="0"/>
        <v>0</v>
      </c>
      <c r="H29" s="19"/>
      <c r="I29" s="19"/>
    </row>
    <row r="30" spans="1:9" ht="33" customHeight="1" x14ac:dyDescent="0.25">
      <c r="A30" s="20" t="s">
        <v>708</v>
      </c>
      <c r="B30" s="32">
        <v>27</v>
      </c>
      <c r="C30" s="40" t="s">
        <v>736</v>
      </c>
      <c r="D30" s="42" t="s">
        <v>46</v>
      </c>
      <c r="E30" s="47">
        <v>1</v>
      </c>
      <c r="F30" s="18"/>
      <c r="G30" s="24">
        <f t="shared" si="0"/>
        <v>0</v>
      </c>
      <c r="H30" s="26" t="s">
        <v>70</v>
      </c>
      <c r="I30" s="28">
        <f>ROUND(SUM(G4:G30),2)</f>
        <v>0</v>
      </c>
    </row>
    <row r="31" spans="1:9" ht="33" customHeight="1" x14ac:dyDescent="0.25">
      <c r="A31" s="20" t="s">
        <v>737</v>
      </c>
      <c r="B31" s="32">
        <v>1</v>
      </c>
      <c r="C31" s="40" t="s">
        <v>738</v>
      </c>
      <c r="D31" s="42" t="s">
        <v>52</v>
      </c>
      <c r="E31" s="47">
        <v>310</v>
      </c>
      <c r="F31" s="41"/>
      <c r="G31" s="24">
        <f t="shared" si="0"/>
        <v>0</v>
      </c>
      <c r="H31" s="19"/>
      <c r="I31" s="19"/>
    </row>
    <row r="32" spans="1:9" ht="33" customHeight="1" x14ac:dyDescent="0.25">
      <c r="A32" s="20" t="s">
        <v>737</v>
      </c>
      <c r="B32" s="32">
        <v>2</v>
      </c>
      <c r="C32" s="40" t="s">
        <v>739</v>
      </c>
      <c r="D32" s="42" t="s">
        <v>52</v>
      </c>
      <c r="E32" s="47">
        <v>24</v>
      </c>
      <c r="F32" s="41"/>
      <c r="G32" s="24">
        <f t="shared" si="0"/>
        <v>0</v>
      </c>
      <c r="H32" s="19"/>
      <c r="I32" s="19"/>
    </row>
    <row r="33" spans="1:9" ht="33" customHeight="1" x14ac:dyDescent="0.25">
      <c r="A33" s="20" t="s">
        <v>737</v>
      </c>
      <c r="B33" s="32">
        <v>3</v>
      </c>
      <c r="C33" s="40" t="s">
        <v>740</v>
      </c>
      <c r="D33" s="42" t="s">
        <v>52</v>
      </c>
      <c r="E33" s="47">
        <v>236</v>
      </c>
      <c r="F33" s="41"/>
      <c r="G33" s="24">
        <f t="shared" si="0"/>
        <v>0</v>
      </c>
      <c r="H33" s="19"/>
      <c r="I33" s="19"/>
    </row>
    <row r="34" spans="1:9" ht="33" customHeight="1" x14ac:dyDescent="0.25">
      <c r="A34" s="20" t="s">
        <v>737</v>
      </c>
      <c r="B34" s="32">
        <v>4</v>
      </c>
      <c r="C34" s="40" t="s">
        <v>741</v>
      </c>
      <c r="D34" s="42" t="s">
        <v>52</v>
      </c>
      <c r="E34" s="47">
        <v>46</v>
      </c>
      <c r="F34" s="41"/>
      <c r="G34" s="24">
        <f t="shared" si="0"/>
        <v>0</v>
      </c>
      <c r="H34" s="19"/>
      <c r="I34" s="19"/>
    </row>
    <row r="35" spans="1:9" ht="33" customHeight="1" x14ac:dyDescent="0.25">
      <c r="A35" s="20" t="s">
        <v>737</v>
      </c>
      <c r="B35" s="32">
        <v>5</v>
      </c>
      <c r="C35" s="40" t="s">
        <v>742</v>
      </c>
      <c r="D35" s="42" t="s">
        <v>49</v>
      </c>
      <c r="E35" s="47">
        <v>4</v>
      </c>
      <c r="F35" s="41"/>
      <c r="G35" s="24">
        <f t="shared" si="0"/>
        <v>0</v>
      </c>
      <c r="H35" s="19"/>
      <c r="I35" s="19"/>
    </row>
    <row r="36" spans="1:9" ht="33" customHeight="1" x14ac:dyDescent="0.25">
      <c r="A36" s="20" t="s">
        <v>737</v>
      </c>
      <c r="B36" s="32">
        <v>6</v>
      </c>
      <c r="C36" s="40" t="s">
        <v>743</v>
      </c>
      <c r="D36" s="42" t="s">
        <v>49</v>
      </c>
      <c r="E36" s="47">
        <v>4</v>
      </c>
      <c r="F36" s="41"/>
      <c r="G36" s="24">
        <f t="shared" si="0"/>
        <v>0</v>
      </c>
      <c r="H36" s="19"/>
      <c r="I36" s="19"/>
    </row>
    <row r="37" spans="1:9" ht="33" customHeight="1" x14ac:dyDescent="0.25">
      <c r="A37" s="20" t="s">
        <v>737</v>
      </c>
      <c r="B37" s="32">
        <v>7</v>
      </c>
      <c r="C37" s="40" t="s">
        <v>744</v>
      </c>
      <c r="D37" s="42" t="s">
        <v>745</v>
      </c>
      <c r="E37" s="47">
        <v>4</v>
      </c>
      <c r="F37" s="41"/>
      <c r="G37" s="24">
        <f t="shared" si="0"/>
        <v>0</v>
      </c>
      <c r="H37" s="30"/>
      <c r="I37" s="31"/>
    </row>
    <row r="38" spans="1:9" ht="33" customHeight="1" x14ac:dyDescent="0.25">
      <c r="A38" s="326" t="s">
        <v>737</v>
      </c>
      <c r="B38" s="331">
        <v>8</v>
      </c>
      <c r="C38" s="40" t="s">
        <v>746</v>
      </c>
      <c r="D38" s="332" t="s">
        <v>46</v>
      </c>
      <c r="E38" s="333">
        <v>4</v>
      </c>
      <c r="F38" s="334"/>
      <c r="G38" s="337">
        <f t="shared" si="0"/>
        <v>0</v>
      </c>
      <c r="H38" s="30"/>
      <c r="I38" s="31"/>
    </row>
    <row r="39" spans="1:9" ht="33" customHeight="1" x14ac:dyDescent="0.25">
      <c r="A39" s="327"/>
      <c r="B39" s="331"/>
      <c r="C39" s="40" t="s">
        <v>747</v>
      </c>
      <c r="D39" s="332"/>
      <c r="E39" s="333"/>
      <c r="F39" s="335"/>
      <c r="G39" s="338"/>
      <c r="H39" s="30"/>
      <c r="I39" s="31"/>
    </row>
    <row r="40" spans="1:9" ht="33" customHeight="1" x14ac:dyDescent="0.25">
      <c r="A40" s="327"/>
      <c r="B40" s="331"/>
      <c r="C40" s="40" t="s">
        <v>748</v>
      </c>
      <c r="D40" s="332"/>
      <c r="E40" s="333"/>
      <c r="F40" s="335"/>
      <c r="G40" s="338"/>
      <c r="H40" s="30"/>
      <c r="I40" s="31"/>
    </row>
    <row r="41" spans="1:9" ht="33" customHeight="1" x14ac:dyDescent="0.25">
      <c r="A41" s="327"/>
      <c r="B41" s="331"/>
      <c r="C41" s="40" t="s">
        <v>749</v>
      </c>
      <c r="D41" s="332"/>
      <c r="E41" s="333"/>
      <c r="F41" s="335"/>
      <c r="G41" s="338"/>
      <c r="H41" s="30"/>
      <c r="I41" s="31"/>
    </row>
    <row r="42" spans="1:9" ht="33" customHeight="1" x14ac:dyDescent="0.25">
      <c r="A42" s="327"/>
      <c r="B42" s="331"/>
      <c r="C42" s="40" t="s">
        <v>750</v>
      </c>
      <c r="D42" s="332"/>
      <c r="E42" s="333"/>
      <c r="F42" s="335"/>
      <c r="G42" s="338"/>
      <c r="H42" s="30"/>
      <c r="I42" s="31"/>
    </row>
    <row r="43" spans="1:9" ht="33" customHeight="1" x14ac:dyDescent="0.25">
      <c r="A43" s="328"/>
      <c r="B43" s="331"/>
      <c r="C43" s="40" t="s">
        <v>751</v>
      </c>
      <c r="D43" s="332"/>
      <c r="E43" s="333"/>
      <c r="F43" s="336"/>
      <c r="G43" s="339"/>
      <c r="H43" s="19"/>
      <c r="I43" s="19"/>
    </row>
    <row r="44" spans="1:9" ht="33" customHeight="1" x14ac:dyDescent="0.25">
      <c r="A44" s="326" t="s">
        <v>737</v>
      </c>
      <c r="B44" s="331">
        <v>9</v>
      </c>
      <c r="C44" s="40" t="s">
        <v>752</v>
      </c>
      <c r="D44" s="332" t="s">
        <v>46</v>
      </c>
      <c r="E44" s="340">
        <v>1</v>
      </c>
      <c r="F44" s="334"/>
      <c r="G44" s="337">
        <f>ROUND((E44*F44),2)</f>
        <v>0</v>
      </c>
      <c r="H44" s="1"/>
    </row>
    <row r="45" spans="1:9" ht="33" customHeight="1" x14ac:dyDescent="0.25">
      <c r="A45" s="327"/>
      <c r="B45" s="331"/>
      <c r="C45" s="40" t="s">
        <v>753</v>
      </c>
      <c r="D45" s="332"/>
      <c r="E45" s="340"/>
      <c r="F45" s="335"/>
      <c r="G45" s="338"/>
      <c r="H45" s="30"/>
      <c r="I45" s="31"/>
    </row>
    <row r="46" spans="1:9" ht="33" customHeight="1" x14ac:dyDescent="0.25">
      <c r="A46" s="327"/>
      <c r="B46" s="331"/>
      <c r="C46" s="40" t="s">
        <v>754</v>
      </c>
      <c r="D46" s="332"/>
      <c r="E46" s="340"/>
      <c r="F46" s="335"/>
      <c r="G46" s="338"/>
      <c r="H46" s="30"/>
      <c r="I46" s="31"/>
    </row>
    <row r="47" spans="1:9" ht="33" customHeight="1" x14ac:dyDescent="0.25">
      <c r="A47" s="327"/>
      <c r="B47" s="331"/>
      <c r="C47" s="40" t="s">
        <v>749</v>
      </c>
      <c r="D47" s="332"/>
      <c r="E47" s="340"/>
      <c r="F47" s="335"/>
      <c r="G47" s="338"/>
      <c r="H47" s="30"/>
      <c r="I47" s="31"/>
    </row>
    <row r="48" spans="1:9" ht="33" customHeight="1" x14ac:dyDescent="0.25">
      <c r="A48" s="327"/>
      <c r="B48" s="331"/>
      <c r="C48" s="40" t="s">
        <v>750</v>
      </c>
      <c r="D48" s="332"/>
      <c r="E48" s="340"/>
      <c r="F48" s="335"/>
      <c r="G48" s="338"/>
      <c r="H48" s="30"/>
      <c r="I48" s="31"/>
    </row>
    <row r="49" spans="1:9" ht="33" customHeight="1" x14ac:dyDescent="0.25">
      <c r="A49" s="328"/>
      <c r="B49" s="331"/>
      <c r="C49" s="40" t="s">
        <v>751</v>
      </c>
      <c r="D49" s="332"/>
      <c r="E49" s="340"/>
      <c r="F49" s="336"/>
      <c r="G49" s="339"/>
      <c r="H49" s="1"/>
    </row>
    <row r="50" spans="1:9" ht="33" customHeight="1" x14ac:dyDescent="0.25">
      <c r="A50" s="20" t="s">
        <v>737</v>
      </c>
      <c r="B50" s="32">
        <v>10</v>
      </c>
      <c r="C50" s="40" t="s">
        <v>755</v>
      </c>
      <c r="D50" s="42" t="s">
        <v>46</v>
      </c>
      <c r="E50" s="47">
        <v>1</v>
      </c>
      <c r="F50" s="23"/>
      <c r="G50" s="24">
        <f>ROUND((E50*F50),2)</f>
        <v>0</v>
      </c>
      <c r="H50" s="30"/>
      <c r="I50" s="31"/>
    </row>
    <row r="51" spans="1:9" ht="33" customHeight="1" x14ac:dyDescent="0.25">
      <c r="A51" s="20" t="s">
        <v>737</v>
      </c>
      <c r="B51" s="32">
        <v>11</v>
      </c>
      <c r="C51" s="40" t="s">
        <v>756</v>
      </c>
      <c r="D51" s="42" t="s">
        <v>52</v>
      </c>
      <c r="E51" s="47">
        <v>234</v>
      </c>
      <c r="F51" s="23"/>
      <c r="G51" s="24">
        <f>ROUND((E51*F51),2)</f>
        <v>0</v>
      </c>
      <c r="H51" s="30"/>
      <c r="I51" s="31"/>
    </row>
    <row r="52" spans="1:9" ht="33" customHeight="1" x14ac:dyDescent="0.25">
      <c r="A52" s="20" t="s">
        <v>737</v>
      </c>
      <c r="B52" s="32">
        <v>12</v>
      </c>
      <c r="C52" s="40" t="s">
        <v>757</v>
      </c>
      <c r="D52" s="42" t="s">
        <v>758</v>
      </c>
      <c r="E52" s="47">
        <v>4</v>
      </c>
      <c r="F52" s="23"/>
      <c r="G52" s="24">
        <f>ROUND((E52*F52),2)</f>
        <v>0</v>
      </c>
      <c r="H52" s="30"/>
      <c r="I52" s="31"/>
    </row>
    <row r="53" spans="1:9" ht="33" customHeight="1" x14ac:dyDescent="0.25">
      <c r="A53" s="20" t="s">
        <v>737</v>
      </c>
      <c r="B53" s="32">
        <v>13</v>
      </c>
      <c r="C53" s="40" t="s">
        <v>759</v>
      </c>
      <c r="D53" s="42" t="s">
        <v>49</v>
      </c>
      <c r="E53" s="47">
        <v>4</v>
      </c>
      <c r="F53" s="23"/>
      <c r="G53" s="24">
        <f>ROUND((E53*F53),2)</f>
        <v>0</v>
      </c>
      <c r="H53" s="26" t="s">
        <v>78</v>
      </c>
      <c r="I53" s="28">
        <f>ROUND(SUM(G31:G53),2)</f>
        <v>0</v>
      </c>
    </row>
    <row r="54" spans="1:9" ht="71.25" customHeight="1" x14ac:dyDescent="0.25">
      <c r="A54" s="34"/>
      <c r="B54" s="35"/>
      <c r="C54" s="34"/>
      <c r="D54" s="36"/>
      <c r="E54" s="36"/>
      <c r="F54" s="37" t="s">
        <v>760</v>
      </c>
      <c r="G54" s="38">
        <f>SUM(G4:G53)</f>
        <v>0</v>
      </c>
    </row>
  </sheetData>
  <mergeCells count="14">
    <mergeCell ref="A44:A49"/>
    <mergeCell ref="A1:G1"/>
    <mergeCell ref="A2:G2"/>
    <mergeCell ref="A38:A43"/>
    <mergeCell ref="B38:B43"/>
    <mergeCell ref="D38:D43"/>
    <mergeCell ref="E38:E43"/>
    <mergeCell ref="F38:F43"/>
    <mergeCell ref="G38:G43"/>
    <mergeCell ref="B44:B49"/>
    <mergeCell ref="D44:D49"/>
    <mergeCell ref="E44:E49"/>
    <mergeCell ref="F44:F49"/>
    <mergeCell ref="G44:G49"/>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9CC17-E7C6-4776-8062-4F4E4313F643}">
  <dimension ref="A1:I18"/>
  <sheetViews>
    <sheetView topLeftCell="D16" zoomScale="85" zoomScaleNormal="85" workbookViewId="0">
      <selection sqref="A1:G1"/>
    </sheetView>
  </sheetViews>
  <sheetFormatPr defaultColWidth="9.109375" defaultRowHeight="33" customHeight="1" x14ac:dyDescent="0.25"/>
  <cols>
    <col min="1" max="1" width="39.5546875" style="7" customWidth="1"/>
    <col min="2" max="2" width="10.5546875" style="4" customWidth="1"/>
    <col min="3" max="3" width="71.5546875" style="3" customWidth="1"/>
    <col min="4" max="4" width="9.109375" style="2"/>
    <col min="5" max="5" width="16.44140625" style="2" customWidth="1"/>
    <col min="6" max="6" width="20.5546875" style="5" customWidth="1"/>
    <col min="7" max="7" width="14.5546875" style="2" customWidth="1"/>
    <col min="8" max="8" width="21.5546875" style="6" customWidth="1"/>
    <col min="9" max="9" width="16.109375" style="1" customWidth="1"/>
    <col min="10" max="16384" width="9.109375" style="1"/>
  </cols>
  <sheetData>
    <row r="1" spans="1:9" ht="33" customHeight="1" x14ac:dyDescent="0.25">
      <c r="A1" s="329" t="s">
        <v>705</v>
      </c>
      <c r="B1" s="329"/>
      <c r="C1" s="329"/>
      <c r="D1" s="329"/>
      <c r="E1" s="329"/>
      <c r="F1" s="329"/>
      <c r="G1" s="329"/>
    </row>
    <row r="2" spans="1:9" ht="33" customHeight="1" x14ac:dyDescent="0.25">
      <c r="A2" s="330" t="s">
        <v>761</v>
      </c>
      <c r="B2" s="330"/>
      <c r="C2" s="330"/>
      <c r="D2" s="330"/>
      <c r="E2" s="330"/>
      <c r="F2" s="330"/>
      <c r="G2" s="330"/>
      <c r="H2" s="14"/>
      <c r="I2" s="14"/>
    </row>
    <row r="3" spans="1:9" ht="33" customHeight="1" x14ac:dyDescent="0.25">
      <c r="A3" s="15" t="s">
        <v>36</v>
      </c>
      <c r="B3" s="15" t="s">
        <v>37</v>
      </c>
      <c r="C3" s="15" t="s">
        <v>38</v>
      </c>
      <c r="D3" s="15" t="s">
        <v>39</v>
      </c>
      <c r="E3" s="16" t="s">
        <v>40</v>
      </c>
      <c r="F3" s="17" t="s">
        <v>707</v>
      </c>
      <c r="G3" s="18" t="s">
        <v>42</v>
      </c>
      <c r="H3" s="19"/>
      <c r="I3" s="19"/>
    </row>
    <row r="4" spans="1:9" ht="33" customHeight="1" x14ac:dyDescent="0.25">
      <c r="A4" s="25" t="s">
        <v>43</v>
      </c>
      <c r="B4" s="15">
        <v>1.1000000000000001</v>
      </c>
      <c r="C4" s="22" t="s">
        <v>762</v>
      </c>
      <c r="D4" s="45" t="s">
        <v>49</v>
      </c>
      <c r="E4" s="45">
        <v>4</v>
      </c>
      <c r="F4" s="17"/>
      <c r="G4" s="26">
        <f t="shared" ref="G4:G10" si="0">ROUND((E4*F4),2)</f>
        <v>0</v>
      </c>
      <c r="H4" s="19"/>
      <c r="I4" s="19"/>
    </row>
    <row r="5" spans="1:9" ht="33" customHeight="1" x14ac:dyDescent="0.25">
      <c r="A5" s="25" t="s">
        <v>43</v>
      </c>
      <c r="B5" s="15">
        <v>1.2</v>
      </c>
      <c r="C5" s="22" t="s">
        <v>763</v>
      </c>
      <c r="D5" s="45" t="s">
        <v>49</v>
      </c>
      <c r="E5" s="45">
        <v>4</v>
      </c>
      <c r="F5" s="17"/>
      <c r="G5" s="26">
        <f t="shared" si="0"/>
        <v>0</v>
      </c>
      <c r="H5" s="26" t="s">
        <v>70</v>
      </c>
      <c r="I5" s="28">
        <f>ROUND(SUM(G4:G5),2)</f>
        <v>0</v>
      </c>
    </row>
    <row r="6" spans="1:9" ht="33" customHeight="1" x14ac:dyDescent="0.25">
      <c r="A6" s="25" t="s">
        <v>764</v>
      </c>
      <c r="B6" s="15">
        <v>2</v>
      </c>
      <c r="C6" s="22" t="s">
        <v>765</v>
      </c>
      <c r="D6" s="45" t="s">
        <v>49</v>
      </c>
      <c r="E6" s="45">
        <v>4</v>
      </c>
      <c r="F6" s="17"/>
      <c r="G6" s="26">
        <f t="shared" si="0"/>
        <v>0</v>
      </c>
      <c r="H6" s="26" t="s">
        <v>78</v>
      </c>
      <c r="I6" s="28">
        <f>ROUND(SUM(G6),2)</f>
        <v>0</v>
      </c>
    </row>
    <row r="7" spans="1:9" ht="33" customHeight="1" x14ac:dyDescent="0.25">
      <c r="A7" s="25" t="s">
        <v>766</v>
      </c>
      <c r="B7" s="29">
        <v>3</v>
      </c>
      <c r="C7" s="22" t="s">
        <v>767</v>
      </c>
      <c r="D7" s="45"/>
      <c r="E7" s="45"/>
      <c r="F7" s="17"/>
      <c r="G7" s="26">
        <f t="shared" si="0"/>
        <v>0</v>
      </c>
      <c r="H7" s="19"/>
      <c r="I7" s="19"/>
    </row>
    <row r="8" spans="1:9" ht="33" customHeight="1" x14ac:dyDescent="0.25">
      <c r="A8" s="25" t="s">
        <v>768</v>
      </c>
      <c r="B8" s="15" t="s">
        <v>469</v>
      </c>
      <c r="C8" s="22" t="s">
        <v>762</v>
      </c>
      <c r="D8" s="45" t="s">
        <v>49</v>
      </c>
      <c r="E8" s="45">
        <v>4</v>
      </c>
      <c r="F8" s="17"/>
      <c r="G8" s="26">
        <f t="shared" si="0"/>
        <v>0</v>
      </c>
      <c r="H8" s="19"/>
      <c r="I8" s="19"/>
    </row>
    <row r="9" spans="1:9" ht="33" customHeight="1" x14ac:dyDescent="0.25">
      <c r="A9" s="25" t="s">
        <v>768</v>
      </c>
      <c r="B9" s="15" t="s">
        <v>470</v>
      </c>
      <c r="C9" s="22" t="s">
        <v>763</v>
      </c>
      <c r="D9" s="45" t="s">
        <v>49</v>
      </c>
      <c r="E9" s="45">
        <v>4</v>
      </c>
      <c r="F9" s="17"/>
      <c r="G9" s="26">
        <f t="shared" si="0"/>
        <v>0</v>
      </c>
      <c r="H9" s="26" t="s">
        <v>86</v>
      </c>
      <c r="I9" s="28">
        <f>ROUND(SUM(G8:G9),2)</f>
        <v>0</v>
      </c>
    </row>
    <row r="10" spans="1:9" ht="33" customHeight="1" x14ac:dyDescent="0.25">
      <c r="A10" s="25" t="s">
        <v>769</v>
      </c>
      <c r="B10" s="15" t="s">
        <v>145</v>
      </c>
      <c r="C10" s="22" t="s">
        <v>765</v>
      </c>
      <c r="D10" s="45" t="s">
        <v>49</v>
      </c>
      <c r="E10" s="45">
        <v>4</v>
      </c>
      <c r="F10" s="17"/>
      <c r="G10" s="26">
        <f t="shared" si="0"/>
        <v>0</v>
      </c>
      <c r="H10" s="26" t="s">
        <v>100</v>
      </c>
      <c r="I10" s="28">
        <f>ROUND(SUM(G10),2)</f>
        <v>0</v>
      </c>
    </row>
    <row r="11" spans="1:9" ht="33" customHeight="1" x14ac:dyDescent="0.25">
      <c r="A11" s="15"/>
      <c r="B11" s="15"/>
      <c r="C11" s="15"/>
      <c r="D11" s="15"/>
      <c r="E11" s="16"/>
      <c r="F11" s="17"/>
      <c r="G11" s="26"/>
      <c r="H11" s="26" t="s">
        <v>657</v>
      </c>
      <c r="I11" s="28">
        <f>ROUND(SUM(G8:G11),2)</f>
        <v>0</v>
      </c>
    </row>
    <row r="12" spans="1:9" ht="33" customHeight="1" x14ac:dyDescent="0.25">
      <c r="A12" s="25" t="s">
        <v>770</v>
      </c>
      <c r="B12" s="29">
        <v>4.0999999999999996</v>
      </c>
      <c r="C12" s="22" t="s">
        <v>771</v>
      </c>
      <c r="D12" s="44" t="s">
        <v>62</v>
      </c>
      <c r="E12" s="46">
        <v>34</v>
      </c>
      <c r="F12" s="23"/>
      <c r="G12" s="26">
        <f t="shared" ref="G12:G17" si="1">ROUND((E12*F12),2)</f>
        <v>0</v>
      </c>
      <c r="H12" s="30"/>
      <c r="I12" s="31"/>
    </row>
    <row r="13" spans="1:9" ht="33" customHeight="1" x14ac:dyDescent="0.25">
      <c r="A13" s="25" t="s">
        <v>770</v>
      </c>
      <c r="B13" s="29">
        <v>4.2</v>
      </c>
      <c r="C13" s="22" t="s">
        <v>772</v>
      </c>
      <c r="D13" s="45" t="s">
        <v>62</v>
      </c>
      <c r="E13" s="44" t="s">
        <v>773</v>
      </c>
      <c r="F13" s="23"/>
      <c r="G13" s="26">
        <f t="shared" si="1"/>
        <v>0</v>
      </c>
      <c r="H13" s="30"/>
      <c r="I13" s="31"/>
    </row>
    <row r="14" spans="1:9" ht="33" customHeight="1" x14ac:dyDescent="0.25">
      <c r="A14" s="25" t="s">
        <v>770</v>
      </c>
      <c r="B14" s="29">
        <v>4.3</v>
      </c>
      <c r="C14" s="22" t="s">
        <v>774</v>
      </c>
      <c r="D14" s="44" t="s">
        <v>62</v>
      </c>
      <c r="E14" s="44" t="s">
        <v>775</v>
      </c>
      <c r="F14" s="23"/>
      <c r="G14" s="26">
        <f t="shared" si="1"/>
        <v>0</v>
      </c>
      <c r="H14" s="30"/>
      <c r="I14" s="31"/>
    </row>
    <row r="15" spans="1:9" ht="33" customHeight="1" x14ac:dyDescent="0.25">
      <c r="A15" s="25" t="s">
        <v>770</v>
      </c>
      <c r="B15" s="29">
        <v>4.4000000000000004</v>
      </c>
      <c r="C15" s="22" t="s">
        <v>776</v>
      </c>
      <c r="D15" s="44" t="s">
        <v>55</v>
      </c>
      <c r="E15" s="44" t="s">
        <v>777</v>
      </c>
      <c r="F15" s="23"/>
      <c r="G15" s="39">
        <f t="shared" si="1"/>
        <v>0</v>
      </c>
      <c r="H15" s="26" t="s">
        <v>70</v>
      </c>
      <c r="I15" s="28">
        <f>ROUND(SUM(G12:G15),2)</f>
        <v>0</v>
      </c>
    </row>
    <row r="16" spans="1:9" ht="41.25" customHeight="1" x14ac:dyDescent="0.25">
      <c r="A16" s="25" t="s">
        <v>114</v>
      </c>
      <c r="B16" s="29">
        <v>5.0999999999999996</v>
      </c>
      <c r="C16" s="22" t="s">
        <v>778</v>
      </c>
      <c r="D16" s="32" t="s">
        <v>46</v>
      </c>
      <c r="E16" s="32">
        <v>1</v>
      </c>
      <c r="F16" s="23"/>
      <c r="G16" s="26">
        <f t="shared" si="1"/>
        <v>0</v>
      </c>
      <c r="H16" s="30"/>
      <c r="I16" s="31"/>
    </row>
    <row r="17" spans="1:9" ht="37.5" customHeight="1" x14ac:dyDescent="0.25">
      <c r="A17" s="25" t="s">
        <v>114</v>
      </c>
      <c r="B17" s="29">
        <v>5.2</v>
      </c>
      <c r="C17" s="22" t="s">
        <v>779</v>
      </c>
      <c r="D17" s="32" t="s">
        <v>46</v>
      </c>
      <c r="E17" s="32">
        <v>1</v>
      </c>
      <c r="F17" s="23"/>
      <c r="G17" s="26">
        <f t="shared" si="1"/>
        <v>0</v>
      </c>
      <c r="H17" s="26" t="s">
        <v>78</v>
      </c>
      <c r="I17" s="28">
        <f>ROUND(SUM(G16:G17),2)</f>
        <v>0</v>
      </c>
    </row>
    <row r="18" spans="1:9" ht="71.25" customHeight="1" x14ac:dyDescent="0.25">
      <c r="A18" s="34"/>
      <c r="B18" s="35"/>
      <c r="C18" s="34"/>
      <c r="D18" s="36"/>
      <c r="E18" s="36"/>
      <c r="F18" s="37" t="s">
        <v>780</v>
      </c>
      <c r="G18" s="26">
        <f>SUM(G4:G17)</f>
        <v>0</v>
      </c>
    </row>
  </sheetData>
  <mergeCells count="2">
    <mergeCell ref="A1:G1"/>
    <mergeCell ref="A2:G2"/>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46"/>
  <sheetViews>
    <sheetView topLeftCell="C44" zoomScale="70" zoomScaleNormal="70" workbookViewId="0">
      <selection activeCell="G46" sqref="G46"/>
    </sheetView>
  </sheetViews>
  <sheetFormatPr defaultColWidth="9.109375" defaultRowHeight="33" customHeight="1" x14ac:dyDescent="0.25"/>
  <cols>
    <col min="1" max="1" width="39.5546875" style="7" customWidth="1"/>
    <col min="2" max="2" width="10.5546875" style="4" customWidth="1"/>
    <col min="3" max="3" width="71.5546875" style="3" customWidth="1"/>
    <col min="4" max="4" width="9.109375" style="2"/>
    <col min="5" max="5" width="16.44140625" style="2" customWidth="1"/>
    <col min="6" max="6" width="20.5546875" style="5" customWidth="1"/>
    <col min="7" max="7" width="14.5546875" style="2" customWidth="1"/>
    <col min="8" max="8" width="21.5546875" style="6" customWidth="1"/>
    <col min="9" max="9" width="16.109375" style="1" customWidth="1"/>
    <col min="10" max="16384" width="9.109375" style="1"/>
  </cols>
  <sheetData>
    <row r="1" spans="1:9" ht="33" customHeight="1" x14ac:dyDescent="0.25">
      <c r="A1" s="329" t="s">
        <v>781</v>
      </c>
      <c r="B1" s="329"/>
      <c r="C1" s="329"/>
      <c r="D1" s="329"/>
      <c r="E1" s="329"/>
      <c r="F1" s="329"/>
      <c r="G1" s="329"/>
    </row>
    <row r="2" spans="1:9" ht="33" customHeight="1" x14ac:dyDescent="0.25">
      <c r="A2" s="330" t="s">
        <v>761</v>
      </c>
      <c r="B2" s="330"/>
      <c r="C2" s="330"/>
      <c r="D2" s="330"/>
      <c r="E2" s="330"/>
      <c r="F2" s="330"/>
      <c r="G2" s="330"/>
      <c r="H2" s="14"/>
      <c r="I2" s="14"/>
    </row>
    <row r="3" spans="1:9" ht="33" customHeight="1" x14ac:dyDescent="0.25">
      <c r="A3" s="15" t="s">
        <v>36</v>
      </c>
      <c r="B3" s="15" t="s">
        <v>37</v>
      </c>
      <c r="C3" s="15" t="s">
        <v>38</v>
      </c>
      <c r="D3" s="15" t="s">
        <v>39</v>
      </c>
      <c r="E3" s="16" t="s">
        <v>40</v>
      </c>
      <c r="F3" s="17" t="s">
        <v>707</v>
      </c>
      <c r="G3" s="18" t="s">
        <v>42</v>
      </c>
      <c r="H3" s="19"/>
      <c r="I3" s="19"/>
    </row>
    <row r="4" spans="1:9" ht="33" customHeight="1" x14ac:dyDescent="0.25">
      <c r="A4" s="25" t="s">
        <v>43</v>
      </c>
      <c r="B4" s="21">
        <v>1.1000000000000001</v>
      </c>
      <c r="C4" s="22" t="s">
        <v>782</v>
      </c>
      <c r="D4" s="32" t="s">
        <v>49</v>
      </c>
      <c r="E4" s="32">
        <v>1</v>
      </c>
      <c r="F4" s="23"/>
      <c r="G4" s="26">
        <f>ROUND((E4*F4),2)</f>
        <v>0</v>
      </c>
      <c r="H4" s="19"/>
      <c r="I4" s="19"/>
    </row>
    <row r="5" spans="1:9" ht="33" customHeight="1" x14ac:dyDescent="0.25">
      <c r="A5" s="25" t="s">
        <v>43</v>
      </c>
      <c r="B5" s="21">
        <v>1.2</v>
      </c>
      <c r="C5" s="22" t="s">
        <v>783</v>
      </c>
      <c r="D5" s="32" t="s">
        <v>55</v>
      </c>
      <c r="E5" s="32">
        <v>70</v>
      </c>
      <c r="F5" s="23"/>
      <c r="G5" s="26">
        <f t="shared" ref="G5:G6" si="0">ROUND((E5*F5),2)</f>
        <v>0</v>
      </c>
      <c r="H5" s="19"/>
      <c r="I5" s="19"/>
    </row>
    <row r="6" spans="1:9" ht="33" customHeight="1" x14ac:dyDescent="0.25">
      <c r="A6" s="25" t="s">
        <v>43</v>
      </c>
      <c r="B6" s="21">
        <v>1.3</v>
      </c>
      <c r="C6" s="22" t="s">
        <v>784</v>
      </c>
      <c r="D6" s="32" t="s">
        <v>55</v>
      </c>
      <c r="E6" s="32">
        <v>3</v>
      </c>
      <c r="F6" s="23"/>
      <c r="G6" s="26">
        <f t="shared" si="0"/>
        <v>0</v>
      </c>
      <c r="H6" s="19"/>
      <c r="I6" s="19"/>
    </row>
    <row r="7" spans="1:9" ht="33" customHeight="1" x14ac:dyDescent="0.25">
      <c r="A7" s="25" t="s">
        <v>43</v>
      </c>
      <c r="B7" s="21">
        <v>1.4</v>
      </c>
      <c r="C7" s="22" t="s">
        <v>785</v>
      </c>
      <c r="D7" s="32" t="s">
        <v>52</v>
      </c>
      <c r="E7" s="32">
        <v>22</v>
      </c>
      <c r="F7" s="23"/>
      <c r="G7" s="26">
        <f t="shared" ref="G7:G45" si="1">ROUND((E7*F7),2)</f>
        <v>0</v>
      </c>
      <c r="H7" s="27" t="s">
        <v>70</v>
      </c>
      <c r="I7" s="28">
        <f>ROUND(SUM(G4:G7),2)</f>
        <v>0</v>
      </c>
    </row>
    <row r="8" spans="1:9" ht="48.75" customHeight="1" x14ac:dyDescent="0.25">
      <c r="A8" s="25" t="s">
        <v>786</v>
      </c>
      <c r="B8" s="21">
        <v>2.1</v>
      </c>
      <c r="C8" s="22" t="s">
        <v>787</v>
      </c>
      <c r="D8" s="32" t="s">
        <v>55</v>
      </c>
      <c r="E8" s="32">
        <v>70</v>
      </c>
      <c r="F8" s="23"/>
      <c r="G8" s="26">
        <f t="shared" si="1"/>
        <v>0</v>
      </c>
      <c r="H8" s="30"/>
      <c r="I8" s="31"/>
    </row>
    <row r="9" spans="1:9" ht="41.4" x14ac:dyDescent="0.25">
      <c r="A9" s="25" t="s">
        <v>786</v>
      </c>
      <c r="B9" s="21">
        <v>2.2000000000000002</v>
      </c>
      <c r="C9" s="22" t="s">
        <v>788</v>
      </c>
      <c r="D9" s="32" t="s">
        <v>55</v>
      </c>
      <c r="E9" s="32">
        <v>70</v>
      </c>
      <c r="F9" s="23"/>
      <c r="G9" s="26">
        <f t="shared" si="1"/>
        <v>0</v>
      </c>
      <c r="H9" s="30"/>
      <c r="I9" s="31"/>
    </row>
    <row r="10" spans="1:9" ht="41.4" x14ac:dyDescent="0.25">
      <c r="A10" s="25" t="s">
        <v>786</v>
      </c>
      <c r="B10" s="21">
        <v>2.2999999999999998</v>
      </c>
      <c r="C10" s="22" t="s">
        <v>789</v>
      </c>
      <c r="D10" s="32" t="s">
        <v>55</v>
      </c>
      <c r="E10" s="32">
        <v>70</v>
      </c>
      <c r="F10" s="23"/>
      <c r="G10" s="26">
        <f t="shared" si="1"/>
        <v>0</v>
      </c>
      <c r="H10" s="30"/>
      <c r="I10" s="31"/>
    </row>
    <row r="11" spans="1:9" ht="41.4" x14ac:dyDescent="0.25">
      <c r="A11" s="25" t="s">
        <v>786</v>
      </c>
      <c r="B11" s="21">
        <v>2.4</v>
      </c>
      <c r="C11" s="22" t="s">
        <v>790</v>
      </c>
      <c r="D11" s="32" t="s">
        <v>55</v>
      </c>
      <c r="E11" s="32">
        <v>70</v>
      </c>
      <c r="F11" s="23"/>
      <c r="G11" s="26">
        <f t="shared" si="1"/>
        <v>0</v>
      </c>
      <c r="H11" s="27" t="s">
        <v>78</v>
      </c>
      <c r="I11" s="28">
        <f>ROUND(SUM(G8:G11),2)</f>
        <v>0</v>
      </c>
    </row>
    <row r="12" spans="1:9" ht="27.6" x14ac:dyDescent="0.25">
      <c r="A12" s="25" t="s">
        <v>791</v>
      </c>
      <c r="B12" s="29">
        <v>3.1</v>
      </c>
      <c r="C12" s="22" t="s">
        <v>792</v>
      </c>
      <c r="D12" s="32" t="s">
        <v>55</v>
      </c>
      <c r="E12" s="32">
        <v>22</v>
      </c>
      <c r="F12" s="23"/>
      <c r="G12" s="26">
        <f t="shared" si="1"/>
        <v>0</v>
      </c>
      <c r="H12" s="26" t="s">
        <v>657</v>
      </c>
      <c r="I12" s="28">
        <f>ROUND(SUM(G12),2)</f>
        <v>0</v>
      </c>
    </row>
    <row r="13" spans="1:9" ht="27.6" x14ac:dyDescent="0.25">
      <c r="A13" s="25" t="s">
        <v>793</v>
      </c>
      <c r="B13" s="29">
        <v>4.0999999999999996</v>
      </c>
      <c r="C13" s="22" t="s">
        <v>794</v>
      </c>
      <c r="D13" s="32" t="s">
        <v>49</v>
      </c>
      <c r="E13" s="32">
        <v>1</v>
      </c>
      <c r="F13" s="23"/>
      <c r="G13" s="26">
        <f t="shared" si="1"/>
        <v>0</v>
      </c>
      <c r="H13" s="26" t="s">
        <v>113</v>
      </c>
      <c r="I13" s="28">
        <f>ROUND(SUM(G13),2)</f>
        <v>0</v>
      </c>
    </row>
    <row r="14" spans="1:9" ht="13.8" x14ac:dyDescent="0.25">
      <c r="A14" s="25" t="s">
        <v>795</v>
      </c>
      <c r="B14" s="29">
        <v>5.0999999999999996</v>
      </c>
      <c r="C14" s="22" t="s">
        <v>796</v>
      </c>
      <c r="D14" s="32" t="s">
        <v>52</v>
      </c>
      <c r="E14" s="32">
        <v>22</v>
      </c>
      <c r="F14" s="23"/>
      <c r="G14" s="26">
        <f t="shared" si="1"/>
        <v>0</v>
      </c>
      <c r="H14" s="30"/>
      <c r="I14" s="31"/>
    </row>
    <row r="15" spans="1:9" ht="13.8" x14ac:dyDescent="0.25">
      <c r="A15" s="25" t="s">
        <v>795</v>
      </c>
      <c r="B15" s="29">
        <v>5.2</v>
      </c>
      <c r="C15" s="22" t="s">
        <v>797</v>
      </c>
      <c r="D15" s="32" t="s">
        <v>52</v>
      </c>
      <c r="E15" s="32">
        <v>22</v>
      </c>
      <c r="F15" s="23"/>
      <c r="G15" s="26">
        <f t="shared" si="1"/>
        <v>0</v>
      </c>
      <c r="H15" s="30"/>
      <c r="I15" s="31"/>
    </row>
    <row r="16" spans="1:9" ht="27.6" x14ac:dyDescent="0.25">
      <c r="A16" s="25" t="s">
        <v>795</v>
      </c>
      <c r="B16" s="29">
        <v>5.3</v>
      </c>
      <c r="C16" s="22" t="s">
        <v>798</v>
      </c>
      <c r="D16" s="32" t="s">
        <v>52</v>
      </c>
      <c r="E16" s="32">
        <v>22</v>
      </c>
      <c r="F16" s="23"/>
      <c r="G16" s="26">
        <f t="shared" si="1"/>
        <v>0</v>
      </c>
      <c r="H16" s="26" t="s">
        <v>127</v>
      </c>
      <c r="I16" s="28">
        <f>ROUND(SUM(G14:G16),2)</f>
        <v>0</v>
      </c>
    </row>
    <row r="17" spans="1:9" ht="13.8" x14ac:dyDescent="0.25">
      <c r="A17" s="25" t="s">
        <v>799</v>
      </c>
      <c r="B17" s="29">
        <v>7</v>
      </c>
      <c r="C17" s="22" t="s">
        <v>767</v>
      </c>
      <c r="D17" s="32"/>
      <c r="E17" s="32"/>
      <c r="F17" s="23"/>
      <c r="G17" s="26"/>
      <c r="H17" s="30"/>
      <c r="I17" s="31"/>
    </row>
    <row r="18" spans="1:9" ht="27.6" x14ac:dyDescent="0.25">
      <c r="A18" s="25" t="s">
        <v>800</v>
      </c>
      <c r="B18" s="29" t="s">
        <v>801</v>
      </c>
      <c r="C18" s="22" t="s">
        <v>782</v>
      </c>
      <c r="D18" s="32" t="s">
        <v>49</v>
      </c>
      <c r="E18" s="32">
        <v>5</v>
      </c>
      <c r="F18" s="23"/>
      <c r="G18" s="26">
        <f t="shared" si="1"/>
        <v>0</v>
      </c>
      <c r="H18" s="30"/>
      <c r="I18" s="31"/>
    </row>
    <row r="19" spans="1:9" ht="27.6" x14ac:dyDescent="0.25">
      <c r="A19" s="25" t="s">
        <v>800</v>
      </c>
      <c r="B19" s="29" t="s">
        <v>802</v>
      </c>
      <c r="C19" s="22" t="s">
        <v>803</v>
      </c>
      <c r="D19" s="32" t="s">
        <v>49</v>
      </c>
      <c r="E19" s="32">
        <v>2</v>
      </c>
      <c r="F19" s="23"/>
      <c r="G19" s="26">
        <f t="shared" si="1"/>
        <v>0</v>
      </c>
      <c r="H19" s="30"/>
      <c r="I19" s="31"/>
    </row>
    <row r="20" spans="1:9" ht="27.6" x14ac:dyDescent="0.25">
      <c r="A20" s="25" t="s">
        <v>800</v>
      </c>
      <c r="B20" s="29" t="s">
        <v>804</v>
      </c>
      <c r="C20" s="22" t="s">
        <v>763</v>
      </c>
      <c r="D20" s="32" t="s">
        <v>49</v>
      </c>
      <c r="E20" s="32">
        <v>3</v>
      </c>
      <c r="F20" s="23"/>
      <c r="G20" s="26">
        <f t="shared" si="1"/>
        <v>0</v>
      </c>
      <c r="H20" s="30"/>
      <c r="I20" s="31"/>
    </row>
    <row r="21" spans="1:9" ht="27.6" x14ac:dyDescent="0.25">
      <c r="A21" s="25" t="s">
        <v>800</v>
      </c>
      <c r="B21" s="29" t="s">
        <v>805</v>
      </c>
      <c r="C21" s="22" t="s">
        <v>806</v>
      </c>
      <c r="D21" s="32" t="s">
        <v>52</v>
      </c>
      <c r="E21" s="32">
        <v>25</v>
      </c>
      <c r="F21" s="23"/>
      <c r="G21" s="26">
        <f t="shared" si="1"/>
        <v>0</v>
      </c>
      <c r="H21" s="30"/>
      <c r="I21" s="31"/>
    </row>
    <row r="22" spans="1:9" ht="27.6" x14ac:dyDescent="0.25">
      <c r="A22" s="25" t="s">
        <v>800</v>
      </c>
      <c r="B22" s="29" t="s">
        <v>807</v>
      </c>
      <c r="C22" s="22" t="s">
        <v>808</v>
      </c>
      <c r="D22" s="32" t="s">
        <v>55</v>
      </c>
      <c r="E22" s="32">
        <v>7</v>
      </c>
      <c r="F22" s="23"/>
      <c r="G22" s="26">
        <f t="shared" si="1"/>
        <v>0</v>
      </c>
      <c r="H22" s="30"/>
      <c r="I22" s="31"/>
    </row>
    <row r="23" spans="1:9" ht="27.6" x14ac:dyDescent="0.25">
      <c r="A23" s="25" t="s">
        <v>800</v>
      </c>
      <c r="B23" s="29" t="s">
        <v>809</v>
      </c>
      <c r="C23" s="22" t="s">
        <v>810</v>
      </c>
      <c r="D23" s="32" t="s">
        <v>55</v>
      </c>
      <c r="E23" s="32">
        <v>40</v>
      </c>
      <c r="F23" s="23"/>
      <c r="G23" s="26">
        <f t="shared" si="1"/>
        <v>0</v>
      </c>
      <c r="H23" s="27" t="s">
        <v>811</v>
      </c>
      <c r="I23" s="28">
        <f>ROUND(SUM(G18:G23),2)</f>
        <v>0</v>
      </c>
    </row>
    <row r="24" spans="1:9" ht="33" customHeight="1" x14ac:dyDescent="0.25">
      <c r="A24" s="25" t="s">
        <v>812</v>
      </c>
      <c r="B24" s="29" t="s">
        <v>813</v>
      </c>
      <c r="C24" s="22" t="s">
        <v>771</v>
      </c>
      <c r="D24" s="32" t="s">
        <v>62</v>
      </c>
      <c r="E24" s="32">
        <v>1</v>
      </c>
      <c r="F24" s="23"/>
      <c r="G24" s="26">
        <f t="shared" si="1"/>
        <v>0</v>
      </c>
      <c r="H24" s="30"/>
      <c r="I24" s="31"/>
    </row>
    <row r="25" spans="1:9" ht="33" customHeight="1" x14ac:dyDescent="0.25">
      <c r="A25" s="25" t="s">
        <v>812</v>
      </c>
      <c r="B25" s="29" t="s">
        <v>814</v>
      </c>
      <c r="C25" s="22" t="s">
        <v>815</v>
      </c>
      <c r="D25" s="32" t="s">
        <v>62</v>
      </c>
      <c r="E25" s="32">
        <v>1</v>
      </c>
      <c r="F25" s="23"/>
      <c r="G25" s="26">
        <f t="shared" si="1"/>
        <v>0</v>
      </c>
      <c r="H25" s="30"/>
      <c r="I25" s="31"/>
    </row>
    <row r="26" spans="1:9" ht="33" customHeight="1" x14ac:dyDescent="0.25">
      <c r="A26" s="25" t="s">
        <v>812</v>
      </c>
      <c r="B26" s="29" t="s">
        <v>816</v>
      </c>
      <c r="C26" s="22" t="s">
        <v>817</v>
      </c>
      <c r="D26" s="32" t="s">
        <v>62</v>
      </c>
      <c r="E26" s="32">
        <v>1</v>
      </c>
      <c r="F26" s="23"/>
      <c r="G26" s="26">
        <f t="shared" si="1"/>
        <v>0</v>
      </c>
      <c r="H26" s="30"/>
      <c r="I26" s="31"/>
    </row>
    <row r="27" spans="1:9" ht="33" customHeight="1" x14ac:dyDescent="0.25">
      <c r="A27" s="25" t="s">
        <v>812</v>
      </c>
      <c r="B27" s="29" t="s">
        <v>818</v>
      </c>
      <c r="C27" s="22" t="s">
        <v>819</v>
      </c>
      <c r="D27" s="32" t="s">
        <v>55</v>
      </c>
      <c r="E27" s="32">
        <v>5</v>
      </c>
      <c r="F27" s="23"/>
      <c r="G27" s="26">
        <f t="shared" si="1"/>
        <v>0</v>
      </c>
      <c r="H27" s="27" t="s">
        <v>820</v>
      </c>
      <c r="I27" s="28">
        <f>ROUND(SUM(G24:G27),2)</f>
        <v>0</v>
      </c>
    </row>
    <row r="28" spans="1:9" ht="33" customHeight="1" x14ac:dyDescent="0.25">
      <c r="A28" s="25" t="s">
        <v>821</v>
      </c>
      <c r="B28" s="29" t="s">
        <v>822</v>
      </c>
      <c r="C28" s="22" t="s">
        <v>823</v>
      </c>
      <c r="D28" s="32" t="s">
        <v>55</v>
      </c>
      <c r="E28" s="32">
        <v>40</v>
      </c>
      <c r="F28" s="23"/>
      <c r="G28" s="26">
        <f t="shared" si="1"/>
        <v>0</v>
      </c>
      <c r="H28" s="19"/>
      <c r="I28" s="19"/>
    </row>
    <row r="29" spans="1:9" ht="33" customHeight="1" x14ac:dyDescent="0.25">
      <c r="A29" s="25" t="s">
        <v>821</v>
      </c>
      <c r="B29" s="29" t="s">
        <v>824</v>
      </c>
      <c r="C29" s="22" t="s">
        <v>825</v>
      </c>
      <c r="D29" s="32" t="s">
        <v>55</v>
      </c>
      <c r="E29" s="32">
        <v>40</v>
      </c>
      <c r="F29" s="23"/>
      <c r="G29" s="26">
        <f t="shared" si="1"/>
        <v>0</v>
      </c>
      <c r="H29" s="19"/>
      <c r="I29" s="19"/>
    </row>
    <row r="30" spans="1:9" ht="33" customHeight="1" x14ac:dyDescent="0.25">
      <c r="A30" s="25" t="s">
        <v>821</v>
      </c>
      <c r="B30" s="29" t="s">
        <v>826</v>
      </c>
      <c r="C30" s="22" t="s">
        <v>827</v>
      </c>
      <c r="D30" s="32" t="s">
        <v>55</v>
      </c>
      <c r="E30" s="32">
        <v>34</v>
      </c>
      <c r="F30" s="23"/>
      <c r="G30" s="26">
        <f t="shared" si="1"/>
        <v>0</v>
      </c>
      <c r="H30" s="19"/>
      <c r="I30" s="19"/>
    </row>
    <row r="31" spans="1:9" ht="33" customHeight="1" x14ac:dyDescent="0.25">
      <c r="A31" s="25" t="s">
        <v>821</v>
      </c>
      <c r="B31" s="29" t="s">
        <v>828</v>
      </c>
      <c r="C31" s="22" t="s">
        <v>829</v>
      </c>
      <c r="D31" s="32" t="s">
        <v>55</v>
      </c>
      <c r="E31" s="32">
        <v>5</v>
      </c>
      <c r="F31" s="23"/>
      <c r="G31" s="26">
        <f t="shared" si="1"/>
        <v>0</v>
      </c>
      <c r="H31" s="19"/>
      <c r="I31" s="19"/>
    </row>
    <row r="32" spans="1:9" ht="33" customHeight="1" x14ac:dyDescent="0.25">
      <c r="A32" s="25" t="s">
        <v>821</v>
      </c>
      <c r="B32" s="29" t="s">
        <v>830</v>
      </c>
      <c r="C32" s="22" t="s">
        <v>831</v>
      </c>
      <c r="D32" s="32" t="s">
        <v>55</v>
      </c>
      <c r="E32" s="32">
        <v>1</v>
      </c>
      <c r="F32" s="23"/>
      <c r="G32" s="26">
        <f t="shared" si="1"/>
        <v>0</v>
      </c>
      <c r="H32" s="26" t="s">
        <v>832</v>
      </c>
      <c r="I32" s="28">
        <f>ROUND(SUM(G28:G32),2)</f>
        <v>0</v>
      </c>
    </row>
    <row r="33" spans="1:9" ht="33" customHeight="1" x14ac:dyDescent="0.25">
      <c r="A33" s="25" t="s">
        <v>833</v>
      </c>
      <c r="B33" s="29" t="s">
        <v>834</v>
      </c>
      <c r="C33" s="22" t="s">
        <v>823</v>
      </c>
      <c r="D33" s="32" t="s">
        <v>55</v>
      </c>
      <c r="E33" s="32">
        <v>7</v>
      </c>
      <c r="F33" s="23"/>
      <c r="G33" s="26">
        <f t="shared" si="1"/>
        <v>0</v>
      </c>
      <c r="H33" s="30"/>
      <c r="I33" s="31"/>
    </row>
    <row r="34" spans="1:9" ht="33" customHeight="1" x14ac:dyDescent="0.25">
      <c r="A34" s="25" t="s">
        <v>833</v>
      </c>
      <c r="B34" s="29" t="s">
        <v>835</v>
      </c>
      <c r="C34" s="22" t="s">
        <v>825</v>
      </c>
      <c r="D34" s="32" t="s">
        <v>55</v>
      </c>
      <c r="E34" s="32">
        <v>7</v>
      </c>
      <c r="F34" s="23"/>
      <c r="G34" s="39">
        <f t="shared" si="1"/>
        <v>0</v>
      </c>
      <c r="H34" s="30"/>
      <c r="I34" s="31"/>
    </row>
    <row r="35" spans="1:9" ht="33" customHeight="1" x14ac:dyDescent="0.25">
      <c r="A35" s="25" t="s">
        <v>833</v>
      </c>
      <c r="B35" s="29" t="s">
        <v>836</v>
      </c>
      <c r="C35" s="22" t="s">
        <v>837</v>
      </c>
      <c r="D35" s="32" t="s">
        <v>55</v>
      </c>
      <c r="E35" s="32">
        <v>7</v>
      </c>
      <c r="F35" s="23"/>
      <c r="G35" s="26">
        <f t="shared" si="1"/>
        <v>0</v>
      </c>
      <c r="H35" s="26" t="s">
        <v>838</v>
      </c>
      <c r="I35" s="28">
        <f>ROUND(SUM(G33:G35),2)</f>
        <v>0</v>
      </c>
    </row>
    <row r="36" spans="1:9" ht="33" customHeight="1" x14ac:dyDescent="0.25">
      <c r="A36" s="25" t="s">
        <v>839</v>
      </c>
      <c r="B36" s="29" t="s">
        <v>840</v>
      </c>
      <c r="C36" s="22" t="s">
        <v>765</v>
      </c>
      <c r="D36" s="32" t="s">
        <v>49</v>
      </c>
      <c r="E36" s="32">
        <v>4</v>
      </c>
      <c r="F36" s="23"/>
      <c r="G36" s="26">
        <f t="shared" si="1"/>
        <v>0</v>
      </c>
      <c r="H36" s="30"/>
      <c r="I36" s="31"/>
    </row>
    <row r="37" spans="1:9" ht="33" customHeight="1" x14ac:dyDescent="0.25">
      <c r="A37" s="25" t="s">
        <v>839</v>
      </c>
      <c r="B37" s="29" t="s">
        <v>841</v>
      </c>
      <c r="C37" s="22" t="s">
        <v>842</v>
      </c>
      <c r="D37" s="32" t="s">
        <v>49</v>
      </c>
      <c r="E37" s="32">
        <v>1</v>
      </c>
      <c r="F37" s="23"/>
      <c r="G37" s="26">
        <f t="shared" si="1"/>
        <v>0</v>
      </c>
      <c r="H37" s="30"/>
      <c r="I37" s="31"/>
    </row>
    <row r="38" spans="1:9" ht="33" customHeight="1" x14ac:dyDescent="0.25">
      <c r="A38" s="25" t="s">
        <v>839</v>
      </c>
      <c r="B38" s="29" t="s">
        <v>843</v>
      </c>
      <c r="C38" s="22" t="s">
        <v>844</v>
      </c>
      <c r="D38" s="32" t="s">
        <v>49</v>
      </c>
      <c r="E38" s="32">
        <v>2</v>
      </c>
      <c r="F38" s="23"/>
      <c r="G38" s="26">
        <f t="shared" si="1"/>
        <v>0</v>
      </c>
      <c r="H38" s="30"/>
      <c r="I38" s="31"/>
    </row>
    <row r="39" spans="1:9" ht="33" customHeight="1" x14ac:dyDescent="0.25">
      <c r="A39" s="25" t="s">
        <v>839</v>
      </c>
      <c r="B39" s="29" t="s">
        <v>845</v>
      </c>
      <c r="C39" s="22" t="s">
        <v>846</v>
      </c>
      <c r="D39" s="32" t="s">
        <v>49</v>
      </c>
      <c r="E39" s="32">
        <v>1</v>
      </c>
      <c r="F39" s="23"/>
      <c r="G39" s="43">
        <f t="shared" si="1"/>
        <v>0</v>
      </c>
      <c r="H39" s="26" t="s">
        <v>847</v>
      </c>
      <c r="I39" s="28">
        <f>ROUND(SUM(G36:G39),2)</f>
        <v>0</v>
      </c>
    </row>
    <row r="40" spans="1:9" ht="33" customHeight="1" x14ac:dyDescent="0.25">
      <c r="A40" s="25" t="s">
        <v>848</v>
      </c>
      <c r="B40" s="29">
        <v>7.6</v>
      </c>
      <c r="C40" s="22" t="s">
        <v>849</v>
      </c>
      <c r="D40" s="32" t="s">
        <v>52</v>
      </c>
      <c r="E40" s="32">
        <v>25</v>
      </c>
      <c r="F40" s="23"/>
      <c r="G40" s="26">
        <f t="shared" si="1"/>
        <v>0</v>
      </c>
      <c r="H40" s="26" t="s">
        <v>850</v>
      </c>
      <c r="I40" s="28">
        <f>ROUND(SUM(G40),2)</f>
        <v>0</v>
      </c>
    </row>
    <row r="41" spans="1:9" ht="33" customHeight="1" x14ac:dyDescent="0.25">
      <c r="A41" s="25"/>
      <c r="B41" s="29"/>
      <c r="C41" s="22"/>
      <c r="D41" s="32"/>
      <c r="E41" s="32"/>
      <c r="F41" s="23"/>
      <c r="G41" s="26"/>
      <c r="H41" s="26" t="s">
        <v>324</v>
      </c>
      <c r="I41" s="28">
        <f>ROUND(SUM(G18:G41),2)</f>
        <v>0</v>
      </c>
    </row>
    <row r="42" spans="1:9" ht="33" customHeight="1" x14ac:dyDescent="0.25">
      <c r="A42" s="25" t="s">
        <v>851</v>
      </c>
      <c r="B42" s="29">
        <v>9.3000000000000007</v>
      </c>
      <c r="C42" s="22" t="s">
        <v>772</v>
      </c>
      <c r="D42" s="32" t="s">
        <v>62</v>
      </c>
      <c r="E42" s="32">
        <v>9</v>
      </c>
      <c r="F42" s="23"/>
      <c r="G42" s="26">
        <f t="shared" si="1"/>
        <v>0</v>
      </c>
      <c r="H42" s="30"/>
      <c r="I42" s="31"/>
    </row>
    <row r="43" spans="1:9" ht="33" customHeight="1" x14ac:dyDescent="0.25">
      <c r="A43" s="25" t="s">
        <v>851</v>
      </c>
      <c r="B43" s="29">
        <v>9.6999999999999993</v>
      </c>
      <c r="C43" s="22" t="s">
        <v>774</v>
      </c>
      <c r="D43" s="32" t="s">
        <v>55</v>
      </c>
      <c r="E43" s="32">
        <v>9</v>
      </c>
      <c r="F43" s="23"/>
      <c r="G43" s="26">
        <f t="shared" si="1"/>
        <v>0</v>
      </c>
      <c r="H43" s="26" t="s">
        <v>852</v>
      </c>
      <c r="I43" s="28">
        <f>ROUND(SUM(G42:G43),2)</f>
        <v>0</v>
      </c>
    </row>
    <row r="44" spans="1:9" ht="41.25" customHeight="1" x14ac:dyDescent="0.25">
      <c r="A44" s="25" t="s">
        <v>853</v>
      </c>
      <c r="B44" s="29">
        <v>10.1</v>
      </c>
      <c r="C44" s="22" t="s">
        <v>778</v>
      </c>
      <c r="D44" s="32" t="s">
        <v>46</v>
      </c>
      <c r="E44" s="32">
        <v>1</v>
      </c>
      <c r="F44" s="23"/>
      <c r="G44" s="26">
        <f t="shared" si="1"/>
        <v>0</v>
      </c>
      <c r="H44" s="30"/>
      <c r="I44" s="31"/>
    </row>
    <row r="45" spans="1:9" ht="37.5" customHeight="1" x14ac:dyDescent="0.25">
      <c r="A45" s="25" t="s">
        <v>853</v>
      </c>
      <c r="B45" s="33">
        <v>10.199999999999999</v>
      </c>
      <c r="C45" s="22" t="s">
        <v>779</v>
      </c>
      <c r="D45" s="32" t="s">
        <v>46</v>
      </c>
      <c r="E45" s="32">
        <v>1</v>
      </c>
      <c r="F45" s="23"/>
      <c r="G45" s="26">
        <f t="shared" si="1"/>
        <v>0</v>
      </c>
      <c r="H45" s="26" t="s">
        <v>854</v>
      </c>
      <c r="I45" s="28">
        <f>ROUND(SUM(G44:G45),2)</f>
        <v>0</v>
      </c>
    </row>
    <row r="46" spans="1:9" ht="71.25" customHeight="1" x14ac:dyDescent="0.25">
      <c r="A46" s="34"/>
      <c r="B46" s="35"/>
      <c r="C46" s="34"/>
      <c r="D46" s="36"/>
      <c r="E46" s="36"/>
      <c r="F46" s="37" t="s">
        <v>780</v>
      </c>
      <c r="G46" s="26">
        <f>SUM(G4:G45)</f>
        <v>0</v>
      </c>
    </row>
  </sheetData>
  <mergeCells count="2">
    <mergeCell ref="A1:G1"/>
    <mergeCell ref="A2:G2"/>
  </mergeCells>
  <phoneticPr fontId="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6F65B-2960-4D31-A12E-2AA5B6BF7649}">
  <dimension ref="A1:I61"/>
  <sheetViews>
    <sheetView topLeftCell="E58" zoomScale="70" zoomScaleNormal="70" workbookViewId="0">
      <selection sqref="A1:G1"/>
    </sheetView>
  </sheetViews>
  <sheetFormatPr defaultColWidth="9.109375" defaultRowHeight="13.8" x14ac:dyDescent="0.25"/>
  <cols>
    <col min="1" max="1" width="39.5546875" style="7" customWidth="1"/>
    <col min="2" max="2" width="10.5546875" style="4" customWidth="1"/>
    <col min="3" max="3" width="71.5546875" style="3" customWidth="1"/>
    <col min="4" max="4" width="9.109375" style="2"/>
    <col min="5" max="5" width="16.44140625" style="2" customWidth="1"/>
    <col min="6" max="6" width="20.5546875" style="5" customWidth="1"/>
    <col min="7" max="7" width="14.5546875" style="2" customWidth="1"/>
    <col min="8" max="8" width="21.5546875" style="6" customWidth="1"/>
    <col min="9" max="9" width="16.109375" style="1" customWidth="1"/>
    <col min="10" max="16384" width="9.109375" style="1"/>
  </cols>
  <sheetData>
    <row r="1" spans="1:9" ht="56.4" customHeight="1" x14ac:dyDescent="0.25">
      <c r="A1" s="329" t="s">
        <v>781</v>
      </c>
      <c r="B1" s="329"/>
      <c r="C1" s="329"/>
      <c r="D1" s="329"/>
      <c r="E1" s="329"/>
      <c r="F1" s="329"/>
      <c r="G1" s="329"/>
    </row>
    <row r="2" spans="1:9" ht="33" customHeight="1" x14ac:dyDescent="0.25">
      <c r="A2" s="330" t="s">
        <v>855</v>
      </c>
      <c r="B2" s="330"/>
      <c r="C2" s="330"/>
      <c r="D2" s="330"/>
      <c r="E2" s="330"/>
      <c r="F2" s="330"/>
      <c r="G2" s="330"/>
      <c r="H2" s="14"/>
      <c r="I2" s="14"/>
    </row>
    <row r="3" spans="1:9" ht="33" customHeight="1" x14ac:dyDescent="0.25">
      <c r="A3" s="15" t="s">
        <v>36</v>
      </c>
      <c r="B3" s="15" t="s">
        <v>37</v>
      </c>
      <c r="C3" s="15" t="s">
        <v>38</v>
      </c>
      <c r="D3" s="15" t="s">
        <v>39</v>
      </c>
      <c r="E3" s="16" t="s">
        <v>40</v>
      </c>
      <c r="F3" s="18" t="s">
        <v>707</v>
      </c>
      <c r="G3" s="18" t="s">
        <v>42</v>
      </c>
      <c r="H3" s="19"/>
      <c r="I3" s="19"/>
    </row>
    <row r="4" spans="1:9" ht="33" customHeight="1" x14ac:dyDescent="0.25">
      <c r="A4" s="20" t="s">
        <v>708</v>
      </c>
      <c r="B4" s="32">
        <v>1</v>
      </c>
      <c r="C4" s="40" t="s">
        <v>45</v>
      </c>
      <c r="D4" s="42" t="s">
        <v>46</v>
      </c>
      <c r="E4" s="42">
        <v>1</v>
      </c>
      <c r="F4" s="18"/>
      <c r="G4" s="24">
        <f t="shared" ref="G4:G33" si="0">ROUND((E4*F4),2)</f>
        <v>0</v>
      </c>
      <c r="H4" s="19"/>
      <c r="I4" s="19"/>
    </row>
    <row r="5" spans="1:9" ht="33" customHeight="1" x14ac:dyDescent="0.25">
      <c r="A5" s="20" t="s">
        <v>708</v>
      </c>
      <c r="B5" s="32">
        <v>2</v>
      </c>
      <c r="C5" s="40" t="s">
        <v>709</v>
      </c>
      <c r="D5" s="42" t="s">
        <v>710</v>
      </c>
      <c r="E5" s="42">
        <v>8.0000000000000002E-3</v>
      </c>
      <c r="F5" s="18"/>
      <c r="G5" s="24">
        <f t="shared" si="0"/>
        <v>0</v>
      </c>
      <c r="H5" s="19"/>
      <c r="I5" s="19"/>
    </row>
    <row r="6" spans="1:9" ht="33" customHeight="1" x14ac:dyDescent="0.25">
      <c r="A6" s="20" t="s">
        <v>708</v>
      </c>
      <c r="B6" s="32">
        <v>3</v>
      </c>
      <c r="C6" s="40" t="s">
        <v>711</v>
      </c>
      <c r="D6" s="42" t="s">
        <v>710</v>
      </c>
      <c r="E6" s="42">
        <v>8.0000000000000002E-3</v>
      </c>
      <c r="F6" s="18"/>
      <c r="G6" s="24">
        <f t="shared" si="0"/>
        <v>0</v>
      </c>
      <c r="H6" s="19"/>
      <c r="I6" s="19"/>
    </row>
    <row r="7" spans="1:9" ht="33" customHeight="1" x14ac:dyDescent="0.25">
      <c r="A7" s="20" t="s">
        <v>708</v>
      </c>
      <c r="B7" s="32">
        <v>4</v>
      </c>
      <c r="C7" s="40" t="s">
        <v>856</v>
      </c>
      <c r="D7" s="42" t="s">
        <v>710</v>
      </c>
      <c r="E7" s="42">
        <v>0.01</v>
      </c>
      <c r="F7" s="18"/>
      <c r="G7" s="24">
        <f t="shared" si="0"/>
        <v>0</v>
      </c>
      <c r="H7" s="19"/>
      <c r="I7" s="19"/>
    </row>
    <row r="8" spans="1:9" ht="33" customHeight="1" x14ac:dyDescent="0.25">
      <c r="A8" s="20" t="s">
        <v>708</v>
      </c>
      <c r="B8" s="32">
        <v>5</v>
      </c>
      <c r="C8" s="40" t="s">
        <v>857</v>
      </c>
      <c r="D8" s="42" t="s">
        <v>710</v>
      </c>
      <c r="E8" s="42">
        <v>0.01</v>
      </c>
      <c r="F8" s="18"/>
      <c r="G8" s="24">
        <f t="shared" si="0"/>
        <v>0</v>
      </c>
      <c r="H8" s="19"/>
      <c r="I8" s="19"/>
    </row>
    <row r="9" spans="1:9" ht="33" customHeight="1" x14ac:dyDescent="0.25">
      <c r="A9" s="20" t="s">
        <v>708</v>
      </c>
      <c r="B9" s="32">
        <v>6</v>
      </c>
      <c r="C9" s="40" t="s">
        <v>714</v>
      </c>
      <c r="D9" s="42" t="s">
        <v>52</v>
      </c>
      <c r="E9" s="42">
        <v>8</v>
      </c>
      <c r="F9" s="18"/>
      <c r="G9" s="24">
        <f t="shared" si="0"/>
        <v>0</v>
      </c>
      <c r="H9" s="19"/>
      <c r="I9" s="19"/>
    </row>
    <row r="10" spans="1:9" ht="33" customHeight="1" x14ac:dyDescent="0.25">
      <c r="A10" s="20" t="s">
        <v>708</v>
      </c>
      <c r="B10" s="32">
        <v>7</v>
      </c>
      <c r="C10" s="40" t="s">
        <v>858</v>
      </c>
      <c r="D10" s="42" t="s">
        <v>52</v>
      </c>
      <c r="E10" s="42">
        <v>8</v>
      </c>
      <c r="F10" s="18"/>
      <c r="G10" s="24">
        <f t="shared" si="0"/>
        <v>0</v>
      </c>
      <c r="H10" s="19"/>
      <c r="I10" s="19"/>
    </row>
    <row r="11" spans="1:9" ht="33" customHeight="1" x14ac:dyDescent="0.25">
      <c r="A11" s="20" t="s">
        <v>708</v>
      </c>
      <c r="B11" s="32">
        <v>8</v>
      </c>
      <c r="C11" s="40" t="s">
        <v>715</v>
      </c>
      <c r="D11" s="42" t="s">
        <v>716</v>
      </c>
      <c r="E11" s="42" t="s">
        <v>859</v>
      </c>
      <c r="F11" s="18"/>
      <c r="G11" s="24">
        <f t="shared" si="0"/>
        <v>0</v>
      </c>
      <c r="H11" s="19"/>
      <c r="I11" s="19"/>
    </row>
    <row r="12" spans="1:9" ht="33" customHeight="1" x14ac:dyDescent="0.25">
      <c r="A12" s="20" t="s">
        <v>708</v>
      </c>
      <c r="B12" s="32">
        <v>9</v>
      </c>
      <c r="C12" s="40" t="s">
        <v>718</v>
      </c>
      <c r="D12" s="42" t="s">
        <v>716</v>
      </c>
      <c r="E12" s="42" t="s">
        <v>859</v>
      </c>
      <c r="F12" s="18"/>
      <c r="G12" s="24">
        <f t="shared" si="0"/>
        <v>0</v>
      </c>
      <c r="H12" s="19"/>
      <c r="I12" s="19"/>
    </row>
    <row r="13" spans="1:9" ht="33" customHeight="1" x14ac:dyDescent="0.25">
      <c r="A13" s="20" t="s">
        <v>708</v>
      </c>
      <c r="B13" s="32">
        <v>10</v>
      </c>
      <c r="C13" s="40" t="s">
        <v>719</v>
      </c>
      <c r="D13" s="42" t="s">
        <v>52</v>
      </c>
      <c r="E13" s="42">
        <v>13</v>
      </c>
      <c r="F13" s="18"/>
      <c r="G13" s="24">
        <f t="shared" si="0"/>
        <v>0</v>
      </c>
      <c r="H13" s="19"/>
      <c r="I13" s="19"/>
    </row>
    <row r="14" spans="1:9" ht="33" customHeight="1" x14ac:dyDescent="0.25">
      <c r="A14" s="20" t="s">
        <v>708</v>
      </c>
      <c r="B14" s="32">
        <v>11</v>
      </c>
      <c r="C14" s="40" t="s">
        <v>720</v>
      </c>
      <c r="D14" s="42" t="s">
        <v>52</v>
      </c>
      <c r="E14" s="42">
        <v>27</v>
      </c>
      <c r="F14" s="18"/>
      <c r="G14" s="24">
        <f t="shared" si="0"/>
        <v>0</v>
      </c>
      <c r="H14" s="19"/>
      <c r="I14" s="19"/>
    </row>
    <row r="15" spans="1:9" ht="33" customHeight="1" x14ac:dyDescent="0.25">
      <c r="A15" s="20" t="s">
        <v>708</v>
      </c>
      <c r="B15" s="32">
        <v>12</v>
      </c>
      <c r="C15" s="40" t="s">
        <v>860</v>
      </c>
      <c r="D15" s="42" t="s">
        <v>52</v>
      </c>
      <c r="E15" s="42">
        <v>22</v>
      </c>
      <c r="F15" s="18"/>
      <c r="G15" s="24">
        <f t="shared" si="0"/>
        <v>0</v>
      </c>
      <c r="H15" s="19"/>
      <c r="I15" s="19"/>
    </row>
    <row r="16" spans="1:9" ht="33" customHeight="1" x14ac:dyDescent="0.25">
      <c r="A16" s="20" t="s">
        <v>708</v>
      </c>
      <c r="B16" s="32">
        <v>13</v>
      </c>
      <c r="C16" s="40" t="s">
        <v>721</v>
      </c>
      <c r="D16" s="42" t="s">
        <v>52</v>
      </c>
      <c r="E16" s="42">
        <v>28</v>
      </c>
      <c r="F16" s="18"/>
      <c r="G16" s="24">
        <f t="shared" si="0"/>
        <v>0</v>
      </c>
      <c r="H16" s="19"/>
      <c r="I16" s="19"/>
    </row>
    <row r="17" spans="1:9" ht="33" customHeight="1" x14ac:dyDescent="0.25">
      <c r="A17" s="20" t="s">
        <v>708</v>
      </c>
      <c r="B17" s="32">
        <v>14</v>
      </c>
      <c r="C17" s="40" t="s">
        <v>722</v>
      </c>
      <c r="D17" s="42" t="s">
        <v>52</v>
      </c>
      <c r="E17" s="42">
        <v>18</v>
      </c>
      <c r="F17" s="18"/>
      <c r="G17" s="24">
        <f t="shared" si="0"/>
        <v>0</v>
      </c>
      <c r="H17" s="19"/>
      <c r="I17" s="19"/>
    </row>
    <row r="18" spans="1:9" ht="33" customHeight="1" x14ac:dyDescent="0.25">
      <c r="A18" s="20" t="s">
        <v>708</v>
      </c>
      <c r="B18" s="32">
        <v>15</v>
      </c>
      <c r="C18" s="40" t="s">
        <v>861</v>
      </c>
      <c r="D18" s="42" t="s">
        <v>52</v>
      </c>
      <c r="E18" s="42">
        <v>14</v>
      </c>
      <c r="F18" s="18"/>
      <c r="G18" s="24">
        <f t="shared" si="0"/>
        <v>0</v>
      </c>
      <c r="H18" s="19"/>
      <c r="I18" s="19"/>
    </row>
    <row r="19" spans="1:9" ht="33" customHeight="1" x14ac:dyDescent="0.25">
      <c r="A19" s="20" t="s">
        <v>708</v>
      </c>
      <c r="B19" s="32">
        <v>16</v>
      </c>
      <c r="C19" s="40" t="s">
        <v>723</v>
      </c>
      <c r="D19" s="42" t="s">
        <v>52</v>
      </c>
      <c r="E19" s="42">
        <v>2</v>
      </c>
      <c r="F19" s="18"/>
      <c r="G19" s="24">
        <f t="shared" si="0"/>
        <v>0</v>
      </c>
      <c r="H19" s="19"/>
      <c r="I19" s="19"/>
    </row>
    <row r="20" spans="1:9" ht="33" customHeight="1" x14ac:dyDescent="0.25">
      <c r="A20" s="20" t="s">
        <v>708</v>
      </c>
      <c r="B20" s="32">
        <v>17</v>
      </c>
      <c r="C20" s="40" t="s">
        <v>724</v>
      </c>
      <c r="D20" s="42" t="s">
        <v>55</v>
      </c>
      <c r="E20" s="42">
        <v>18</v>
      </c>
      <c r="F20" s="18"/>
      <c r="G20" s="24">
        <f t="shared" si="0"/>
        <v>0</v>
      </c>
      <c r="H20" s="19"/>
      <c r="I20" s="19"/>
    </row>
    <row r="21" spans="1:9" ht="33" customHeight="1" x14ac:dyDescent="0.25">
      <c r="A21" s="20" t="s">
        <v>708</v>
      </c>
      <c r="B21" s="32">
        <v>18</v>
      </c>
      <c r="C21" s="40" t="s">
        <v>725</v>
      </c>
      <c r="D21" s="42" t="s">
        <v>62</v>
      </c>
      <c r="E21" s="42">
        <v>5</v>
      </c>
      <c r="F21" s="18"/>
      <c r="G21" s="24">
        <f t="shared" si="0"/>
        <v>0</v>
      </c>
      <c r="H21" s="19"/>
      <c r="I21" s="19"/>
    </row>
    <row r="22" spans="1:9" ht="33" customHeight="1" x14ac:dyDescent="0.25">
      <c r="A22" s="20" t="s">
        <v>708</v>
      </c>
      <c r="B22" s="32">
        <v>19</v>
      </c>
      <c r="C22" s="40" t="s">
        <v>726</v>
      </c>
      <c r="D22" s="42" t="s">
        <v>710</v>
      </c>
      <c r="E22" s="42">
        <v>3.2000000000000001E-2</v>
      </c>
      <c r="F22" s="18"/>
      <c r="G22" s="24">
        <f t="shared" si="0"/>
        <v>0</v>
      </c>
      <c r="H22" s="19"/>
      <c r="I22" s="19"/>
    </row>
    <row r="23" spans="1:9" ht="33" customHeight="1" x14ac:dyDescent="0.25">
      <c r="A23" s="20" t="s">
        <v>708</v>
      </c>
      <c r="B23" s="32">
        <v>20</v>
      </c>
      <c r="C23" s="40" t="s">
        <v>727</v>
      </c>
      <c r="D23" s="42" t="s">
        <v>46</v>
      </c>
      <c r="E23" s="42">
        <v>2</v>
      </c>
      <c r="F23" s="18"/>
      <c r="G23" s="24">
        <f t="shared" si="0"/>
        <v>0</v>
      </c>
      <c r="H23" s="19"/>
      <c r="I23" s="19"/>
    </row>
    <row r="24" spans="1:9" ht="33" customHeight="1" x14ac:dyDescent="0.25">
      <c r="A24" s="20" t="s">
        <v>708</v>
      </c>
      <c r="B24" s="32">
        <v>21</v>
      </c>
      <c r="C24" s="40" t="s">
        <v>728</v>
      </c>
      <c r="D24" s="42" t="s">
        <v>46</v>
      </c>
      <c r="E24" s="42">
        <v>1</v>
      </c>
      <c r="F24" s="18"/>
      <c r="G24" s="24">
        <f t="shared" si="0"/>
        <v>0</v>
      </c>
      <c r="H24" s="19"/>
      <c r="I24" s="19"/>
    </row>
    <row r="25" spans="1:9" ht="33" customHeight="1" x14ac:dyDescent="0.25">
      <c r="A25" s="20" t="s">
        <v>708</v>
      </c>
      <c r="B25" s="32">
        <v>22</v>
      </c>
      <c r="C25" s="40" t="s">
        <v>729</v>
      </c>
      <c r="D25" s="42" t="s">
        <v>46</v>
      </c>
      <c r="E25" s="42">
        <v>2</v>
      </c>
      <c r="F25" s="18"/>
      <c r="G25" s="24">
        <f t="shared" si="0"/>
        <v>0</v>
      </c>
      <c r="H25" s="19"/>
      <c r="I25" s="19"/>
    </row>
    <row r="26" spans="1:9" ht="33" customHeight="1" x14ac:dyDescent="0.25">
      <c r="A26" s="20" t="s">
        <v>708</v>
      </c>
      <c r="B26" s="32">
        <v>23</v>
      </c>
      <c r="C26" s="40" t="s">
        <v>730</v>
      </c>
      <c r="D26" s="42" t="s">
        <v>49</v>
      </c>
      <c r="E26" s="42">
        <v>3</v>
      </c>
      <c r="F26" s="18"/>
      <c r="G26" s="24">
        <f t="shared" si="0"/>
        <v>0</v>
      </c>
      <c r="H26" s="19"/>
      <c r="I26" s="19"/>
    </row>
    <row r="27" spans="1:9" ht="33" customHeight="1" x14ac:dyDescent="0.25">
      <c r="A27" s="20"/>
      <c r="B27" s="32"/>
      <c r="C27" s="40" t="s">
        <v>731</v>
      </c>
      <c r="D27" s="42" t="s">
        <v>49</v>
      </c>
      <c r="E27" s="42">
        <v>1</v>
      </c>
      <c r="F27" s="18"/>
      <c r="G27" s="24">
        <f t="shared" si="0"/>
        <v>0</v>
      </c>
      <c r="H27" s="19"/>
      <c r="I27" s="19"/>
    </row>
    <row r="28" spans="1:9" ht="33" customHeight="1" x14ac:dyDescent="0.25">
      <c r="A28" s="20"/>
      <c r="B28" s="32"/>
      <c r="C28" s="40" t="s">
        <v>732</v>
      </c>
      <c r="D28" s="42" t="s">
        <v>49</v>
      </c>
      <c r="E28" s="42">
        <v>2</v>
      </c>
      <c r="F28" s="18"/>
      <c r="G28" s="24">
        <f t="shared" si="0"/>
        <v>0</v>
      </c>
      <c r="H28" s="19"/>
      <c r="I28" s="19"/>
    </row>
    <row r="29" spans="1:9" ht="33" customHeight="1" x14ac:dyDescent="0.25">
      <c r="A29" s="20"/>
      <c r="B29" s="32"/>
      <c r="C29" s="40" t="s">
        <v>733</v>
      </c>
      <c r="D29" s="42" t="s">
        <v>49</v>
      </c>
      <c r="E29" s="42">
        <v>3</v>
      </c>
      <c r="F29" s="18"/>
      <c r="G29" s="24">
        <f t="shared" si="0"/>
        <v>0</v>
      </c>
      <c r="H29" s="19"/>
      <c r="I29" s="19"/>
    </row>
    <row r="30" spans="1:9" ht="33" customHeight="1" x14ac:dyDescent="0.25">
      <c r="A30" s="20" t="s">
        <v>708</v>
      </c>
      <c r="B30" s="32">
        <v>24</v>
      </c>
      <c r="C30" s="40" t="s">
        <v>231</v>
      </c>
      <c r="D30" s="42" t="s">
        <v>49</v>
      </c>
      <c r="E30" s="42">
        <v>5</v>
      </c>
      <c r="F30" s="18"/>
      <c r="G30" s="24">
        <f t="shared" si="0"/>
        <v>0</v>
      </c>
      <c r="H30" s="19"/>
      <c r="I30" s="19"/>
    </row>
    <row r="31" spans="1:9" ht="33" customHeight="1" x14ac:dyDescent="0.25">
      <c r="A31" s="20" t="s">
        <v>708</v>
      </c>
      <c r="B31" s="32">
        <v>25</v>
      </c>
      <c r="C31" s="40" t="s">
        <v>734</v>
      </c>
      <c r="D31" s="42" t="s">
        <v>46</v>
      </c>
      <c r="E31" s="42">
        <v>1</v>
      </c>
      <c r="F31" s="18"/>
      <c r="G31" s="24">
        <f t="shared" si="0"/>
        <v>0</v>
      </c>
      <c r="H31" s="19"/>
      <c r="I31" s="19"/>
    </row>
    <row r="32" spans="1:9" ht="33" customHeight="1" x14ac:dyDescent="0.25">
      <c r="A32" s="20" t="s">
        <v>708</v>
      </c>
      <c r="B32" s="32">
        <v>26</v>
      </c>
      <c r="C32" s="40" t="s">
        <v>735</v>
      </c>
      <c r="D32" s="42" t="s">
        <v>49</v>
      </c>
      <c r="E32" s="42">
        <v>2</v>
      </c>
      <c r="F32" s="18"/>
      <c r="G32" s="24">
        <f t="shared" si="0"/>
        <v>0</v>
      </c>
      <c r="H32" s="19"/>
      <c r="I32" s="19"/>
    </row>
    <row r="33" spans="1:9" ht="33" customHeight="1" x14ac:dyDescent="0.25">
      <c r="A33" s="20" t="s">
        <v>708</v>
      </c>
      <c r="B33" s="32">
        <v>27</v>
      </c>
      <c r="C33" s="40" t="s">
        <v>736</v>
      </c>
      <c r="D33" s="42" t="s">
        <v>46</v>
      </c>
      <c r="E33" s="42">
        <v>1</v>
      </c>
      <c r="F33" s="18"/>
      <c r="G33" s="24">
        <f t="shared" si="0"/>
        <v>0</v>
      </c>
      <c r="H33" s="26" t="s">
        <v>70</v>
      </c>
      <c r="I33" s="28">
        <f>ROUND(SUM(G4:G33),2)</f>
        <v>0</v>
      </c>
    </row>
    <row r="34" spans="1:9" ht="33.6" customHeight="1" x14ac:dyDescent="0.25">
      <c r="A34" s="20" t="s">
        <v>737</v>
      </c>
      <c r="B34" s="32">
        <v>1</v>
      </c>
      <c r="C34" s="40" t="s">
        <v>738</v>
      </c>
      <c r="D34" s="42" t="s">
        <v>52</v>
      </c>
      <c r="E34" s="42">
        <v>44</v>
      </c>
      <c r="F34" s="18"/>
      <c r="G34" s="24">
        <f>ROUND((E34*F34),2)</f>
        <v>0</v>
      </c>
      <c r="H34" s="30"/>
      <c r="I34" s="31"/>
    </row>
    <row r="35" spans="1:9" ht="33" customHeight="1" x14ac:dyDescent="0.25">
      <c r="A35" s="20" t="s">
        <v>737</v>
      </c>
      <c r="B35" s="32">
        <v>2</v>
      </c>
      <c r="C35" s="40" t="s">
        <v>739</v>
      </c>
      <c r="D35" s="42" t="s">
        <v>52</v>
      </c>
      <c r="E35" s="42">
        <v>6</v>
      </c>
      <c r="F35" s="41"/>
      <c r="G35" s="24">
        <f>ROUND((E35*F35),2)</f>
        <v>0</v>
      </c>
      <c r="H35" s="19"/>
      <c r="I35" s="19"/>
    </row>
    <row r="36" spans="1:9" ht="33" customHeight="1" x14ac:dyDescent="0.25">
      <c r="A36" s="20" t="s">
        <v>737</v>
      </c>
      <c r="B36" s="32">
        <v>3</v>
      </c>
      <c r="C36" s="40" t="s">
        <v>862</v>
      </c>
      <c r="D36" s="42" t="s">
        <v>52</v>
      </c>
      <c r="E36" s="42">
        <v>43</v>
      </c>
      <c r="F36" s="41"/>
      <c r="G36" s="24">
        <f t="shared" ref="G36:G39" si="1">ROUND((E36*F36),2)</f>
        <v>0</v>
      </c>
      <c r="H36" s="19"/>
      <c r="I36" s="19"/>
    </row>
    <row r="37" spans="1:9" ht="33" customHeight="1" x14ac:dyDescent="0.25">
      <c r="A37" s="20" t="s">
        <v>737</v>
      </c>
      <c r="B37" s="32">
        <v>4</v>
      </c>
      <c r="C37" s="40" t="s">
        <v>863</v>
      </c>
      <c r="D37" s="42" t="s">
        <v>52</v>
      </c>
      <c r="E37" s="42">
        <v>14</v>
      </c>
      <c r="F37" s="41"/>
      <c r="G37" s="24">
        <f t="shared" si="1"/>
        <v>0</v>
      </c>
      <c r="H37" s="19"/>
      <c r="I37" s="19"/>
    </row>
    <row r="38" spans="1:9" ht="33" customHeight="1" x14ac:dyDescent="0.25">
      <c r="A38" s="20" t="s">
        <v>737</v>
      </c>
      <c r="B38" s="32">
        <v>5</v>
      </c>
      <c r="C38" s="40" t="s">
        <v>864</v>
      </c>
      <c r="D38" s="42" t="s">
        <v>52</v>
      </c>
      <c r="E38" s="42">
        <v>8</v>
      </c>
      <c r="F38" s="41"/>
      <c r="G38" s="24">
        <f t="shared" si="1"/>
        <v>0</v>
      </c>
      <c r="H38" s="19"/>
      <c r="I38" s="19"/>
    </row>
    <row r="39" spans="1:9" ht="33" customHeight="1" x14ac:dyDescent="0.25">
      <c r="A39" s="20" t="s">
        <v>737</v>
      </c>
      <c r="B39" s="32">
        <v>6</v>
      </c>
      <c r="C39" s="40" t="s">
        <v>740</v>
      </c>
      <c r="D39" s="42" t="s">
        <v>52</v>
      </c>
      <c r="E39" s="42">
        <v>20</v>
      </c>
      <c r="F39" s="41"/>
      <c r="G39" s="24">
        <f t="shared" si="1"/>
        <v>0</v>
      </c>
      <c r="H39" s="19"/>
      <c r="I39" s="19"/>
    </row>
    <row r="40" spans="1:9" ht="33" customHeight="1" x14ac:dyDescent="0.25">
      <c r="A40" s="20" t="s">
        <v>737</v>
      </c>
      <c r="B40" s="32">
        <v>7</v>
      </c>
      <c r="C40" s="40" t="s">
        <v>741</v>
      </c>
      <c r="D40" s="42" t="s">
        <v>52</v>
      </c>
      <c r="E40" s="42">
        <v>8</v>
      </c>
      <c r="F40" s="41"/>
      <c r="G40" s="24">
        <f t="shared" ref="G40:G60" si="2">ROUND((E40*F40),2)</f>
        <v>0</v>
      </c>
      <c r="H40" s="19"/>
      <c r="I40" s="19"/>
    </row>
    <row r="41" spans="1:9" ht="33" customHeight="1" x14ac:dyDescent="0.25">
      <c r="A41" s="20" t="s">
        <v>737</v>
      </c>
      <c r="B41" s="32">
        <v>8</v>
      </c>
      <c r="C41" s="40" t="s">
        <v>742</v>
      </c>
      <c r="D41" s="42" t="s">
        <v>49</v>
      </c>
      <c r="E41" s="42">
        <v>2</v>
      </c>
      <c r="F41" s="41"/>
      <c r="G41" s="24">
        <f t="shared" si="2"/>
        <v>0</v>
      </c>
      <c r="H41" s="19"/>
      <c r="I41" s="19"/>
    </row>
    <row r="42" spans="1:9" ht="33" customHeight="1" x14ac:dyDescent="0.25">
      <c r="A42" s="20" t="s">
        <v>737</v>
      </c>
      <c r="B42" s="32">
        <v>9</v>
      </c>
      <c r="C42" s="40" t="s">
        <v>865</v>
      </c>
      <c r="D42" s="42" t="s">
        <v>49</v>
      </c>
      <c r="E42" s="42">
        <v>2</v>
      </c>
      <c r="F42" s="41"/>
      <c r="G42" s="24">
        <f t="shared" si="2"/>
        <v>0</v>
      </c>
      <c r="H42" s="19"/>
      <c r="I42" s="19"/>
    </row>
    <row r="43" spans="1:9" ht="33" customHeight="1" x14ac:dyDescent="0.25">
      <c r="A43" s="20" t="s">
        <v>737</v>
      </c>
      <c r="B43" s="32">
        <v>10</v>
      </c>
      <c r="C43" s="40" t="s">
        <v>866</v>
      </c>
      <c r="D43" s="42" t="s">
        <v>49</v>
      </c>
      <c r="E43" s="42">
        <v>2</v>
      </c>
      <c r="F43" s="41"/>
      <c r="G43" s="24">
        <f t="shared" si="2"/>
        <v>0</v>
      </c>
      <c r="H43" s="19"/>
      <c r="I43" s="19"/>
    </row>
    <row r="44" spans="1:9" ht="33" customHeight="1" thickBot="1" x14ac:dyDescent="0.3">
      <c r="A44" s="20" t="s">
        <v>737</v>
      </c>
      <c r="B44" s="32">
        <v>11</v>
      </c>
      <c r="C44" s="40" t="s">
        <v>744</v>
      </c>
      <c r="D44" s="42" t="s">
        <v>49</v>
      </c>
      <c r="E44" s="42">
        <v>2</v>
      </c>
      <c r="F44" s="41"/>
      <c r="G44" s="24">
        <f t="shared" si="2"/>
        <v>0</v>
      </c>
      <c r="H44" s="19"/>
      <c r="I44" s="19"/>
    </row>
    <row r="45" spans="1:9" ht="33" customHeight="1" x14ac:dyDescent="0.25">
      <c r="A45" s="326" t="s">
        <v>737</v>
      </c>
      <c r="B45" s="331">
        <v>12</v>
      </c>
      <c r="C45" s="40" t="s">
        <v>746</v>
      </c>
      <c r="D45" s="341" t="s">
        <v>46</v>
      </c>
      <c r="E45" s="344">
        <v>2</v>
      </c>
      <c r="F45" s="334"/>
      <c r="G45" s="337">
        <f t="shared" si="2"/>
        <v>0</v>
      </c>
      <c r="H45" s="30"/>
      <c r="I45" s="31"/>
    </row>
    <row r="46" spans="1:9" ht="33" customHeight="1" x14ac:dyDescent="0.25">
      <c r="A46" s="327"/>
      <c r="B46" s="331"/>
      <c r="C46" s="40" t="s">
        <v>747</v>
      </c>
      <c r="D46" s="342"/>
      <c r="E46" s="345"/>
      <c r="F46" s="335"/>
      <c r="G46" s="338"/>
      <c r="H46" s="30"/>
      <c r="I46" s="31"/>
    </row>
    <row r="47" spans="1:9" ht="33" customHeight="1" x14ac:dyDescent="0.25">
      <c r="A47" s="327"/>
      <c r="B47" s="331"/>
      <c r="C47" s="40" t="s">
        <v>748</v>
      </c>
      <c r="D47" s="342"/>
      <c r="E47" s="345"/>
      <c r="F47" s="335"/>
      <c r="G47" s="338"/>
      <c r="H47" s="30"/>
      <c r="I47" s="31"/>
    </row>
    <row r="48" spans="1:9" ht="33" customHeight="1" x14ac:dyDescent="0.25">
      <c r="A48" s="327"/>
      <c r="B48" s="331"/>
      <c r="C48" s="40" t="s">
        <v>749</v>
      </c>
      <c r="D48" s="342"/>
      <c r="E48" s="345"/>
      <c r="F48" s="335"/>
      <c r="G48" s="338"/>
      <c r="H48" s="30"/>
      <c r="I48" s="31"/>
    </row>
    <row r="49" spans="1:9" ht="33" customHeight="1" x14ac:dyDescent="0.25">
      <c r="A49" s="327"/>
      <c r="B49" s="331"/>
      <c r="C49" s="40" t="s">
        <v>750</v>
      </c>
      <c r="D49" s="342"/>
      <c r="E49" s="345"/>
      <c r="F49" s="335"/>
      <c r="G49" s="338"/>
      <c r="H49" s="30"/>
      <c r="I49" s="31"/>
    </row>
    <row r="50" spans="1:9" ht="33" customHeight="1" x14ac:dyDescent="0.25">
      <c r="A50" s="328"/>
      <c r="B50" s="331"/>
      <c r="C50" s="40" t="s">
        <v>751</v>
      </c>
      <c r="D50" s="343"/>
      <c r="E50" s="346"/>
      <c r="F50" s="336"/>
      <c r="G50" s="339"/>
      <c r="H50" s="19"/>
      <c r="I50" s="19"/>
    </row>
    <row r="51" spans="1:9" ht="33" customHeight="1" x14ac:dyDescent="0.25">
      <c r="A51" s="326" t="s">
        <v>737</v>
      </c>
      <c r="B51" s="331">
        <v>13</v>
      </c>
      <c r="C51" s="40" t="s">
        <v>752</v>
      </c>
      <c r="D51" s="347" t="s">
        <v>46</v>
      </c>
      <c r="E51" s="348">
        <v>1</v>
      </c>
      <c r="F51" s="334"/>
      <c r="G51" s="337">
        <f t="shared" si="2"/>
        <v>0</v>
      </c>
      <c r="H51" s="1"/>
    </row>
    <row r="52" spans="1:9" ht="33" customHeight="1" x14ac:dyDescent="0.25">
      <c r="A52" s="327"/>
      <c r="B52" s="331"/>
      <c r="C52" s="40" t="s">
        <v>753</v>
      </c>
      <c r="D52" s="342"/>
      <c r="E52" s="345"/>
      <c r="F52" s="335"/>
      <c r="G52" s="338"/>
      <c r="H52" s="30"/>
      <c r="I52" s="31"/>
    </row>
    <row r="53" spans="1:9" ht="33" customHeight="1" x14ac:dyDescent="0.25">
      <c r="A53" s="327"/>
      <c r="B53" s="331"/>
      <c r="C53" s="40" t="s">
        <v>754</v>
      </c>
      <c r="D53" s="342"/>
      <c r="E53" s="345"/>
      <c r="F53" s="335"/>
      <c r="G53" s="338"/>
      <c r="H53" s="30"/>
      <c r="I53" s="31"/>
    </row>
    <row r="54" spans="1:9" ht="33" customHeight="1" x14ac:dyDescent="0.25">
      <c r="A54" s="327"/>
      <c r="B54" s="331"/>
      <c r="C54" s="40" t="s">
        <v>749</v>
      </c>
      <c r="D54" s="342"/>
      <c r="E54" s="345"/>
      <c r="F54" s="335"/>
      <c r="G54" s="338"/>
      <c r="H54" s="30"/>
      <c r="I54" s="31"/>
    </row>
    <row r="55" spans="1:9" ht="33" customHeight="1" x14ac:dyDescent="0.25">
      <c r="A55" s="327"/>
      <c r="B55" s="331"/>
      <c r="C55" s="40" t="s">
        <v>750</v>
      </c>
      <c r="D55" s="342"/>
      <c r="E55" s="345"/>
      <c r="F55" s="335"/>
      <c r="G55" s="338"/>
      <c r="H55" s="30"/>
      <c r="I55" s="31"/>
    </row>
    <row r="56" spans="1:9" ht="33" customHeight="1" x14ac:dyDescent="0.25">
      <c r="A56" s="328"/>
      <c r="B56" s="331"/>
      <c r="C56" s="40" t="s">
        <v>751</v>
      </c>
      <c r="D56" s="343"/>
      <c r="E56" s="345"/>
      <c r="F56" s="336"/>
      <c r="G56" s="339"/>
      <c r="H56" s="1"/>
    </row>
    <row r="57" spans="1:9" ht="33" customHeight="1" x14ac:dyDescent="0.25">
      <c r="A57" s="20" t="s">
        <v>737</v>
      </c>
      <c r="B57" s="32">
        <v>14</v>
      </c>
      <c r="C57" s="40" t="s">
        <v>755</v>
      </c>
      <c r="D57" s="42" t="s">
        <v>46</v>
      </c>
      <c r="E57" s="42">
        <v>1</v>
      </c>
      <c r="F57" s="23"/>
      <c r="G57" s="24">
        <f t="shared" si="2"/>
        <v>0</v>
      </c>
      <c r="H57" s="30"/>
      <c r="I57" s="31"/>
    </row>
    <row r="58" spans="1:9" ht="33" customHeight="1" x14ac:dyDescent="0.25">
      <c r="A58" s="20" t="s">
        <v>737</v>
      </c>
      <c r="B58" s="32">
        <v>15</v>
      </c>
      <c r="C58" s="40" t="s">
        <v>756</v>
      </c>
      <c r="D58" s="42" t="s">
        <v>52</v>
      </c>
      <c r="E58" s="42">
        <v>32</v>
      </c>
      <c r="F58" s="23"/>
      <c r="G58" s="24">
        <f t="shared" si="2"/>
        <v>0</v>
      </c>
      <c r="H58" s="30"/>
      <c r="I58" s="31"/>
    </row>
    <row r="59" spans="1:9" ht="33" customHeight="1" x14ac:dyDescent="0.25">
      <c r="A59" s="20" t="s">
        <v>737</v>
      </c>
      <c r="B59" s="32">
        <v>16</v>
      </c>
      <c r="C59" s="40" t="s">
        <v>757</v>
      </c>
      <c r="D59" s="42" t="s">
        <v>758</v>
      </c>
      <c r="E59" s="42">
        <v>2</v>
      </c>
      <c r="F59" s="23"/>
      <c r="G59" s="24">
        <f t="shared" si="2"/>
        <v>0</v>
      </c>
      <c r="H59" s="30"/>
      <c r="I59" s="31"/>
    </row>
    <row r="60" spans="1:9" ht="33" customHeight="1" x14ac:dyDescent="0.25">
      <c r="A60" s="20" t="s">
        <v>737</v>
      </c>
      <c r="B60" s="32">
        <v>17</v>
      </c>
      <c r="C60" s="40" t="s">
        <v>759</v>
      </c>
      <c r="D60" s="42" t="s">
        <v>49</v>
      </c>
      <c r="E60" s="42">
        <v>2</v>
      </c>
      <c r="F60" s="23"/>
      <c r="G60" s="24">
        <f t="shared" si="2"/>
        <v>0</v>
      </c>
      <c r="H60" s="26" t="s">
        <v>78</v>
      </c>
      <c r="I60" s="28">
        <f>ROUND(SUM(G34:G60),2)</f>
        <v>0</v>
      </c>
    </row>
    <row r="61" spans="1:9" ht="71.25" customHeight="1" x14ac:dyDescent="0.25">
      <c r="A61" s="34"/>
      <c r="B61" s="35"/>
      <c r="C61" s="34"/>
      <c r="D61" s="36"/>
      <c r="E61" s="36"/>
      <c r="F61" s="37" t="s">
        <v>760</v>
      </c>
      <c r="G61" s="38">
        <f>SUM(G4:G60)</f>
        <v>0</v>
      </c>
    </row>
  </sheetData>
  <mergeCells count="14">
    <mergeCell ref="G51:G56"/>
    <mergeCell ref="A1:G1"/>
    <mergeCell ref="A2:G2"/>
    <mergeCell ref="A45:A50"/>
    <mergeCell ref="B45:B50"/>
    <mergeCell ref="D45:D50"/>
    <mergeCell ref="E45:E50"/>
    <mergeCell ref="F45:F50"/>
    <mergeCell ref="G45:G50"/>
    <mergeCell ref="A51:A56"/>
    <mergeCell ref="B51:B56"/>
    <mergeCell ref="D51:D56"/>
    <mergeCell ref="E51:E56"/>
    <mergeCell ref="F51:F56"/>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2F5A1-125E-4D37-8D77-47FC93C55CEB}">
  <dimension ref="A1"/>
  <sheetViews>
    <sheetView workbookViewId="0"/>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815F4-54AD-4CA0-AA02-F2178368B38C}">
  <dimension ref="A1:I83"/>
  <sheetViews>
    <sheetView topLeftCell="C25" zoomScaleNormal="100" workbookViewId="0">
      <selection activeCell="G35" sqref="G35"/>
    </sheetView>
  </sheetViews>
  <sheetFormatPr defaultColWidth="9.109375" defaultRowHeight="13.8" x14ac:dyDescent="0.25"/>
  <cols>
    <col min="1" max="1" width="39.6640625" style="48" customWidth="1"/>
    <col min="2" max="2" width="10.5546875" style="2" customWidth="1"/>
    <col min="3" max="3" width="79.33203125" style="3" customWidth="1"/>
    <col min="4" max="4" width="9.109375" style="2"/>
    <col min="5" max="5" width="16.33203125" style="2" customWidth="1"/>
    <col min="6" max="6" width="20.6640625" style="5" customWidth="1"/>
    <col min="7" max="7" width="14.6640625" style="2" customWidth="1"/>
    <col min="8" max="8" width="21.5546875" style="6" customWidth="1"/>
    <col min="9" max="9" width="16.109375" style="1" customWidth="1"/>
    <col min="10" max="16384" width="9.109375" style="1"/>
  </cols>
  <sheetData>
    <row r="1" spans="1:9" ht="39.9" customHeight="1" x14ac:dyDescent="0.25">
      <c r="A1" s="311" t="s">
        <v>165</v>
      </c>
      <c r="B1" s="311"/>
      <c r="C1" s="311"/>
      <c r="D1" s="311"/>
      <c r="E1" s="311"/>
      <c r="F1" s="311"/>
      <c r="G1" s="311"/>
    </row>
    <row r="2" spans="1:9" ht="21.75" customHeight="1" thickBot="1" x14ac:dyDescent="0.3">
      <c r="A2" s="138"/>
      <c r="B2" s="138"/>
      <c r="C2" s="138"/>
      <c r="D2" s="138"/>
      <c r="E2" s="139"/>
      <c r="F2" s="138"/>
      <c r="G2" s="138"/>
    </row>
    <row r="3" spans="1:9" ht="21.6" customHeight="1" x14ac:dyDescent="0.25">
      <c r="A3" s="312" t="s">
        <v>29</v>
      </c>
      <c r="B3" s="313"/>
      <c r="C3" s="313"/>
      <c r="D3" s="313"/>
      <c r="E3" s="313"/>
      <c r="F3" s="313"/>
      <c r="G3" s="314"/>
    </row>
    <row r="4" spans="1:9" ht="28.2" thickBot="1" x14ac:dyDescent="0.3">
      <c r="A4" s="246" t="s">
        <v>36</v>
      </c>
      <c r="B4" s="184" t="s">
        <v>37</v>
      </c>
      <c r="C4" s="184" t="s">
        <v>38</v>
      </c>
      <c r="D4" s="184" t="s">
        <v>39</v>
      </c>
      <c r="E4" s="183" t="s">
        <v>40</v>
      </c>
      <c r="F4" s="244" t="s">
        <v>41</v>
      </c>
      <c r="G4" s="243" t="s">
        <v>42</v>
      </c>
    </row>
    <row r="5" spans="1:9" ht="20.25" customHeight="1" x14ac:dyDescent="0.25">
      <c r="A5" s="77" t="s">
        <v>43</v>
      </c>
      <c r="B5" s="76" t="s">
        <v>130</v>
      </c>
      <c r="C5" s="75" t="s">
        <v>45</v>
      </c>
      <c r="D5" s="73" t="s">
        <v>46</v>
      </c>
      <c r="E5" s="73">
        <v>1</v>
      </c>
      <c r="F5" s="129"/>
      <c r="G5" s="71">
        <f t="shared" ref="G5:G34" si="0">ROUND((E5*F5),2)</f>
        <v>0</v>
      </c>
    </row>
    <row r="6" spans="1:9" ht="20.25" customHeight="1" x14ac:dyDescent="0.25">
      <c r="A6" s="106" t="s">
        <v>43</v>
      </c>
      <c r="B6" s="91" t="s">
        <v>131</v>
      </c>
      <c r="C6" s="90" t="s">
        <v>51</v>
      </c>
      <c r="D6" s="88" t="s">
        <v>52</v>
      </c>
      <c r="E6" s="88">
        <v>20</v>
      </c>
      <c r="F6" s="128"/>
      <c r="G6" s="86">
        <f t="shared" si="0"/>
        <v>0</v>
      </c>
    </row>
    <row r="7" spans="1:9" ht="20.25" customHeight="1" x14ac:dyDescent="0.25">
      <c r="A7" s="106" t="s">
        <v>43</v>
      </c>
      <c r="B7" s="91" t="s">
        <v>132</v>
      </c>
      <c r="C7" s="90" t="s">
        <v>54</v>
      </c>
      <c r="D7" s="88" t="s">
        <v>55</v>
      </c>
      <c r="E7" s="88">
        <v>28</v>
      </c>
      <c r="F7" s="128"/>
      <c r="G7" s="86">
        <f t="shared" si="0"/>
        <v>0</v>
      </c>
    </row>
    <row r="8" spans="1:9" ht="20.25" customHeight="1" x14ac:dyDescent="0.25">
      <c r="A8" s="106" t="s">
        <v>43</v>
      </c>
      <c r="B8" s="91" t="s">
        <v>133</v>
      </c>
      <c r="C8" s="90" t="s">
        <v>134</v>
      </c>
      <c r="D8" s="88" t="s">
        <v>55</v>
      </c>
      <c r="E8" s="88">
        <v>1.2</v>
      </c>
      <c r="F8" s="128"/>
      <c r="G8" s="86">
        <f t="shared" si="0"/>
        <v>0</v>
      </c>
    </row>
    <row r="9" spans="1:9" ht="20.25" customHeight="1" x14ac:dyDescent="0.25">
      <c r="A9" s="106" t="s">
        <v>43</v>
      </c>
      <c r="B9" s="91" t="s">
        <v>135</v>
      </c>
      <c r="C9" s="90" t="s">
        <v>59</v>
      </c>
      <c r="D9" s="88" t="s">
        <v>52</v>
      </c>
      <c r="E9" s="88">
        <v>37</v>
      </c>
      <c r="F9" s="128"/>
      <c r="G9" s="86">
        <f t="shared" si="0"/>
        <v>0</v>
      </c>
    </row>
    <row r="10" spans="1:9" ht="32.4" customHeight="1" x14ac:dyDescent="0.25">
      <c r="A10" s="106" t="s">
        <v>43</v>
      </c>
      <c r="B10" s="91" t="s">
        <v>136</v>
      </c>
      <c r="C10" s="90" t="s">
        <v>61</v>
      </c>
      <c r="D10" s="88" t="s">
        <v>62</v>
      </c>
      <c r="E10" s="88">
        <v>0.8</v>
      </c>
      <c r="F10" s="128"/>
      <c r="G10" s="86">
        <f t="shared" si="0"/>
        <v>0</v>
      </c>
    </row>
    <row r="11" spans="1:9" ht="32.4" customHeight="1" x14ac:dyDescent="0.25">
      <c r="A11" s="106" t="s">
        <v>43</v>
      </c>
      <c r="B11" s="91" t="s">
        <v>137</v>
      </c>
      <c r="C11" s="90" t="s">
        <v>138</v>
      </c>
      <c r="D11" s="88" t="s">
        <v>55</v>
      </c>
      <c r="E11" s="88">
        <v>19.7</v>
      </c>
      <c r="F11" s="128"/>
      <c r="G11" s="86">
        <f t="shared" si="0"/>
        <v>0</v>
      </c>
    </row>
    <row r="12" spans="1:9" ht="32.4" customHeight="1" x14ac:dyDescent="0.25">
      <c r="A12" s="106" t="s">
        <v>43</v>
      </c>
      <c r="B12" s="91" t="s">
        <v>139</v>
      </c>
      <c r="C12" s="90" t="s">
        <v>64</v>
      </c>
      <c r="D12" s="88" t="s">
        <v>65</v>
      </c>
      <c r="E12" s="88">
        <v>5.9</v>
      </c>
      <c r="F12" s="128"/>
      <c r="G12" s="86">
        <f t="shared" si="0"/>
        <v>0</v>
      </c>
    </row>
    <row r="13" spans="1:9" ht="20.25" customHeight="1" thickBot="1" x14ac:dyDescent="0.3">
      <c r="A13" s="106" t="s">
        <v>43</v>
      </c>
      <c r="B13" s="91" t="s">
        <v>140</v>
      </c>
      <c r="C13" s="90" t="s">
        <v>67</v>
      </c>
      <c r="D13" s="88" t="s">
        <v>55</v>
      </c>
      <c r="E13" s="88">
        <v>24</v>
      </c>
      <c r="F13" s="128"/>
      <c r="G13" s="86">
        <f t="shared" si="0"/>
        <v>0</v>
      </c>
    </row>
    <row r="14" spans="1:9" ht="40.200000000000003" customHeight="1" thickBot="1" x14ac:dyDescent="0.3">
      <c r="A14" s="126" t="s">
        <v>43</v>
      </c>
      <c r="B14" s="91" t="s">
        <v>141</v>
      </c>
      <c r="C14" s="67" t="s">
        <v>69</v>
      </c>
      <c r="D14" s="65" t="s">
        <v>65</v>
      </c>
      <c r="E14" s="65">
        <v>13.6</v>
      </c>
      <c r="F14" s="125"/>
      <c r="G14" s="63">
        <f t="shared" si="0"/>
        <v>0</v>
      </c>
      <c r="H14" s="62" t="s">
        <v>70</v>
      </c>
      <c r="I14" s="61">
        <f>ROUND(SUM(G5:G14),2)</f>
        <v>0</v>
      </c>
    </row>
    <row r="15" spans="1:9" ht="29.25" customHeight="1" thickBot="1" x14ac:dyDescent="0.3">
      <c r="A15" s="77" t="s">
        <v>71</v>
      </c>
      <c r="B15" s="76" t="s">
        <v>142</v>
      </c>
      <c r="C15" s="75" t="s">
        <v>75</v>
      </c>
      <c r="D15" s="74" t="s">
        <v>55</v>
      </c>
      <c r="E15" s="74">
        <v>29.2</v>
      </c>
      <c r="F15" s="129"/>
      <c r="G15" s="71">
        <f t="shared" si="0"/>
        <v>0</v>
      </c>
      <c r="H15" s="1"/>
    </row>
    <row r="16" spans="1:9" ht="31.5" customHeight="1" thickBot="1" x14ac:dyDescent="0.3">
      <c r="A16" s="126" t="s">
        <v>71</v>
      </c>
      <c r="B16" s="121" t="s">
        <v>143</v>
      </c>
      <c r="C16" s="67" t="s">
        <v>77</v>
      </c>
      <c r="D16" s="66" t="s">
        <v>62</v>
      </c>
      <c r="E16" s="66">
        <v>8.8000000000000007</v>
      </c>
      <c r="F16" s="125"/>
      <c r="G16" s="63">
        <f t="shared" si="0"/>
        <v>0</v>
      </c>
      <c r="H16" s="62" t="s">
        <v>78</v>
      </c>
      <c r="I16" s="61">
        <f>ROUND(SUM(G15:G16),2)</f>
        <v>0</v>
      </c>
    </row>
    <row r="17" spans="1:9" ht="31.5" customHeight="1" x14ac:dyDescent="0.25">
      <c r="A17" s="77" t="s">
        <v>79</v>
      </c>
      <c r="B17" s="76" t="s">
        <v>80</v>
      </c>
      <c r="C17" s="75" t="s">
        <v>81</v>
      </c>
      <c r="D17" s="74" t="s">
        <v>55</v>
      </c>
      <c r="E17" s="73">
        <v>9.6999999999999993</v>
      </c>
      <c r="F17" s="129"/>
      <c r="G17" s="71">
        <f t="shared" si="0"/>
        <v>0</v>
      </c>
      <c r="H17" s="1"/>
    </row>
    <row r="18" spans="1:9" ht="31.5" customHeight="1" thickBot="1" x14ac:dyDescent="0.3">
      <c r="A18" s="106" t="s">
        <v>79</v>
      </c>
      <c r="B18" s="91" t="s">
        <v>82</v>
      </c>
      <c r="C18" s="90" t="s">
        <v>83</v>
      </c>
      <c r="D18" s="89" t="s">
        <v>55</v>
      </c>
      <c r="E18" s="88">
        <v>9.6999999999999993</v>
      </c>
      <c r="F18" s="128"/>
      <c r="G18" s="86">
        <f t="shared" si="0"/>
        <v>0</v>
      </c>
      <c r="H18" s="70"/>
      <c r="I18" s="56"/>
    </row>
    <row r="19" spans="1:9" ht="32.25" customHeight="1" thickBot="1" x14ac:dyDescent="0.3">
      <c r="A19" s="126" t="s">
        <v>79</v>
      </c>
      <c r="B19" s="121" t="s">
        <v>84</v>
      </c>
      <c r="C19" s="67" t="s">
        <v>85</v>
      </c>
      <c r="D19" s="66" t="s">
        <v>52</v>
      </c>
      <c r="E19" s="65">
        <v>37</v>
      </c>
      <c r="F19" s="125"/>
      <c r="G19" s="63">
        <f t="shared" si="0"/>
        <v>0</v>
      </c>
      <c r="H19" s="62" t="s">
        <v>86</v>
      </c>
      <c r="I19" s="61">
        <f>ROUND(SUM(G17:G19),2)</f>
        <v>0</v>
      </c>
    </row>
    <row r="20" spans="1:9" ht="32.25" customHeight="1" x14ac:dyDescent="0.25">
      <c r="A20" s="77" t="s">
        <v>144</v>
      </c>
      <c r="B20" s="76" t="s">
        <v>145</v>
      </c>
      <c r="C20" s="75" t="s">
        <v>89</v>
      </c>
      <c r="D20" s="74" t="s">
        <v>55</v>
      </c>
      <c r="E20" s="73">
        <v>29.2</v>
      </c>
      <c r="F20" s="129"/>
      <c r="G20" s="71">
        <f t="shared" si="0"/>
        <v>0</v>
      </c>
      <c r="H20" s="70"/>
      <c r="I20" s="56"/>
    </row>
    <row r="21" spans="1:9" ht="32.25" customHeight="1" x14ac:dyDescent="0.25">
      <c r="A21" s="106" t="s">
        <v>144</v>
      </c>
      <c r="B21" s="84" t="s">
        <v>146</v>
      </c>
      <c r="C21" s="174" t="s">
        <v>91</v>
      </c>
      <c r="D21" s="173" t="s">
        <v>55</v>
      </c>
      <c r="E21" s="158">
        <v>22.8</v>
      </c>
      <c r="F21" s="189"/>
      <c r="G21" s="86">
        <f t="shared" si="0"/>
        <v>0</v>
      </c>
      <c r="H21" s="70"/>
      <c r="I21" s="56"/>
    </row>
    <row r="22" spans="1:9" ht="32.25" customHeight="1" x14ac:dyDescent="0.25">
      <c r="A22" s="106" t="s">
        <v>144</v>
      </c>
      <c r="B22" s="84" t="s">
        <v>147</v>
      </c>
      <c r="C22" s="174" t="s">
        <v>93</v>
      </c>
      <c r="D22" s="173" t="s">
        <v>55</v>
      </c>
      <c r="E22" s="158">
        <v>4.8</v>
      </c>
      <c r="F22" s="189"/>
      <c r="G22" s="86">
        <f t="shared" si="0"/>
        <v>0</v>
      </c>
      <c r="H22" s="70"/>
      <c r="I22" s="56"/>
    </row>
    <row r="23" spans="1:9" ht="31.5" customHeight="1" x14ac:dyDescent="0.25">
      <c r="A23" s="106" t="s">
        <v>144</v>
      </c>
      <c r="B23" s="84" t="s">
        <v>148</v>
      </c>
      <c r="C23" s="90" t="s">
        <v>95</v>
      </c>
      <c r="D23" s="89" t="s">
        <v>55</v>
      </c>
      <c r="E23" s="88">
        <v>0.4</v>
      </c>
      <c r="F23" s="128"/>
      <c r="G23" s="86">
        <f t="shared" si="0"/>
        <v>0</v>
      </c>
      <c r="H23" s="70"/>
      <c r="I23" s="56"/>
    </row>
    <row r="24" spans="1:9" ht="31.5" customHeight="1" x14ac:dyDescent="0.25">
      <c r="A24" s="106" t="s">
        <v>144</v>
      </c>
      <c r="B24" s="84" t="s">
        <v>149</v>
      </c>
      <c r="C24" s="90" t="s">
        <v>150</v>
      </c>
      <c r="D24" s="89" t="s">
        <v>55</v>
      </c>
      <c r="E24" s="88">
        <v>1.2</v>
      </c>
      <c r="F24" s="128"/>
      <c r="G24" s="86">
        <f t="shared" si="0"/>
        <v>0</v>
      </c>
      <c r="H24" s="70"/>
      <c r="I24" s="56"/>
    </row>
    <row r="25" spans="1:9" ht="31.5" customHeight="1" thickBot="1" x14ac:dyDescent="0.3">
      <c r="A25" s="106" t="s">
        <v>144</v>
      </c>
      <c r="B25" s="84" t="s">
        <v>151</v>
      </c>
      <c r="C25" s="90" t="s">
        <v>97</v>
      </c>
      <c r="D25" s="89" t="s">
        <v>52</v>
      </c>
      <c r="E25" s="88">
        <v>20</v>
      </c>
      <c r="F25" s="128"/>
      <c r="G25" s="86">
        <f t="shared" si="0"/>
        <v>0</v>
      </c>
      <c r="H25" s="70"/>
      <c r="I25" s="56"/>
    </row>
    <row r="26" spans="1:9" ht="31.5" customHeight="1" thickBot="1" x14ac:dyDescent="0.3">
      <c r="A26" s="126" t="s">
        <v>144</v>
      </c>
      <c r="B26" s="84" t="s">
        <v>152</v>
      </c>
      <c r="C26" s="67" t="s">
        <v>99</v>
      </c>
      <c r="D26" s="66" t="s">
        <v>52</v>
      </c>
      <c r="E26" s="65">
        <v>20</v>
      </c>
      <c r="F26" s="125"/>
      <c r="G26" s="63">
        <f t="shared" si="0"/>
        <v>0</v>
      </c>
      <c r="H26" s="62" t="s">
        <v>100</v>
      </c>
      <c r="I26" s="61">
        <f>ROUND(SUM(G20:G26),2)</f>
        <v>0</v>
      </c>
    </row>
    <row r="27" spans="1:9" ht="31.5" customHeight="1" x14ac:dyDescent="0.25">
      <c r="A27" s="77" t="s">
        <v>153</v>
      </c>
      <c r="B27" s="76" t="s">
        <v>154</v>
      </c>
      <c r="C27" s="75" t="s">
        <v>89</v>
      </c>
      <c r="D27" s="74" t="s">
        <v>55</v>
      </c>
      <c r="E27" s="73">
        <v>14.3</v>
      </c>
      <c r="F27" s="129"/>
      <c r="G27" s="71">
        <f t="shared" si="0"/>
        <v>0</v>
      </c>
      <c r="H27" s="70"/>
      <c r="I27" s="56"/>
    </row>
    <row r="28" spans="1:9" ht="31.5" customHeight="1" x14ac:dyDescent="0.25">
      <c r="A28" s="106" t="s">
        <v>153</v>
      </c>
      <c r="B28" s="91" t="s">
        <v>155</v>
      </c>
      <c r="C28" s="90" t="s">
        <v>156</v>
      </c>
      <c r="D28" s="89" t="s">
        <v>55</v>
      </c>
      <c r="E28" s="88">
        <v>14.3</v>
      </c>
      <c r="F28" s="128"/>
      <c r="G28" s="86">
        <f t="shared" si="0"/>
        <v>0</v>
      </c>
      <c r="H28" s="1"/>
    </row>
    <row r="29" spans="1:9" ht="31.5" customHeight="1" x14ac:dyDescent="0.25">
      <c r="A29" s="106" t="s">
        <v>153</v>
      </c>
      <c r="B29" s="91" t="s">
        <v>157</v>
      </c>
      <c r="C29" s="90" t="s">
        <v>97</v>
      </c>
      <c r="D29" s="89" t="s">
        <v>52</v>
      </c>
      <c r="E29" s="88">
        <v>39</v>
      </c>
      <c r="F29" s="128"/>
      <c r="G29" s="86">
        <f t="shared" si="0"/>
        <v>0</v>
      </c>
      <c r="H29" s="1"/>
    </row>
    <row r="30" spans="1:9" s="60" customFormat="1" ht="30.75" customHeight="1" thickBot="1" x14ac:dyDescent="0.3">
      <c r="A30" s="106" t="s">
        <v>153</v>
      </c>
      <c r="B30" s="91" t="s">
        <v>158</v>
      </c>
      <c r="C30" s="90" t="s">
        <v>99</v>
      </c>
      <c r="D30" s="89" t="s">
        <v>52</v>
      </c>
      <c r="E30" s="88">
        <v>24</v>
      </c>
      <c r="F30" s="128"/>
      <c r="G30" s="86">
        <f t="shared" si="0"/>
        <v>0</v>
      </c>
    </row>
    <row r="31" spans="1:9" s="60" customFormat="1" ht="39.6" customHeight="1" thickBot="1" x14ac:dyDescent="0.3">
      <c r="A31" s="126" t="s">
        <v>153</v>
      </c>
      <c r="B31" s="91" t="s">
        <v>159</v>
      </c>
      <c r="C31" s="67" t="s">
        <v>160</v>
      </c>
      <c r="D31" s="66" t="s">
        <v>52</v>
      </c>
      <c r="E31" s="65">
        <v>15</v>
      </c>
      <c r="F31" s="125"/>
      <c r="G31" s="63">
        <f t="shared" si="0"/>
        <v>0</v>
      </c>
      <c r="H31" s="62" t="s">
        <v>109</v>
      </c>
      <c r="I31" s="61">
        <f>ROUND(SUM(G27:G31),2)</f>
        <v>0</v>
      </c>
    </row>
    <row r="32" spans="1:9" ht="36.6" customHeight="1" thickBot="1" x14ac:dyDescent="0.3">
      <c r="A32" s="270" t="s">
        <v>110</v>
      </c>
      <c r="B32" s="269" t="s">
        <v>111</v>
      </c>
      <c r="C32" s="268" t="s">
        <v>112</v>
      </c>
      <c r="D32" s="267" t="s">
        <v>55</v>
      </c>
      <c r="E32" s="266">
        <v>21.1</v>
      </c>
      <c r="F32" s="265"/>
      <c r="G32" s="264">
        <f t="shared" si="0"/>
        <v>0</v>
      </c>
      <c r="H32" s="62" t="s">
        <v>113</v>
      </c>
      <c r="I32" s="61">
        <f>ROUND(SUM(G32:G32),2)</f>
        <v>0</v>
      </c>
    </row>
    <row r="33" spans="1:9" ht="29.25" customHeight="1" thickBot="1" x14ac:dyDescent="0.3">
      <c r="A33" s="259" t="s">
        <v>114</v>
      </c>
      <c r="B33" s="91" t="s">
        <v>161</v>
      </c>
      <c r="C33" s="90" t="s">
        <v>122</v>
      </c>
      <c r="D33" s="89" t="s">
        <v>46</v>
      </c>
      <c r="E33" s="88">
        <v>1</v>
      </c>
      <c r="F33" s="87"/>
      <c r="G33" s="86">
        <f t="shared" si="0"/>
        <v>0</v>
      </c>
      <c r="H33" s="57"/>
      <c r="I33" s="56"/>
    </row>
    <row r="34" spans="1:9" ht="29.25" customHeight="1" thickBot="1" x14ac:dyDescent="0.3">
      <c r="A34" s="69" t="s">
        <v>114</v>
      </c>
      <c r="B34" s="121" t="s">
        <v>162</v>
      </c>
      <c r="C34" s="67" t="s">
        <v>124</v>
      </c>
      <c r="D34" s="66" t="s">
        <v>46</v>
      </c>
      <c r="E34" s="65">
        <v>1</v>
      </c>
      <c r="F34" s="202"/>
      <c r="G34" s="63">
        <f t="shared" si="0"/>
        <v>0</v>
      </c>
      <c r="H34" s="62" t="s">
        <v>127</v>
      </c>
      <c r="I34" s="61">
        <f>ROUND(SUM(G33:G34),2)</f>
        <v>0</v>
      </c>
    </row>
    <row r="35" spans="1:9" ht="63.6" customHeight="1" thickBot="1" x14ac:dyDescent="0.3">
      <c r="A35" s="1"/>
      <c r="B35" s="1"/>
      <c r="C35" s="1"/>
      <c r="D35" s="1"/>
      <c r="E35" s="1"/>
      <c r="F35" s="59" t="s">
        <v>166</v>
      </c>
      <c r="G35" s="58">
        <f>SUM(G5:G34)</f>
        <v>0</v>
      </c>
      <c r="H35" s="1"/>
    </row>
    <row r="36" spans="1:9" ht="34.5" customHeight="1" x14ac:dyDescent="0.25"/>
    <row r="37" spans="1:9" ht="34.5" customHeight="1" x14ac:dyDescent="0.25"/>
    <row r="38" spans="1:9" ht="33" customHeight="1" x14ac:dyDescent="0.25"/>
    <row r="39" spans="1:9" ht="32.4" customHeight="1" x14ac:dyDescent="0.25"/>
    <row r="40" spans="1:9" ht="21.75" customHeight="1" x14ac:dyDescent="0.25"/>
    <row r="41" spans="1:9" ht="40.200000000000003" customHeight="1" x14ac:dyDescent="0.25"/>
    <row r="42" spans="1:9" ht="39.75" customHeight="1" x14ac:dyDescent="0.25"/>
    <row r="43" spans="1:9" ht="29.25" customHeight="1" x14ac:dyDescent="0.25"/>
    <row r="44" spans="1:9" ht="49.2" customHeight="1" x14ac:dyDescent="0.25"/>
    <row r="45" spans="1:9" ht="29.25" customHeight="1" x14ac:dyDescent="0.25">
      <c r="A45" s="1"/>
      <c r="B45" s="1"/>
      <c r="C45" s="1"/>
      <c r="D45" s="1"/>
      <c r="E45" s="1"/>
      <c r="F45" s="1"/>
      <c r="G45" s="1"/>
      <c r="H45" s="1"/>
    </row>
    <row r="46" spans="1:9" ht="29.25" customHeight="1" x14ac:dyDescent="0.25">
      <c r="A46" s="1"/>
      <c r="B46" s="1"/>
      <c r="C46" s="1"/>
      <c r="D46" s="1"/>
      <c r="E46" s="1"/>
      <c r="F46" s="1"/>
      <c r="G46" s="1"/>
      <c r="H46" s="1"/>
    </row>
    <row r="47" spans="1:9" ht="29.25" customHeight="1" x14ac:dyDescent="0.25">
      <c r="A47" s="1"/>
      <c r="B47" s="1"/>
      <c r="C47" s="1"/>
      <c r="D47" s="1"/>
      <c r="E47" s="1"/>
      <c r="F47" s="1"/>
      <c r="G47" s="1"/>
      <c r="H47" s="1"/>
    </row>
    <row r="48" spans="1:9" ht="31.5" customHeight="1" x14ac:dyDescent="0.25">
      <c r="A48" s="1"/>
      <c r="B48" s="1"/>
      <c r="C48" s="1"/>
      <c r="D48" s="1"/>
      <c r="E48" s="1"/>
      <c r="F48" s="1"/>
      <c r="G48" s="1"/>
      <c r="H48" s="1"/>
    </row>
    <row r="49" spans="1:9" ht="31.5" customHeight="1" x14ac:dyDescent="0.25">
      <c r="A49" s="1"/>
      <c r="B49" s="1"/>
      <c r="C49" s="1"/>
      <c r="D49" s="1"/>
      <c r="E49" s="1"/>
      <c r="F49" s="1"/>
      <c r="G49" s="1"/>
      <c r="H49" s="1"/>
    </row>
    <row r="50" spans="1:9" ht="32.25" customHeight="1" x14ac:dyDescent="0.25">
      <c r="A50" s="1"/>
      <c r="B50" s="1"/>
      <c r="C50" s="1"/>
      <c r="D50" s="1"/>
      <c r="E50" s="1"/>
      <c r="F50" s="1"/>
      <c r="G50" s="1"/>
      <c r="H50" s="1"/>
    </row>
    <row r="51" spans="1:9" s="60" customFormat="1" ht="32.25" customHeight="1" x14ac:dyDescent="0.25">
      <c r="A51" s="1"/>
      <c r="B51" s="1"/>
      <c r="C51" s="1"/>
      <c r="D51" s="1"/>
      <c r="E51" s="1"/>
      <c r="F51" s="1"/>
      <c r="G51" s="1"/>
      <c r="H51" s="1"/>
      <c r="I51" s="1"/>
    </row>
    <row r="52" spans="1:9" s="60" customFormat="1" ht="33" customHeight="1" x14ac:dyDescent="0.25">
      <c r="A52" s="1"/>
      <c r="B52" s="1"/>
      <c r="C52" s="1"/>
      <c r="D52" s="1"/>
      <c r="E52" s="1"/>
      <c r="F52" s="1"/>
      <c r="G52" s="1"/>
      <c r="H52" s="1"/>
      <c r="I52" s="1"/>
    </row>
    <row r="53" spans="1:9" s="60" customFormat="1" ht="34.5" customHeight="1" x14ac:dyDescent="0.25">
      <c r="A53" s="1"/>
      <c r="B53" s="1"/>
      <c r="C53" s="1"/>
      <c r="D53" s="1"/>
      <c r="E53" s="1"/>
      <c r="F53" s="1"/>
      <c r="G53" s="1"/>
      <c r="H53" s="1"/>
      <c r="I53" s="1"/>
    </row>
    <row r="54" spans="1:9" s="60" customFormat="1" ht="32.25" customHeight="1" x14ac:dyDescent="0.25">
      <c r="A54" s="1"/>
      <c r="B54" s="1"/>
      <c r="C54" s="1"/>
      <c r="D54" s="1"/>
      <c r="E54" s="1"/>
      <c r="F54" s="1"/>
      <c r="G54" s="1"/>
      <c r="H54" s="1"/>
      <c r="I54" s="1"/>
    </row>
    <row r="55" spans="1:9" s="60" customFormat="1" ht="32.25" customHeight="1" x14ac:dyDescent="0.25">
      <c r="A55" s="1"/>
      <c r="B55" s="1"/>
      <c r="C55" s="1"/>
      <c r="D55" s="1"/>
      <c r="E55" s="1"/>
      <c r="F55" s="1"/>
      <c r="G55" s="1"/>
      <c r="H55" s="1"/>
      <c r="I55" s="1"/>
    </row>
    <row r="56" spans="1:9" s="60" customFormat="1" ht="32.25" customHeight="1" x14ac:dyDescent="0.25">
      <c r="A56" s="1"/>
      <c r="B56" s="1"/>
      <c r="C56" s="1"/>
      <c r="D56" s="1"/>
      <c r="E56" s="1"/>
      <c r="F56" s="1"/>
      <c r="G56" s="1"/>
      <c r="H56" s="1"/>
      <c r="I56" s="1"/>
    </row>
    <row r="57" spans="1:9" s="60" customFormat="1" ht="32.25" customHeight="1" x14ac:dyDescent="0.25">
      <c r="A57" s="1"/>
      <c r="B57" s="1"/>
      <c r="C57" s="1"/>
      <c r="D57" s="1"/>
      <c r="E57" s="1"/>
      <c r="F57" s="1"/>
      <c r="G57" s="1"/>
      <c r="H57" s="1"/>
      <c r="I57" s="1"/>
    </row>
    <row r="58" spans="1:9" s="60" customFormat="1" ht="32.25" customHeight="1" x14ac:dyDescent="0.25">
      <c r="A58" s="1"/>
      <c r="B58" s="1"/>
      <c r="C58" s="1"/>
      <c r="D58" s="1"/>
      <c r="E58" s="1"/>
      <c r="F58" s="1"/>
      <c r="G58" s="1"/>
      <c r="H58" s="1"/>
      <c r="I58" s="1"/>
    </row>
    <row r="59" spans="1:9" s="60" customFormat="1" ht="32.25" customHeight="1" x14ac:dyDescent="0.25">
      <c r="A59" s="1"/>
      <c r="B59" s="1"/>
      <c r="C59" s="1"/>
      <c r="D59" s="1"/>
      <c r="E59" s="1"/>
      <c r="F59" s="1"/>
      <c r="G59" s="1"/>
      <c r="H59" s="1"/>
      <c r="I59" s="1"/>
    </row>
    <row r="60" spans="1:9" s="60" customFormat="1" ht="31.5" customHeight="1" x14ac:dyDescent="0.25">
      <c r="A60" s="1"/>
      <c r="B60" s="1"/>
      <c r="C60" s="1"/>
      <c r="D60" s="1"/>
      <c r="E60" s="1"/>
      <c r="F60" s="1"/>
      <c r="G60" s="1"/>
      <c r="H60" s="1"/>
      <c r="I60" s="1"/>
    </row>
    <row r="61" spans="1:9" s="60" customFormat="1" ht="31.5" customHeight="1" x14ac:dyDescent="0.25">
      <c r="A61" s="1"/>
      <c r="B61" s="1"/>
      <c r="C61" s="1"/>
      <c r="D61" s="1"/>
      <c r="E61" s="1"/>
      <c r="F61" s="1"/>
      <c r="G61" s="1"/>
      <c r="H61" s="1"/>
      <c r="I61" s="1"/>
    </row>
    <row r="62" spans="1:9" s="60" customFormat="1" ht="33" customHeight="1" x14ac:dyDescent="0.25">
      <c r="A62" s="1"/>
      <c r="B62" s="1"/>
      <c r="C62" s="1"/>
      <c r="D62" s="1"/>
      <c r="E62" s="1"/>
      <c r="F62" s="1"/>
      <c r="G62" s="1"/>
      <c r="H62" s="1"/>
      <c r="I62" s="1"/>
    </row>
    <row r="63" spans="1:9" s="60" customFormat="1" ht="33" customHeight="1" x14ac:dyDescent="0.25">
      <c r="A63" s="1"/>
      <c r="B63" s="1"/>
      <c r="C63" s="1"/>
      <c r="D63" s="1"/>
      <c r="E63" s="1"/>
      <c r="F63" s="1"/>
      <c r="G63" s="1"/>
      <c r="H63" s="1"/>
      <c r="I63" s="1"/>
    </row>
    <row r="64" spans="1:9" s="60" customFormat="1" ht="30.75" customHeight="1" x14ac:dyDescent="0.25">
      <c r="A64" s="1"/>
      <c r="B64" s="1"/>
      <c r="C64" s="1"/>
      <c r="D64" s="1"/>
      <c r="E64" s="1"/>
      <c r="F64" s="1"/>
      <c r="G64" s="1"/>
      <c r="H64" s="1"/>
      <c r="I64" s="1"/>
    </row>
    <row r="65" spans="1:9" s="60" customFormat="1" ht="30.75" customHeight="1" x14ac:dyDescent="0.25">
      <c r="A65" s="1"/>
      <c r="B65" s="1"/>
      <c r="C65" s="1"/>
      <c r="D65" s="1"/>
      <c r="E65" s="1"/>
      <c r="F65" s="1"/>
      <c r="G65" s="1"/>
      <c r="H65" s="1"/>
      <c r="I65" s="1"/>
    </row>
    <row r="66" spans="1:9" s="60" customFormat="1" ht="30.75" customHeight="1" x14ac:dyDescent="0.25">
      <c r="A66" s="1"/>
      <c r="B66" s="1"/>
      <c r="C66" s="1"/>
      <c r="D66" s="1"/>
      <c r="E66" s="1"/>
      <c r="F66" s="1"/>
      <c r="G66" s="1"/>
      <c r="H66" s="1"/>
      <c r="I66" s="1"/>
    </row>
    <row r="67" spans="1:9" s="60" customFormat="1" ht="30.75" customHeight="1" x14ac:dyDescent="0.25">
      <c r="A67" s="1"/>
      <c r="B67" s="1"/>
      <c r="C67" s="1"/>
      <c r="D67" s="1"/>
      <c r="E67" s="1"/>
      <c r="F67" s="1"/>
      <c r="G67" s="1"/>
      <c r="H67" s="1"/>
      <c r="I67" s="1"/>
    </row>
    <row r="68" spans="1:9" s="60" customFormat="1" ht="36" customHeight="1" x14ac:dyDescent="0.25">
      <c r="A68" s="1"/>
      <c r="B68" s="1"/>
      <c r="C68" s="1"/>
      <c r="D68" s="1"/>
      <c r="E68" s="1"/>
      <c r="F68" s="1"/>
      <c r="G68" s="1"/>
      <c r="H68" s="1"/>
      <c r="I68" s="1"/>
    </row>
    <row r="69" spans="1:9" ht="43.95" customHeight="1" x14ac:dyDescent="0.25">
      <c r="A69" s="1"/>
      <c r="B69" s="1"/>
      <c r="C69" s="1"/>
      <c r="D69" s="1"/>
      <c r="E69" s="1"/>
      <c r="F69" s="1"/>
      <c r="G69" s="1"/>
      <c r="H69" s="1"/>
    </row>
    <row r="70" spans="1:9" ht="43.95" customHeight="1" x14ac:dyDescent="0.25">
      <c r="A70" s="1"/>
      <c r="B70" s="1"/>
      <c r="C70" s="1"/>
      <c r="D70" s="1"/>
      <c r="E70" s="1"/>
      <c r="F70" s="1"/>
      <c r="G70" s="1"/>
      <c r="H70" s="1"/>
    </row>
    <row r="71" spans="1:9" ht="43.95" customHeight="1" x14ac:dyDescent="0.25">
      <c r="A71" s="1"/>
      <c r="B71" s="1"/>
      <c r="C71" s="1"/>
      <c r="D71" s="1"/>
      <c r="E71" s="1"/>
      <c r="F71" s="1"/>
      <c r="G71" s="1"/>
      <c r="H71" s="1"/>
    </row>
    <row r="72" spans="1:9" ht="43.95" customHeight="1" x14ac:dyDescent="0.25">
      <c r="A72" s="1"/>
      <c r="B72" s="1"/>
      <c r="C72" s="1"/>
      <c r="D72" s="1"/>
      <c r="E72" s="1"/>
      <c r="F72" s="1"/>
      <c r="G72" s="1"/>
      <c r="H72" s="1"/>
    </row>
    <row r="73" spans="1:9" x14ac:dyDescent="0.25">
      <c r="A73" s="1"/>
      <c r="B73" s="1"/>
      <c r="C73" s="1"/>
      <c r="D73" s="1"/>
      <c r="E73" s="1"/>
      <c r="F73" s="1"/>
      <c r="G73" s="1"/>
      <c r="H73" s="1"/>
    </row>
    <row r="74" spans="1:9" x14ac:dyDescent="0.25">
      <c r="A74" s="1"/>
      <c r="B74" s="1"/>
      <c r="C74" s="1"/>
      <c r="D74" s="1"/>
      <c r="E74" s="1"/>
      <c r="F74" s="1"/>
      <c r="G74" s="1"/>
      <c r="H74" s="1"/>
    </row>
    <row r="75" spans="1:9" x14ac:dyDescent="0.25">
      <c r="A75" s="1"/>
      <c r="B75" s="1"/>
      <c r="C75" s="1"/>
      <c r="D75" s="1"/>
      <c r="E75" s="1"/>
      <c r="F75" s="1"/>
      <c r="G75" s="1"/>
      <c r="H75" s="1"/>
    </row>
    <row r="76" spans="1:9" ht="13.95" customHeight="1" x14ac:dyDescent="0.25">
      <c r="A76" s="1"/>
      <c r="B76" s="1"/>
      <c r="C76" s="1"/>
      <c r="D76" s="1"/>
      <c r="E76" s="1"/>
      <c r="F76" s="1"/>
      <c r="G76" s="1"/>
      <c r="H76" s="1"/>
    </row>
    <row r="77" spans="1:9" ht="13.95" customHeight="1" x14ac:dyDescent="0.25">
      <c r="A77" s="1"/>
      <c r="B77" s="1"/>
      <c r="C77" s="1"/>
      <c r="D77" s="1"/>
      <c r="E77" s="1"/>
      <c r="F77" s="1"/>
      <c r="G77" s="1"/>
      <c r="H77" s="1"/>
    </row>
    <row r="78" spans="1:9" x14ac:dyDescent="0.25">
      <c r="A78" s="256"/>
      <c r="B78" s="255"/>
      <c r="C78" s="254"/>
      <c r="D78" s="258"/>
      <c r="E78" s="257"/>
      <c r="F78" s="253"/>
      <c r="G78" s="247"/>
      <c r="H78" s="70"/>
      <c r="I78" s="56"/>
    </row>
    <row r="79" spans="1:9" x14ac:dyDescent="0.25">
      <c r="A79" s="256"/>
      <c r="B79" s="255"/>
      <c r="C79" s="254"/>
      <c r="D79" s="249"/>
      <c r="E79" s="249"/>
      <c r="F79" s="253"/>
      <c r="G79" s="247"/>
      <c r="H79" s="60"/>
      <c r="I79" s="60"/>
    </row>
    <row r="80" spans="1:9" x14ac:dyDescent="0.25">
      <c r="A80" s="252"/>
      <c r="B80" s="255"/>
      <c r="C80" s="254"/>
      <c r="D80" s="249"/>
      <c r="E80" s="249"/>
      <c r="F80" s="253"/>
      <c r="G80" s="247"/>
      <c r="H80" s="60"/>
      <c r="I80" s="60"/>
    </row>
    <row r="81" spans="1:9" x14ac:dyDescent="0.25">
      <c r="A81" s="252"/>
      <c r="B81" s="255"/>
      <c r="C81" s="254"/>
      <c r="D81" s="249"/>
      <c r="E81" s="249"/>
      <c r="F81" s="253"/>
      <c r="G81" s="247"/>
      <c r="H81" s="60"/>
      <c r="I81" s="60"/>
    </row>
    <row r="82" spans="1:9" x14ac:dyDescent="0.25">
      <c r="A82" s="252"/>
      <c r="B82" s="251"/>
      <c r="C82" s="250"/>
      <c r="D82" s="249"/>
      <c r="E82" s="249"/>
      <c r="F82" s="248"/>
      <c r="G82" s="247"/>
      <c r="H82" s="70"/>
      <c r="I82" s="56"/>
    </row>
    <row r="83" spans="1:9" x14ac:dyDescent="0.25">
      <c r="A83" s="52"/>
      <c r="B83" s="51"/>
      <c r="C83" s="52"/>
      <c r="D83" s="51"/>
      <c r="E83" s="51"/>
      <c r="H83" s="57"/>
      <c r="I83" s="56"/>
    </row>
  </sheetData>
  <mergeCells count="2">
    <mergeCell ref="A1:G1"/>
    <mergeCell ref="A3:G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7F3CF-DCA8-4C4D-A3A7-A0FF910D0AC8}">
  <dimension ref="A1:I86"/>
  <sheetViews>
    <sheetView topLeftCell="E32" zoomScaleNormal="100" workbookViewId="0">
      <selection activeCell="G39" sqref="G39"/>
    </sheetView>
  </sheetViews>
  <sheetFormatPr defaultColWidth="9.109375" defaultRowHeight="13.8" x14ac:dyDescent="0.25"/>
  <cols>
    <col min="1" max="1" width="39.6640625" style="48" customWidth="1"/>
    <col min="2" max="2" width="10.5546875" style="2" customWidth="1"/>
    <col min="3" max="3" width="79.33203125" style="3" customWidth="1"/>
    <col min="4" max="4" width="9.109375" style="2"/>
    <col min="5" max="5" width="16.33203125" style="2" customWidth="1"/>
    <col min="6" max="6" width="20.6640625" style="5" customWidth="1"/>
    <col min="7" max="7" width="14.6640625" style="2" customWidth="1"/>
    <col min="8" max="8" width="21.5546875" style="6" customWidth="1"/>
    <col min="9" max="9" width="16.109375" style="1" customWidth="1"/>
    <col min="10" max="16384" width="9.109375" style="1"/>
  </cols>
  <sheetData>
    <row r="1" spans="1:9" ht="39.9" customHeight="1" x14ac:dyDescent="0.25">
      <c r="A1" s="311" t="s">
        <v>167</v>
      </c>
      <c r="B1" s="311"/>
      <c r="C1" s="311"/>
      <c r="D1" s="311"/>
      <c r="E1" s="311"/>
      <c r="F1" s="311"/>
      <c r="G1" s="311"/>
    </row>
    <row r="2" spans="1:9" ht="21.75" customHeight="1" thickBot="1" x14ac:dyDescent="0.3">
      <c r="A2" s="138"/>
      <c r="B2" s="138"/>
      <c r="C2" s="138"/>
      <c r="D2" s="138"/>
      <c r="E2" s="139"/>
      <c r="F2" s="138"/>
      <c r="G2" s="138"/>
    </row>
    <row r="3" spans="1:9" ht="21.6" customHeight="1" x14ac:dyDescent="0.25">
      <c r="A3" s="312" t="s">
        <v>28</v>
      </c>
      <c r="B3" s="313"/>
      <c r="C3" s="313"/>
      <c r="D3" s="313"/>
      <c r="E3" s="313"/>
      <c r="F3" s="313"/>
      <c r="G3" s="314"/>
    </row>
    <row r="4" spans="1:9" ht="28.2" thickBot="1" x14ac:dyDescent="0.3">
      <c r="A4" s="246" t="s">
        <v>36</v>
      </c>
      <c r="B4" s="184" t="s">
        <v>37</v>
      </c>
      <c r="C4" s="184" t="s">
        <v>38</v>
      </c>
      <c r="D4" s="184" t="s">
        <v>39</v>
      </c>
      <c r="E4" s="183" t="s">
        <v>40</v>
      </c>
      <c r="F4" s="244" t="s">
        <v>41</v>
      </c>
      <c r="G4" s="243" t="s">
        <v>42</v>
      </c>
    </row>
    <row r="5" spans="1:9" ht="20.25" customHeight="1" x14ac:dyDescent="0.25">
      <c r="A5" s="77" t="s">
        <v>43</v>
      </c>
      <c r="B5" s="76" t="s">
        <v>44</v>
      </c>
      <c r="C5" s="75" t="s">
        <v>45</v>
      </c>
      <c r="D5" s="73" t="s">
        <v>46</v>
      </c>
      <c r="E5" s="73">
        <v>1</v>
      </c>
      <c r="F5" s="129"/>
      <c r="G5" s="71">
        <f t="shared" ref="G5:G37" si="0">ROUND((E5*F5),2)</f>
        <v>0</v>
      </c>
    </row>
    <row r="6" spans="1:9" ht="20.25" customHeight="1" x14ac:dyDescent="0.25">
      <c r="A6" s="106" t="s">
        <v>43</v>
      </c>
      <c r="B6" s="91" t="s">
        <v>47</v>
      </c>
      <c r="C6" s="90" t="s">
        <v>51</v>
      </c>
      <c r="D6" s="88" t="s">
        <v>52</v>
      </c>
      <c r="E6" s="88">
        <v>16</v>
      </c>
      <c r="F6" s="128"/>
      <c r="G6" s="86">
        <f t="shared" si="0"/>
        <v>0</v>
      </c>
    </row>
    <row r="7" spans="1:9" ht="20.25" customHeight="1" x14ac:dyDescent="0.25">
      <c r="A7" s="106" t="s">
        <v>43</v>
      </c>
      <c r="B7" s="91" t="s">
        <v>50</v>
      </c>
      <c r="C7" s="90" t="s">
        <v>54</v>
      </c>
      <c r="D7" s="88" t="s">
        <v>55</v>
      </c>
      <c r="E7" s="88">
        <v>4.4000000000000004</v>
      </c>
      <c r="F7" s="128"/>
      <c r="G7" s="86">
        <f t="shared" si="0"/>
        <v>0</v>
      </c>
    </row>
    <row r="8" spans="1:9" ht="20.25" customHeight="1" x14ac:dyDescent="0.25">
      <c r="A8" s="106" t="s">
        <v>43</v>
      </c>
      <c r="B8" s="91" t="s">
        <v>53</v>
      </c>
      <c r="C8" s="90" t="s">
        <v>168</v>
      </c>
      <c r="D8" s="88" t="s">
        <v>55</v>
      </c>
      <c r="E8" s="88">
        <v>1.4</v>
      </c>
      <c r="F8" s="128"/>
      <c r="G8" s="86">
        <f t="shared" si="0"/>
        <v>0</v>
      </c>
    </row>
    <row r="9" spans="1:9" ht="20.25" customHeight="1" x14ac:dyDescent="0.25">
      <c r="A9" s="106" t="s">
        <v>43</v>
      </c>
      <c r="B9" s="91" t="s">
        <v>56</v>
      </c>
      <c r="C9" s="90" t="s">
        <v>169</v>
      </c>
      <c r="D9" s="88" t="s">
        <v>55</v>
      </c>
      <c r="E9" s="88">
        <v>12.4</v>
      </c>
      <c r="F9" s="128"/>
      <c r="G9" s="86">
        <f t="shared" si="0"/>
        <v>0</v>
      </c>
    </row>
    <row r="10" spans="1:9" ht="32.4" customHeight="1" x14ac:dyDescent="0.25">
      <c r="A10" s="106" t="s">
        <v>43</v>
      </c>
      <c r="B10" s="91" t="s">
        <v>58</v>
      </c>
      <c r="C10" s="90" t="s">
        <v>170</v>
      </c>
      <c r="D10" s="88" t="s">
        <v>49</v>
      </c>
      <c r="E10" s="88">
        <v>2</v>
      </c>
      <c r="F10" s="128"/>
      <c r="G10" s="86">
        <f t="shared" si="0"/>
        <v>0</v>
      </c>
    </row>
    <row r="11" spans="1:9" ht="34.5" customHeight="1" x14ac:dyDescent="0.25">
      <c r="A11" s="106" t="s">
        <v>43</v>
      </c>
      <c r="B11" s="91" t="s">
        <v>60</v>
      </c>
      <c r="C11" s="90" t="s">
        <v>59</v>
      </c>
      <c r="D11" s="88" t="s">
        <v>52</v>
      </c>
      <c r="E11" s="88">
        <v>52</v>
      </c>
      <c r="F11" s="128"/>
      <c r="G11" s="86">
        <f t="shared" si="0"/>
        <v>0</v>
      </c>
    </row>
    <row r="12" spans="1:9" ht="36.75" customHeight="1" x14ac:dyDescent="0.25">
      <c r="A12" s="106" t="s">
        <v>43</v>
      </c>
      <c r="B12" s="91" t="s">
        <v>63</v>
      </c>
      <c r="C12" s="90" t="s">
        <v>61</v>
      </c>
      <c r="D12" s="88" t="s">
        <v>62</v>
      </c>
      <c r="E12" s="88">
        <v>0.24</v>
      </c>
      <c r="F12" s="128"/>
      <c r="G12" s="86">
        <f t="shared" si="0"/>
        <v>0</v>
      </c>
    </row>
    <row r="13" spans="1:9" ht="27" customHeight="1" x14ac:dyDescent="0.25">
      <c r="A13" s="106" t="s">
        <v>43</v>
      </c>
      <c r="B13" s="91" t="s">
        <v>66</v>
      </c>
      <c r="C13" s="90" t="s">
        <v>138</v>
      </c>
      <c r="D13" s="88" t="s">
        <v>55</v>
      </c>
      <c r="E13" s="88">
        <v>19</v>
      </c>
      <c r="F13" s="128"/>
      <c r="G13" s="86">
        <f t="shared" si="0"/>
        <v>0</v>
      </c>
    </row>
    <row r="14" spans="1:9" ht="32.4" customHeight="1" x14ac:dyDescent="0.25">
      <c r="A14" s="106" t="s">
        <v>43</v>
      </c>
      <c r="B14" s="263" t="s">
        <v>68</v>
      </c>
      <c r="C14" s="90" t="s">
        <v>64</v>
      </c>
      <c r="D14" s="88" t="s">
        <v>65</v>
      </c>
      <c r="E14" s="88">
        <v>5.0999999999999996</v>
      </c>
      <c r="F14" s="128"/>
      <c r="G14" s="86">
        <f t="shared" si="0"/>
        <v>0</v>
      </c>
    </row>
    <row r="15" spans="1:9" ht="20.25" customHeight="1" thickBot="1" x14ac:dyDescent="0.3">
      <c r="A15" s="106" t="s">
        <v>43</v>
      </c>
      <c r="B15" s="263" t="s">
        <v>171</v>
      </c>
      <c r="C15" s="90" t="s">
        <v>67</v>
      </c>
      <c r="D15" s="88" t="s">
        <v>55</v>
      </c>
      <c r="E15" s="88">
        <v>24</v>
      </c>
      <c r="F15" s="128"/>
      <c r="G15" s="86">
        <f t="shared" si="0"/>
        <v>0</v>
      </c>
    </row>
    <row r="16" spans="1:9" ht="40.200000000000003" customHeight="1" thickBot="1" x14ac:dyDescent="0.3">
      <c r="A16" s="126" t="s">
        <v>43</v>
      </c>
      <c r="B16" s="262" t="s">
        <v>172</v>
      </c>
      <c r="C16" s="67" t="s">
        <v>69</v>
      </c>
      <c r="D16" s="65" t="s">
        <v>65</v>
      </c>
      <c r="E16" s="65">
        <v>7.3</v>
      </c>
      <c r="F16" s="125"/>
      <c r="G16" s="63">
        <f t="shared" si="0"/>
        <v>0</v>
      </c>
      <c r="H16" s="62" t="s">
        <v>70</v>
      </c>
      <c r="I16" s="61">
        <f>ROUND(SUM(G5:G16),2)</f>
        <v>0</v>
      </c>
    </row>
    <row r="17" spans="1:9" ht="29.25" customHeight="1" x14ac:dyDescent="0.25">
      <c r="A17" s="77" t="s">
        <v>71</v>
      </c>
      <c r="B17" s="76" t="s">
        <v>72</v>
      </c>
      <c r="C17" s="75" t="s">
        <v>73</v>
      </c>
      <c r="D17" s="74" t="s">
        <v>62</v>
      </c>
      <c r="E17" s="74">
        <v>3</v>
      </c>
      <c r="F17" s="129"/>
      <c r="G17" s="71">
        <f t="shared" si="0"/>
        <v>0</v>
      </c>
      <c r="H17" s="1"/>
    </row>
    <row r="18" spans="1:9" ht="29.25" customHeight="1" thickBot="1" x14ac:dyDescent="0.3">
      <c r="A18" s="106" t="s">
        <v>71</v>
      </c>
      <c r="B18" s="91" t="s">
        <v>74</v>
      </c>
      <c r="C18" s="90" t="s">
        <v>173</v>
      </c>
      <c r="D18" s="89" t="s">
        <v>55</v>
      </c>
      <c r="E18" s="89">
        <v>28.4</v>
      </c>
      <c r="F18" s="128"/>
      <c r="G18" s="86">
        <f t="shared" si="0"/>
        <v>0</v>
      </c>
      <c r="H18" s="70"/>
      <c r="I18" s="56"/>
    </row>
    <row r="19" spans="1:9" ht="31.5" customHeight="1" thickBot="1" x14ac:dyDescent="0.3">
      <c r="A19" s="126" t="s">
        <v>71</v>
      </c>
      <c r="B19" s="121" t="s">
        <v>76</v>
      </c>
      <c r="C19" s="67" t="s">
        <v>174</v>
      </c>
      <c r="D19" s="66" t="s">
        <v>62</v>
      </c>
      <c r="E19" s="66">
        <v>8.5</v>
      </c>
      <c r="F19" s="125"/>
      <c r="G19" s="63">
        <f t="shared" si="0"/>
        <v>0</v>
      </c>
      <c r="H19" s="62" t="s">
        <v>78</v>
      </c>
      <c r="I19" s="61">
        <f>ROUND(SUM(G17:G19),2)</f>
        <v>0</v>
      </c>
    </row>
    <row r="20" spans="1:9" ht="31.5" customHeight="1" x14ac:dyDescent="0.25">
      <c r="A20" s="77" t="s">
        <v>79</v>
      </c>
      <c r="B20" s="76" t="s">
        <v>80</v>
      </c>
      <c r="C20" s="75" t="s">
        <v>81</v>
      </c>
      <c r="D20" s="74" t="s">
        <v>55</v>
      </c>
      <c r="E20" s="73">
        <v>8.1</v>
      </c>
      <c r="F20" s="129"/>
      <c r="G20" s="71">
        <f t="shared" si="0"/>
        <v>0</v>
      </c>
      <c r="H20" s="1"/>
    </row>
    <row r="21" spans="1:9" ht="31.5" customHeight="1" thickBot="1" x14ac:dyDescent="0.3">
      <c r="A21" s="106" t="s">
        <v>79</v>
      </c>
      <c r="B21" s="91" t="s">
        <v>82</v>
      </c>
      <c r="C21" s="90" t="s">
        <v>83</v>
      </c>
      <c r="D21" s="89" t="s">
        <v>55</v>
      </c>
      <c r="E21" s="88">
        <v>8.1</v>
      </c>
      <c r="F21" s="128"/>
      <c r="G21" s="86">
        <f t="shared" si="0"/>
        <v>0</v>
      </c>
      <c r="H21" s="70"/>
      <c r="I21" s="56"/>
    </row>
    <row r="22" spans="1:9" ht="32.25" customHeight="1" thickBot="1" x14ac:dyDescent="0.3">
      <c r="A22" s="126" t="s">
        <v>79</v>
      </c>
      <c r="B22" s="121" t="s">
        <v>84</v>
      </c>
      <c r="C22" s="67" t="s">
        <v>85</v>
      </c>
      <c r="D22" s="66" t="s">
        <v>52</v>
      </c>
      <c r="E22" s="65">
        <v>52</v>
      </c>
      <c r="F22" s="125"/>
      <c r="G22" s="63">
        <f t="shared" si="0"/>
        <v>0</v>
      </c>
      <c r="H22" s="62" t="s">
        <v>86</v>
      </c>
      <c r="I22" s="61">
        <f>ROUND(SUM(G20:G22),2)</f>
        <v>0</v>
      </c>
    </row>
    <row r="23" spans="1:9" ht="32.25" customHeight="1" x14ac:dyDescent="0.25">
      <c r="A23" s="77" t="s">
        <v>175</v>
      </c>
      <c r="B23" s="76" t="s">
        <v>88</v>
      </c>
      <c r="C23" s="75" t="s">
        <v>89</v>
      </c>
      <c r="D23" s="74" t="s">
        <v>55</v>
      </c>
      <c r="E23" s="73">
        <v>18.2</v>
      </c>
      <c r="F23" s="129"/>
      <c r="G23" s="71">
        <f t="shared" si="0"/>
        <v>0</v>
      </c>
      <c r="H23" s="70"/>
      <c r="I23" s="56"/>
    </row>
    <row r="24" spans="1:9" ht="31.5" customHeight="1" x14ac:dyDescent="0.25">
      <c r="A24" s="106" t="s">
        <v>175</v>
      </c>
      <c r="B24" s="91" t="s">
        <v>90</v>
      </c>
      <c r="C24" s="90" t="s">
        <v>176</v>
      </c>
      <c r="D24" s="89" t="s">
        <v>55</v>
      </c>
      <c r="E24" s="88">
        <v>1.4</v>
      </c>
      <c r="F24" s="128"/>
      <c r="G24" s="86">
        <f t="shared" si="0"/>
        <v>0</v>
      </c>
      <c r="H24" s="70"/>
      <c r="I24" s="56"/>
    </row>
    <row r="25" spans="1:9" ht="31.5" customHeight="1" x14ac:dyDescent="0.25">
      <c r="A25" s="106" t="s">
        <v>175</v>
      </c>
      <c r="B25" s="91" t="s">
        <v>92</v>
      </c>
      <c r="C25" s="90" t="s">
        <v>177</v>
      </c>
      <c r="D25" s="89" t="s">
        <v>55</v>
      </c>
      <c r="E25" s="88">
        <v>12.4</v>
      </c>
      <c r="F25" s="128"/>
      <c r="G25" s="86">
        <f t="shared" si="0"/>
        <v>0</v>
      </c>
      <c r="H25" s="70"/>
      <c r="I25" s="56"/>
    </row>
    <row r="26" spans="1:9" ht="31.5" customHeight="1" x14ac:dyDescent="0.25">
      <c r="A26" s="106" t="s">
        <v>175</v>
      </c>
      <c r="B26" s="91" t="s">
        <v>94</v>
      </c>
      <c r="C26" s="90" t="s">
        <v>93</v>
      </c>
      <c r="D26" s="89" t="s">
        <v>55</v>
      </c>
      <c r="E26" s="88">
        <v>4.4000000000000004</v>
      </c>
      <c r="F26" s="128"/>
      <c r="G26" s="86">
        <f t="shared" si="0"/>
        <v>0</v>
      </c>
      <c r="H26" s="70"/>
      <c r="I26" s="56"/>
    </row>
    <row r="27" spans="1:9" ht="31.5" customHeight="1" thickBot="1" x14ac:dyDescent="0.3">
      <c r="A27" s="106" t="s">
        <v>175</v>
      </c>
      <c r="B27" s="91" t="s">
        <v>96</v>
      </c>
      <c r="C27" s="90" t="s">
        <v>97</v>
      </c>
      <c r="D27" s="89" t="s">
        <v>52</v>
      </c>
      <c r="E27" s="88">
        <v>16</v>
      </c>
      <c r="F27" s="128"/>
      <c r="G27" s="86">
        <f t="shared" si="0"/>
        <v>0</v>
      </c>
      <c r="H27" s="70"/>
      <c r="I27" s="56"/>
    </row>
    <row r="28" spans="1:9" ht="31.5" customHeight="1" thickBot="1" x14ac:dyDescent="0.3">
      <c r="A28" s="126" t="s">
        <v>175</v>
      </c>
      <c r="B28" s="121" t="s">
        <v>98</v>
      </c>
      <c r="C28" s="67" t="s">
        <v>99</v>
      </c>
      <c r="D28" s="66" t="s">
        <v>52</v>
      </c>
      <c r="E28" s="65">
        <v>16</v>
      </c>
      <c r="F28" s="125"/>
      <c r="G28" s="63">
        <f t="shared" si="0"/>
        <v>0</v>
      </c>
      <c r="H28" s="62" t="s">
        <v>100</v>
      </c>
      <c r="I28" s="61">
        <f>ROUND(SUM(G23:G28),2)</f>
        <v>0</v>
      </c>
    </row>
    <row r="29" spans="1:9" ht="31.5" customHeight="1" x14ac:dyDescent="0.25">
      <c r="A29" s="77" t="s">
        <v>178</v>
      </c>
      <c r="B29" s="76" t="s">
        <v>102</v>
      </c>
      <c r="C29" s="75" t="s">
        <v>89</v>
      </c>
      <c r="D29" s="74" t="s">
        <v>55</v>
      </c>
      <c r="E29" s="73">
        <v>10.199999999999999</v>
      </c>
      <c r="F29" s="129"/>
      <c r="G29" s="71">
        <f t="shared" si="0"/>
        <v>0</v>
      </c>
      <c r="H29" s="70"/>
      <c r="I29" s="56"/>
    </row>
    <row r="30" spans="1:9" ht="31.5" customHeight="1" x14ac:dyDescent="0.25">
      <c r="A30" s="106" t="s">
        <v>178</v>
      </c>
      <c r="B30" s="91" t="s">
        <v>103</v>
      </c>
      <c r="C30" s="90" t="s">
        <v>104</v>
      </c>
      <c r="D30" s="89" t="s">
        <v>55</v>
      </c>
      <c r="E30" s="88">
        <v>10.199999999999999</v>
      </c>
      <c r="F30" s="128"/>
      <c r="G30" s="86">
        <f t="shared" si="0"/>
        <v>0</v>
      </c>
      <c r="H30" s="1"/>
    </row>
    <row r="31" spans="1:9" s="60" customFormat="1" ht="30.75" customHeight="1" thickBot="1" x14ac:dyDescent="0.3">
      <c r="A31" s="106" t="s">
        <v>178</v>
      </c>
      <c r="B31" s="91" t="s">
        <v>105</v>
      </c>
      <c r="C31" s="90" t="s">
        <v>97</v>
      </c>
      <c r="D31" s="89" t="s">
        <v>52</v>
      </c>
      <c r="E31" s="88">
        <v>29</v>
      </c>
      <c r="F31" s="128"/>
      <c r="G31" s="86">
        <f t="shared" si="0"/>
        <v>0</v>
      </c>
    </row>
    <row r="32" spans="1:9" s="60" customFormat="1" ht="39.6" customHeight="1" thickBot="1" x14ac:dyDescent="0.3">
      <c r="A32" s="126" t="s">
        <v>178</v>
      </c>
      <c r="B32" s="121" t="s">
        <v>106</v>
      </c>
      <c r="C32" s="67" t="s">
        <v>160</v>
      </c>
      <c r="D32" s="66" t="s">
        <v>52</v>
      </c>
      <c r="E32" s="65">
        <v>29</v>
      </c>
      <c r="F32" s="125"/>
      <c r="G32" s="63">
        <f t="shared" si="0"/>
        <v>0</v>
      </c>
      <c r="H32" s="62" t="s">
        <v>109</v>
      </c>
      <c r="I32" s="61">
        <f>ROUND(SUM(G29:G32),2)</f>
        <v>0</v>
      </c>
    </row>
    <row r="33" spans="1:9" ht="36.6" customHeight="1" thickBot="1" x14ac:dyDescent="0.3">
      <c r="A33" s="270" t="s">
        <v>110</v>
      </c>
      <c r="B33" s="269" t="s">
        <v>111</v>
      </c>
      <c r="C33" s="268" t="s">
        <v>112</v>
      </c>
      <c r="D33" s="267" t="s">
        <v>55</v>
      </c>
      <c r="E33" s="266">
        <v>23.2</v>
      </c>
      <c r="F33" s="265"/>
      <c r="G33" s="264">
        <f t="shared" si="0"/>
        <v>0</v>
      </c>
      <c r="H33" s="62" t="s">
        <v>113</v>
      </c>
      <c r="I33" s="61">
        <f>ROUND(SUM(G33:G33),2)</f>
        <v>0</v>
      </c>
    </row>
    <row r="34" spans="1:9" ht="36.6" customHeight="1" x14ac:dyDescent="0.25">
      <c r="A34" s="213" t="s">
        <v>114</v>
      </c>
      <c r="B34" s="76" t="s">
        <v>115</v>
      </c>
      <c r="C34" s="75" t="s">
        <v>116</v>
      </c>
      <c r="D34" s="74" t="s">
        <v>49</v>
      </c>
      <c r="E34" s="73">
        <v>2</v>
      </c>
      <c r="F34" s="72"/>
      <c r="G34" s="71">
        <f t="shared" si="0"/>
        <v>0</v>
      </c>
      <c r="H34" s="70"/>
      <c r="I34" s="56"/>
    </row>
    <row r="35" spans="1:9" ht="36.6" customHeight="1" x14ac:dyDescent="0.25">
      <c r="A35" s="259" t="s">
        <v>114</v>
      </c>
      <c r="B35" s="91" t="s">
        <v>117</v>
      </c>
      <c r="C35" s="90" t="s">
        <v>179</v>
      </c>
      <c r="D35" s="89" t="s">
        <v>49</v>
      </c>
      <c r="E35" s="88">
        <v>2</v>
      </c>
      <c r="F35" s="87"/>
      <c r="G35" s="86">
        <f t="shared" si="0"/>
        <v>0</v>
      </c>
      <c r="H35" s="70"/>
      <c r="I35" s="56"/>
    </row>
    <row r="36" spans="1:9" ht="29.25" customHeight="1" thickBot="1" x14ac:dyDescent="0.3">
      <c r="A36" s="259" t="s">
        <v>114</v>
      </c>
      <c r="B36" s="91" t="s">
        <v>119</v>
      </c>
      <c r="C36" s="90" t="s">
        <v>122</v>
      </c>
      <c r="D36" s="89" t="s">
        <v>46</v>
      </c>
      <c r="E36" s="88">
        <v>1</v>
      </c>
      <c r="F36" s="87"/>
      <c r="G36" s="86">
        <f t="shared" si="0"/>
        <v>0</v>
      </c>
      <c r="H36" s="57"/>
      <c r="I36" s="56"/>
    </row>
    <row r="37" spans="1:9" ht="29.25" customHeight="1" thickBot="1" x14ac:dyDescent="0.3">
      <c r="A37" s="69" t="s">
        <v>114</v>
      </c>
      <c r="B37" s="121" t="s">
        <v>121</v>
      </c>
      <c r="C37" s="67" t="s">
        <v>124</v>
      </c>
      <c r="D37" s="66" t="s">
        <v>46</v>
      </c>
      <c r="E37" s="65">
        <v>1</v>
      </c>
      <c r="F37" s="202"/>
      <c r="G37" s="63">
        <f t="shared" si="0"/>
        <v>0</v>
      </c>
      <c r="H37" s="62" t="s">
        <v>127</v>
      </c>
      <c r="I37" s="61">
        <f>ROUND(SUM(G34:G37),2)</f>
        <v>0</v>
      </c>
    </row>
    <row r="38" spans="1:9" ht="63.6" customHeight="1" thickBot="1" x14ac:dyDescent="0.3">
      <c r="A38" s="1"/>
      <c r="B38" s="1"/>
      <c r="C38" s="1"/>
      <c r="D38" s="1"/>
      <c r="E38" s="1"/>
      <c r="F38" s="59" t="s">
        <v>180</v>
      </c>
      <c r="G38" s="58">
        <f>SUM(G5:G37)</f>
        <v>0</v>
      </c>
      <c r="H38" s="1"/>
    </row>
    <row r="39" spans="1:9" ht="34.5" customHeight="1" x14ac:dyDescent="0.25"/>
    <row r="40" spans="1:9" ht="34.5" customHeight="1" x14ac:dyDescent="0.25"/>
    <row r="41" spans="1:9" ht="33" customHeight="1" x14ac:dyDescent="0.25"/>
    <row r="42" spans="1:9" ht="32.4" customHeight="1" x14ac:dyDescent="0.25"/>
    <row r="43" spans="1:9" ht="21.75" customHeight="1" x14ac:dyDescent="0.25"/>
    <row r="44" spans="1:9" ht="40.200000000000003" customHeight="1" x14ac:dyDescent="0.25"/>
    <row r="45" spans="1:9" ht="39.75" customHeight="1" x14ac:dyDescent="0.25"/>
    <row r="46" spans="1:9" ht="29.25" customHeight="1" x14ac:dyDescent="0.25"/>
    <row r="47" spans="1:9" ht="49.2" customHeight="1" x14ac:dyDescent="0.25"/>
    <row r="48" spans="1:9" ht="29.25" customHeight="1" x14ac:dyDescent="0.25">
      <c r="A48" s="1"/>
      <c r="B48" s="1"/>
      <c r="C48" s="1"/>
      <c r="D48" s="1"/>
      <c r="E48" s="1"/>
      <c r="F48" s="1"/>
      <c r="G48" s="1"/>
      <c r="H48" s="1"/>
    </row>
    <row r="49" spans="1:9" ht="29.25" customHeight="1" x14ac:dyDescent="0.25">
      <c r="A49" s="1"/>
      <c r="B49" s="1"/>
      <c r="C49" s="1"/>
      <c r="D49" s="1"/>
      <c r="E49" s="1"/>
      <c r="F49" s="1"/>
      <c r="G49" s="1"/>
      <c r="H49" s="1"/>
    </row>
    <row r="50" spans="1:9" ht="29.25" customHeight="1" x14ac:dyDescent="0.25">
      <c r="A50" s="1"/>
      <c r="B50" s="1"/>
      <c r="C50" s="1"/>
      <c r="D50" s="1"/>
      <c r="E50" s="1"/>
      <c r="F50" s="1"/>
      <c r="G50" s="1"/>
      <c r="H50" s="1"/>
    </row>
    <row r="51" spans="1:9" ht="31.5" customHeight="1" x14ac:dyDescent="0.25">
      <c r="A51" s="1"/>
      <c r="B51" s="1"/>
      <c r="C51" s="1"/>
      <c r="D51" s="1"/>
      <c r="E51" s="1"/>
      <c r="F51" s="1"/>
      <c r="G51" s="1"/>
      <c r="H51" s="1"/>
    </row>
    <row r="52" spans="1:9" ht="31.5" customHeight="1" x14ac:dyDescent="0.25">
      <c r="A52" s="1"/>
      <c r="B52" s="1"/>
      <c r="C52" s="1"/>
      <c r="D52" s="1"/>
      <c r="E52" s="1"/>
      <c r="F52" s="1"/>
      <c r="G52" s="1"/>
      <c r="H52" s="1"/>
    </row>
    <row r="53" spans="1:9" ht="32.25" customHeight="1" x14ac:dyDescent="0.25">
      <c r="A53" s="1"/>
      <c r="B53" s="1"/>
      <c r="C53" s="1"/>
      <c r="D53" s="1"/>
      <c r="E53" s="1"/>
      <c r="F53" s="1"/>
      <c r="G53" s="1"/>
      <c r="H53" s="1"/>
    </row>
    <row r="54" spans="1:9" s="60" customFormat="1" ht="32.25" customHeight="1" x14ac:dyDescent="0.25">
      <c r="A54" s="1"/>
      <c r="B54" s="1"/>
      <c r="C54" s="1"/>
      <c r="D54" s="1"/>
      <c r="E54" s="1"/>
      <c r="F54" s="1"/>
      <c r="G54" s="1"/>
      <c r="H54" s="1"/>
      <c r="I54" s="1"/>
    </row>
    <row r="55" spans="1:9" s="60" customFormat="1" ht="33" customHeight="1" x14ac:dyDescent="0.25">
      <c r="A55" s="1"/>
      <c r="B55" s="1"/>
      <c r="C55" s="1"/>
      <c r="D55" s="1"/>
      <c r="E55" s="1"/>
      <c r="F55" s="1"/>
      <c r="G55" s="1"/>
      <c r="H55" s="1"/>
      <c r="I55" s="1"/>
    </row>
    <row r="56" spans="1:9" s="60" customFormat="1" ht="34.5" customHeight="1" x14ac:dyDescent="0.25">
      <c r="A56" s="1"/>
      <c r="B56" s="1"/>
      <c r="C56" s="1"/>
      <c r="D56" s="1"/>
      <c r="E56" s="1"/>
      <c r="F56" s="1"/>
      <c r="G56" s="1"/>
      <c r="H56" s="1"/>
      <c r="I56" s="1"/>
    </row>
    <row r="57" spans="1:9" s="60" customFormat="1" ht="32.25" customHeight="1" x14ac:dyDescent="0.25">
      <c r="A57" s="1"/>
      <c r="B57" s="1"/>
      <c r="C57" s="1"/>
      <c r="D57" s="1"/>
      <c r="E57" s="1"/>
      <c r="F57" s="1"/>
      <c r="G57" s="1"/>
      <c r="H57" s="1"/>
      <c r="I57" s="1"/>
    </row>
    <row r="58" spans="1:9" s="60" customFormat="1" ht="32.25" customHeight="1" x14ac:dyDescent="0.25">
      <c r="A58" s="1"/>
      <c r="B58" s="1"/>
      <c r="C58" s="1"/>
      <c r="D58" s="1"/>
      <c r="E58" s="1"/>
      <c r="F58" s="1"/>
      <c r="G58" s="1"/>
      <c r="H58" s="1"/>
      <c r="I58" s="1"/>
    </row>
    <row r="59" spans="1:9" s="60" customFormat="1" ht="32.25" customHeight="1" x14ac:dyDescent="0.25">
      <c r="A59" s="1"/>
      <c r="B59" s="1"/>
      <c r="C59" s="1"/>
      <c r="D59" s="1"/>
      <c r="E59" s="1"/>
      <c r="F59" s="1"/>
      <c r="G59" s="1"/>
      <c r="H59" s="1"/>
      <c r="I59" s="1"/>
    </row>
    <row r="60" spans="1:9" s="60" customFormat="1" ht="32.25" customHeight="1" x14ac:dyDescent="0.25">
      <c r="A60" s="1"/>
      <c r="B60" s="1"/>
      <c r="C60" s="1"/>
      <c r="D60" s="1"/>
      <c r="E60" s="1"/>
      <c r="F60" s="1"/>
      <c r="G60" s="1"/>
      <c r="H60" s="1"/>
      <c r="I60" s="1"/>
    </row>
    <row r="61" spans="1:9" s="60" customFormat="1" ht="32.25" customHeight="1" x14ac:dyDescent="0.25">
      <c r="A61" s="1"/>
      <c r="B61" s="1"/>
      <c r="C61" s="1"/>
      <c r="D61" s="1"/>
      <c r="E61" s="1"/>
      <c r="F61" s="1"/>
      <c r="G61" s="1"/>
      <c r="H61" s="1"/>
      <c r="I61" s="1"/>
    </row>
    <row r="62" spans="1:9" s="60" customFormat="1" ht="32.25" customHeight="1" x14ac:dyDescent="0.25">
      <c r="A62" s="1"/>
      <c r="B62" s="1"/>
      <c r="C62" s="1"/>
      <c r="D62" s="1"/>
      <c r="E62" s="1"/>
      <c r="F62" s="1"/>
      <c r="G62" s="1"/>
      <c r="H62" s="1"/>
      <c r="I62" s="1"/>
    </row>
    <row r="63" spans="1:9" s="60" customFormat="1" ht="31.5" customHeight="1" x14ac:dyDescent="0.25">
      <c r="A63" s="1"/>
      <c r="B63" s="1"/>
      <c r="C63" s="1"/>
      <c r="D63" s="1"/>
      <c r="E63" s="1"/>
      <c r="F63" s="1"/>
      <c r="G63" s="1"/>
      <c r="H63" s="1"/>
      <c r="I63" s="1"/>
    </row>
    <row r="64" spans="1:9" s="60" customFormat="1" ht="31.5" customHeight="1" x14ac:dyDescent="0.25">
      <c r="A64" s="1"/>
      <c r="B64" s="1"/>
      <c r="C64" s="1"/>
      <c r="D64" s="1"/>
      <c r="E64" s="1"/>
      <c r="F64" s="1"/>
      <c r="G64" s="1"/>
      <c r="H64" s="1"/>
      <c r="I64" s="1"/>
    </row>
    <row r="65" spans="1:9" s="60" customFormat="1" ht="33" customHeight="1" x14ac:dyDescent="0.25">
      <c r="A65" s="1"/>
      <c r="B65" s="1"/>
      <c r="C65" s="1"/>
      <c r="D65" s="1"/>
      <c r="E65" s="1"/>
      <c r="F65" s="1"/>
      <c r="G65" s="1"/>
      <c r="H65" s="1"/>
      <c r="I65" s="1"/>
    </row>
    <row r="66" spans="1:9" s="60" customFormat="1" ht="33" customHeight="1" x14ac:dyDescent="0.25">
      <c r="A66" s="1"/>
      <c r="B66" s="1"/>
      <c r="C66" s="1"/>
      <c r="D66" s="1"/>
      <c r="E66" s="1"/>
      <c r="F66" s="1"/>
      <c r="G66" s="1"/>
      <c r="H66" s="1"/>
      <c r="I66" s="1"/>
    </row>
    <row r="67" spans="1:9" s="60" customFormat="1" ht="30.75" customHeight="1" x14ac:dyDescent="0.25">
      <c r="A67" s="1"/>
      <c r="B67" s="1"/>
      <c r="C67" s="1"/>
      <c r="D67" s="1"/>
      <c r="E67" s="1"/>
      <c r="F67" s="1"/>
      <c r="G67" s="1"/>
      <c r="H67" s="1"/>
      <c r="I67" s="1"/>
    </row>
    <row r="68" spans="1:9" s="60" customFormat="1" ht="30.75" customHeight="1" x14ac:dyDescent="0.25">
      <c r="A68" s="1"/>
      <c r="B68" s="1"/>
      <c r="C68" s="1"/>
      <c r="D68" s="1"/>
      <c r="E68" s="1"/>
      <c r="F68" s="1"/>
      <c r="G68" s="1"/>
      <c r="H68" s="1"/>
      <c r="I68" s="1"/>
    </row>
    <row r="69" spans="1:9" s="60" customFormat="1" ht="30.75" customHeight="1" x14ac:dyDescent="0.25">
      <c r="A69" s="1"/>
      <c r="B69" s="1"/>
      <c r="C69" s="1"/>
      <c r="D69" s="1"/>
      <c r="E69" s="1"/>
      <c r="F69" s="1"/>
      <c r="G69" s="1"/>
      <c r="H69" s="1"/>
      <c r="I69" s="1"/>
    </row>
    <row r="70" spans="1:9" s="60" customFormat="1" ht="30.75" customHeight="1" x14ac:dyDescent="0.25">
      <c r="A70" s="1"/>
      <c r="B70" s="1"/>
      <c r="C70" s="1"/>
      <c r="D70" s="1"/>
      <c r="E70" s="1"/>
      <c r="F70" s="1"/>
      <c r="G70" s="1"/>
      <c r="H70" s="1"/>
      <c r="I70" s="1"/>
    </row>
    <row r="71" spans="1:9" s="60" customFormat="1" ht="36" customHeight="1" x14ac:dyDescent="0.25">
      <c r="A71" s="1"/>
      <c r="B71" s="1"/>
      <c r="C71" s="1"/>
      <c r="D71" s="1"/>
      <c r="E71" s="1"/>
      <c r="F71" s="1"/>
      <c r="G71" s="1"/>
      <c r="H71" s="1"/>
      <c r="I71" s="1"/>
    </row>
    <row r="72" spans="1:9" ht="43.95" customHeight="1" x14ac:dyDescent="0.25">
      <c r="A72" s="1"/>
      <c r="B72" s="1"/>
      <c r="C72" s="1"/>
      <c r="D72" s="1"/>
      <c r="E72" s="1"/>
      <c r="F72" s="1"/>
      <c r="G72" s="1"/>
      <c r="H72" s="1"/>
    </row>
    <row r="73" spans="1:9" ht="43.95" customHeight="1" x14ac:dyDescent="0.25">
      <c r="A73" s="1"/>
      <c r="B73" s="1"/>
      <c r="C73" s="1"/>
      <c r="D73" s="1"/>
      <c r="E73" s="1"/>
      <c r="F73" s="1"/>
      <c r="G73" s="1"/>
      <c r="H73" s="1"/>
    </row>
    <row r="74" spans="1:9" ht="43.95" customHeight="1" x14ac:dyDescent="0.25">
      <c r="A74" s="1"/>
      <c r="B74" s="1"/>
      <c r="C74" s="1"/>
      <c r="D74" s="1"/>
      <c r="E74" s="1"/>
      <c r="F74" s="1"/>
      <c r="G74" s="1"/>
      <c r="H74" s="1"/>
    </row>
    <row r="75" spans="1:9" ht="43.95" customHeight="1" x14ac:dyDescent="0.25">
      <c r="A75" s="1"/>
      <c r="B75" s="1"/>
      <c r="C75" s="1"/>
      <c r="D75" s="1"/>
      <c r="E75" s="1"/>
      <c r="F75" s="1"/>
      <c r="G75" s="1"/>
      <c r="H75" s="1"/>
    </row>
    <row r="76" spans="1:9" x14ac:dyDescent="0.25">
      <c r="A76" s="1"/>
      <c r="B76" s="1"/>
      <c r="C76" s="1"/>
      <c r="D76" s="1"/>
      <c r="E76" s="1"/>
      <c r="F76" s="1"/>
      <c r="G76" s="1"/>
      <c r="H76" s="1"/>
    </row>
    <row r="77" spans="1:9" x14ac:dyDescent="0.25">
      <c r="A77" s="1"/>
      <c r="B77" s="1"/>
      <c r="C77" s="1"/>
      <c r="D77" s="1"/>
      <c r="E77" s="1"/>
      <c r="F77" s="1"/>
      <c r="G77" s="1"/>
      <c r="H77" s="1"/>
    </row>
    <row r="78" spans="1:9" x14ac:dyDescent="0.25">
      <c r="A78" s="1"/>
      <c r="B78" s="1"/>
      <c r="C78" s="1"/>
      <c r="D78" s="1"/>
      <c r="E78" s="1"/>
      <c r="F78" s="1"/>
      <c r="G78" s="1"/>
      <c r="H78" s="1"/>
    </row>
    <row r="79" spans="1:9" ht="13.95" customHeight="1" x14ac:dyDescent="0.25">
      <c r="A79" s="1"/>
      <c r="B79" s="1"/>
      <c r="C79" s="1"/>
      <c r="D79" s="1"/>
      <c r="E79" s="1"/>
      <c r="F79" s="1"/>
      <c r="G79" s="1"/>
      <c r="H79" s="1"/>
    </row>
    <row r="80" spans="1:9" ht="13.95" customHeight="1" x14ac:dyDescent="0.25">
      <c r="A80" s="1"/>
      <c r="B80" s="1"/>
      <c r="C80" s="1"/>
      <c r="D80" s="1"/>
      <c r="E80" s="1"/>
      <c r="F80" s="1"/>
      <c r="G80" s="1"/>
      <c r="H80" s="1"/>
    </row>
    <row r="81" spans="1:9" x14ac:dyDescent="0.25">
      <c r="A81" s="256"/>
      <c r="B81" s="255"/>
      <c r="C81" s="254"/>
      <c r="D81" s="258"/>
      <c r="E81" s="257"/>
      <c r="F81" s="253"/>
      <c r="G81" s="247"/>
      <c r="H81" s="70"/>
      <c r="I81" s="56"/>
    </row>
    <row r="82" spans="1:9" x14ac:dyDescent="0.25">
      <c r="A82" s="256"/>
      <c r="B82" s="255"/>
      <c r="C82" s="254"/>
      <c r="D82" s="249"/>
      <c r="E82" s="249"/>
      <c r="F82" s="253"/>
      <c r="G82" s="247"/>
      <c r="H82" s="60"/>
      <c r="I82" s="60"/>
    </row>
    <row r="83" spans="1:9" x14ac:dyDescent="0.25">
      <c r="A83" s="252"/>
      <c r="B83" s="255"/>
      <c r="C83" s="254"/>
      <c r="D83" s="249"/>
      <c r="E83" s="249"/>
      <c r="F83" s="253"/>
      <c r="G83" s="247"/>
      <c r="H83" s="60"/>
      <c r="I83" s="60"/>
    </row>
    <row r="84" spans="1:9" x14ac:dyDescent="0.25">
      <c r="A84" s="252"/>
      <c r="B84" s="255"/>
      <c r="C84" s="254"/>
      <c r="D84" s="249"/>
      <c r="E84" s="249"/>
      <c r="F84" s="253"/>
      <c r="G84" s="247"/>
      <c r="H84" s="60"/>
      <c r="I84" s="60"/>
    </row>
    <row r="85" spans="1:9" x14ac:dyDescent="0.25">
      <c r="A85" s="252"/>
      <c r="B85" s="251"/>
      <c r="C85" s="250"/>
      <c r="D85" s="249"/>
      <c r="E85" s="249"/>
      <c r="F85" s="248"/>
      <c r="G85" s="247"/>
      <c r="H85" s="70"/>
      <c r="I85" s="56"/>
    </row>
    <row r="86" spans="1:9" x14ac:dyDescent="0.25">
      <c r="A86" s="52"/>
      <c r="B86" s="51"/>
      <c r="C86" s="52"/>
      <c r="D86" s="51"/>
      <c r="E86" s="51"/>
      <c r="H86" s="57"/>
      <c r="I86" s="56"/>
    </row>
  </sheetData>
  <mergeCells count="2">
    <mergeCell ref="A1:G1"/>
    <mergeCell ref="A3:G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852AD-20B8-4DA8-8693-06520EE79D8D}">
  <dimension ref="A1:I82"/>
  <sheetViews>
    <sheetView topLeftCell="G28" zoomScale="79" zoomScaleNormal="79" workbookViewId="0">
      <selection activeCell="A3" sqref="A3:G3"/>
    </sheetView>
  </sheetViews>
  <sheetFormatPr defaultColWidth="9.109375" defaultRowHeight="13.8" x14ac:dyDescent="0.25"/>
  <cols>
    <col min="1" max="1" width="39.6640625" style="48" customWidth="1"/>
    <col min="2" max="2" width="10.5546875" style="2" customWidth="1"/>
    <col min="3" max="3" width="79.33203125" style="3" customWidth="1"/>
    <col min="4" max="4" width="9.109375" style="2"/>
    <col min="5" max="5" width="16.33203125" style="2" customWidth="1"/>
    <col min="6" max="6" width="20.6640625" style="5" customWidth="1"/>
    <col min="7" max="7" width="14.6640625" style="2" customWidth="1"/>
    <col min="8" max="8" width="21.5546875" style="6" customWidth="1"/>
    <col min="9" max="9" width="16.109375" style="1" customWidth="1"/>
    <col min="10" max="16384" width="9.109375" style="1"/>
  </cols>
  <sheetData>
    <row r="1" spans="1:9" ht="39.9" customHeight="1" x14ac:dyDescent="0.25">
      <c r="A1" s="311" t="s">
        <v>181</v>
      </c>
      <c r="B1" s="311"/>
      <c r="C1" s="311"/>
      <c r="D1" s="311"/>
      <c r="E1" s="311"/>
      <c r="F1" s="311"/>
      <c r="G1" s="311"/>
    </row>
    <row r="2" spans="1:9" ht="21.75" customHeight="1" thickBot="1" x14ac:dyDescent="0.3">
      <c r="A2" s="138"/>
      <c r="B2" s="138"/>
      <c r="C2" s="138"/>
      <c r="D2" s="138"/>
      <c r="E2" s="139"/>
      <c r="F2" s="138"/>
      <c r="G2" s="138"/>
    </row>
    <row r="3" spans="1:9" ht="21.6" customHeight="1" x14ac:dyDescent="0.25">
      <c r="A3" s="312" t="s">
        <v>27</v>
      </c>
      <c r="B3" s="313"/>
      <c r="C3" s="313"/>
      <c r="D3" s="313"/>
      <c r="E3" s="313"/>
      <c r="F3" s="313"/>
      <c r="G3" s="314"/>
    </row>
    <row r="4" spans="1:9" ht="28.2" thickBot="1" x14ac:dyDescent="0.3">
      <c r="A4" s="137" t="s">
        <v>36</v>
      </c>
      <c r="B4" s="135" t="s">
        <v>37</v>
      </c>
      <c r="C4" s="135" t="s">
        <v>38</v>
      </c>
      <c r="D4" s="135" t="s">
        <v>39</v>
      </c>
      <c r="E4" s="134" t="s">
        <v>40</v>
      </c>
      <c r="F4" s="133" t="s">
        <v>41</v>
      </c>
      <c r="G4" s="132" t="s">
        <v>42</v>
      </c>
    </row>
    <row r="5" spans="1:9" ht="20.25" customHeight="1" x14ac:dyDescent="0.25">
      <c r="A5" s="77" t="s">
        <v>43</v>
      </c>
      <c r="B5" s="76" t="s">
        <v>44</v>
      </c>
      <c r="C5" s="75" t="s">
        <v>45</v>
      </c>
      <c r="D5" s="73" t="s">
        <v>46</v>
      </c>
      <c r="E5" s="73">
        <v>1</v>
      </c>
      <c r="F5" s="129"/>
      <c r="G5" s="71">
        <f t="shared" ref="G5:G33" si="0">ROUND((E5*F5),2)</f>
        <v>0</v>
      </c>
    </row>
    <row r="6" spans="1:9" ht="20.25" customHeight="1" x14ac:dyDescent="0.25">
      <c r="A6" s="106" t="s">
        <v>43</v>
      </c>
      <c r="B6" s="91" t="s">
        <v>47</v>
      </c>
      <c r="C6" s="90" t="s">
        <v>51</v>
      </c>
      <c r="D6" s="88" t="s">
        <v>52</v>
      </c>
      <c r="E6" s="88">
        <v>9.5</v>
      </c>
      <c r="F6" s="128"/>
      <c r="G6" s="86">
        <f t="shared" si="0"/>
        <v>0</v>
      </c>
    </row>
    <row r="7" spans="1:9" ht="20.25" customHeight="1" x14ac:dyDescent="0.25">
      <c r="A7" s="106" t="s">
        <v>43</v>
      </c>
      <c r="B7" s="91" t="s">
        <v>50</v>
      </c>
      <c r="C7" s="90" t="s">
        <v>54</v>
      </c>
      <c r="D7" s="88" t="s">
        <v>55</v>
      </c>
      <c r="E7" s="88">
        <v>9.6</v>
      </c>
      <c r="F7" s="128"/>
      <c r="G7" s="86">
        <f t="shared" si="0"/>
        <v>0</v>
      </c>
    </row>
    <row r="8" spans="1:9" ht="20.25" customHeight="1" x14ac:dyDescent="0.25">
      <c r="A8" s="106" t="s">
        <v>43</v>
      </c>
      <c r="B8" s="91" t="s">
        <v>53</v>
      </c>
      <c r="C8" s="90" t="s">
        <v>59</v>
      </c>
      <c r="D8" s="88" t="s">
        <v>52</v>
      </c>
      <c r="E8" s="88">
        <v>22.3</v>
      </c>
      <c r="F8" s="128"/>
      <c r="G8" s="86">
        <f t="shared" si="0"/>
        <v>0</v>
      </c>
    </row>
    <row r="9" spans="1:9" ht="20.25" customHeight="1" x14ac:dyDescent="0.25">
      <c r="A9" s="106" t="s">
        <v>43</v>
      </c>
      <c r="B9" s="91" t="s">
        <v>56</v>
      </c>
      <c r="C9" s="90" t="s">
        <v>61</v>
      </c>
      <c r="D9" s="88" t="s">
        <v>55</v>
      </c>
      <c r="E9" s="88">
        <v>18</v>
      </c>
      <c r="F9" s="128"/>
      <c r="G9" s="86">
        <f t="shared" si="0"/>
        <v>0</v>
      </c>
    </row>
    <row r="10" spans="1:9" ht="32.4" customHeight="1" x14ac:dyDescent="0.25">
      <c r="A10" s="106" t="s">
        <v>43</v>
      </c>
      <c r="B10" s="91" t="s">
        <v>58</v>
      </c>
      <c r="C10" s="90" t="s">
        <v>64</v>
      </c>
      <c r="D10" s="88" t="s">
        <v>65</v>
      </c>
      <c r="E10" s="88">
        <v>4.76</v>
      </c>
      <c r="F10" s="128"/>
      <c r="G10" s="86">
        <f t="shared" si="0"/>
        <v>0</v>
      </c>
    </row>
    <row r="11" spans="1:9" ht="34.5" customHeight="1" thickBot="1" x14ac:dyDescent="0.3">
      <c r="A11" s="106" t="s">
        <v>43</v>
      </c>
      <c r="B11" s="91" t="s">
        <v>60</v>
      </c>
      <c r="C11" s="90" t="s">
        <v>67</v>
      </c>
      <c r="D11" s="88" t="s">
        <v>55</v>
      </c>
      <c r="E11" s="88">
        <v>20</v>
      </c>
      <c r="F11" s="128"/>
      <c r="G11" s="86">
        <f t="shared" si="0"/>
        <v>0</v>
      </c>
    </row>
    <row r="12" spans="1:9" ht="36.75" customHeight="1" thickBot="1" x14ac:dyDescent="0.3">
      <c r="A12" s="126" t="s">
        <v>43</v>
      </c>
      <c r="B12" s="121" t="s">
        <v>63</v>
      </c>
      <c r="C12" s="67" t="s">
        <v>69</v>
      </c>
      <c r="D12" s="65" t="s">
        <v>65</v>
      </c>
      <c r="E12" s="65">
        <v>5.72</v>
      </c>
      <c r="F12" s="125"/>
      <c r="G12" s="63">
        <f t="shared" si="0"/>
        <v>0</v>
      </c>
      <c r="H12" s="62" t="s">
        <v>70</v>
      </c>
      <c r="I12" s="61">
        <f>ROUND(SUM(G5:G12),2)</f>
        <v>0</v>
      </c>
    </row>
    <row r="13" spans="1:9" ht="29.25" customHeight="1" x14ac:dyDescent="0.25">
      <c r="A13" s="77" t="s">
        <v>71</v>
      </c>
      <c r="B13" s="76" t="s">
        <v>72</v>
      </c>
      <c r="C13" s="75" t="s">
        <v>73</v>
      </c>
      <c r="D13" s="74" t="s">
        <v>62</v>
      </c>
      <c r="E13" s="74">
        <v>0.5</v>
      </c>
      <c r="F13" s="129"/>
      <c r="G13" s="71">
        <f t="shared" si="0"/>
        <v>0</v>
      </c>
      <c r="H13" s="1"/>
    </row>
    <row r="14" spans="1:9" ht="29.25" customHeight="1" thickBot="1" x14ac:dyDescent="0.3">
      <c r="A14" s="106" t="s">
        <v>71</v>
      </c>
      <c r="B14" s="91" t="s">
        <v>74</v>
      </c>
      <c r="C14" s="90" t="s">
        <v>75</v>
      </c>
      <c r="D14" s="89" t="s">
        <v>55</v>
      </c>
      <c r="E14" s="89">
        <v>19.600000000000001</v>
      </c>
      <c r="F14" s="128"/>
      <c r="G14" s="86">
        <f t="shared" si="0"/>
        <v>0</v>
      </c>
      <c r="H14" s="70"/>
      <c r="I14" s="56"/>
    </row>
    <row r="15" spans="1:9" ht="31.5" customHeight="1" thickBot="1" x14ac:dyDescent="0.3">
      <c r="A15" s="126" t="s">
        <v>71</v>
      </c>
      <c r="B15" s="121" t="s">
        <v>76</v>
      </c>
      <c r="C15" s="67" t="s">
        <v>77</v>
      </c>
      <c r="D15" s="66" t="s">
        <v>62</v>
      </c>
      <c r="E15" s="66">
        <v>5.9</v>
      </c>
      <c r="F15" s="125"/>
      <c r="G15" s="63">
        <f t="shared" si="0"/>
        <v>0</v>
      </c>
      <c r="H15" s="62" t="s">
        <v>78</v>
      </c>
      <c r="I15" s="61">
        <f>ROUND(SUM(G13:G15),2)</f>
        <v>0</v>
      </c>
    </row>
    <row r="16" spans="1:9" ht="31.5" customHeight="1" x14ac:dyDescent="0.25">
      <c r="A16" s="77" t="s">
        <v>79</v>
      </c>
      <c r="B16" s="76" t="s">
        <v>80</v>
      </c>
      <c r="C16" s="75" t="s">
        <v>81</v>
      </c>
      <c r="D16" s="74" t="s">
        <v>55</v>
      </c>
      <c r="E16" s="73">
        <v>4.5999999999999996</v>
      </c>
      <c r="F16" s="129"/>
      <c r="G16" s="71">
        <f t="shared" si="0"/>
        <v>0</v>
      </c>
      <c r="H16" s="1"/>
    </row>
    <row r="17" spans="1:9" ht="31.5" customHeight="1" thickBot="1" x14ac:dyDescent="0.3">
      <c r="A17" s="106" t="s">
        <v>79</v>
      </c>
      <c r="B17" s="91" t="s">
        <v>82</v>
      </c>
      <c r="C17" s="90" t="s">
        <v>83</v>
      </c>
      <c r="D17" s="89" t="s">
        <v>55</v>
      </c>
      <c r="E17" s="88">
        <v>4.5999999999999996</v>
      </c>
      <c r="F17" s="128"/>
      <c r="G17" s="86">
        <f t="shared" si="0"/>
        <v>0</v>
      </c>
      <c r="H17" s="70"/>
      <c r="I17" s="56"/>
    </row>
    <row r="18" spans="1:9" ht="32.25" customHeight="1" thickBot="1" x14ac:dyDescent="0.3">
      <c r="A18" s="126" t="s">
        <v>79</v>
      </c>
      <c r="B18" s="121" t="s">
        <v>84</v>
      </c>
      <c r="C18" s="67" t="s">
        <v>85</v>
      </c>
      <c r="D18" s="66" t="s">
        <v>52</v>
      </c>
      <c r="E18" s="65">
        <v>22.3</v>
      </c>
      <c r="F18" s="125"/>
      <c r="G18" s="63">
        <f t="shared" si="0"/>
        <v>0</v>
      </c>
      <c r="H18" s="62" t="s">
        <v>86</v>
      </c>
      <c r="I18" s="61">
        <f>ROUND(SUM(G16:G18),2)</f>
        <v>0</v>
      </c>
    </row>
    <row r="19" spans="1:9" ht="32.25" customHeight="1" x14ac:dyDescent="0.25">
      <c r="A19" s="77" t="s">
        <v>87</v>
      </c>
      <c r="B19" s="76" t="s">
        <v>88</v>
      </c>
      <c r="C19" s="75" t="s">
        <v>89</v>
      </c>
      <c r="D19" s="74" t="s">
        <v>55</v>
      </c>
      <c r="E19" s="73">
        <v>9.6</v>
      </c>
      <c r="F19" s="129"/>
      <c r="G19" s="71">
        <f t="shared" si="0"/>
        <v>0</v>
      </c>
      <c r="H19" s="70"/>
      <c r="I19" s="56"/>
    </row>
    <row r="20" spans="1:9" ht="31.5" customHeight="1" x14ac:dyDescent="0.25">
      <c r="A20" s="106" t="s">
        <v>87</v>
      </c>
      <c r="B20" s="91" t="s">
        <v>90</v>
      </c>
      <c r="C20" s="90" t="s">
        <v>91</v>
      </c>
      <c r="D20" s="89" t="s">
        <v>55</v>
      </c>
      <c r="E20" s="88">
        <v>6.1</v>
      </c>
      <c r="F20" s="128"/>
      <c r="G20" s="86">
        <f t="shared" si="0"/>
        <v>0</v>
      </c>
      <c r="H20" s="70"/>
      <c r="I20" s="56"/>
    </row>
    <row r="21" spans="1:9" ht="31.5" customHeight="1" x14ac:dyDescent="0.25">
      <c r="A21" s="106" t="s">
        <v>87</v>
      </c>
      <c r="B21" s="91" t="s">
        <v>92</v>
      </c>
      <c r="C21" s="90" t="s">
        <v>93</v>
      </c>
      <c r="D21" s="89" t="s">
        <v>55</v>
      </c>
      <c r="E21" s="88">
        <v>2.5</v>
      </c>
      <c r="F21" s="128"/>
      <c r="G21" s="86">
        <f t="shared" si="0"/>
        <v>0</v>
      </c>
      <c r="H21" s="70"/>
      <c r="I21" s="56"/>
    </row>
    <row r="22" spans="1:9" ht="31.5" customHeight="1" x14ac:dyDescent="0.25">
      <c r="A22" s="106" t="s">
        <v>87</v>
      </c>
      <c r="B22" s="91" t="s">
        <v>94</v>
      </c>
      <c r="C22" s="90" t="s">
        <v>95</v>
      </c>
      <c r="D22" s="89" t="s">
        <v>55</v>
      </c>
      <c r="E22" s="88">
        <v>1</v>
      </c>
      <c r="F22" s="128"/>
      <c r="G22" s="86">
        <f t="shared" si="0"/>
        <v>0</v>
      </c>
      <c r="H22" s="70"/>
      <c r="I22" s="56"/>
    </row>
    <row r="23" spans="1:9" ht="31.5" customHeight="1" thickBot="1" x14ac:dyDescent="0.3">
      <c r="A23" s="106" t="s">
        <v>87</v>
      </c>
      <c r="B23" s="91" t="s">
        <v>96</v>
      </c>
      <c r="C23" s="90" t="s">
        <v>97</v>
      </c>
      <c r="D23" s="89" t="s">
        <v>52</v>
      </c>
      <c r="E23" s="88">
        <v>9.5</v>
      </c>
      <c r="F23" s="128"/>
      <c r="G23" s="86">
        <f t="shared" si="0"/>
        <v>0</v>
      </c>
      <c r="H23" s="70"/>
      <c r="I23" s="56"/>
    </row>
    <row r="24" spans="1:9" ht="31.5" customHeight="1" thickBot="1" x14ac:dyDescent="0.3">
      <c r="A24" s="126" t="s">
        <v>87</v>
      </c>
      <c r="B24" s="121" t="s">
        <v>98</v>
      </c>
      <c r="C24" s="67" t="s">
        <v>99</v>
      </c>
      <c r="D24" s="66" t="s">
        <v>52</v>
      </c>
      <c r="E24" s="65">
        <v>9.5</v>
      </c>
      <c r="F24" s="125"/>
      <c r="G24" s="63">
        <f t="shared" si="0"/>
        <v>0</v>
      </c>
      <c r="H24" s="62" t="s">
        <v>100</v>
      </c>
      <c r="I24" s="61">
        <f>ROUND(SUM(G19:G24),2)</f>
        <v>0</v>
      </c>
    </row>
    <row r="25" spans="1:9" ht="31.5" customHeight="1" x14ac:dyDescent="0.25">
      <c r="A25" s="77" t="s">
        <v>101</v>
      </c>
      <c r="B25" s="76" t="s">
        <v>102</v>
      </c>
      <c r="C25" s="75" t="s">
        <v>89</v>
      </c>
      <c r="D25" s="74" t="s">
        <v>55</v>
      </c>
      <c r="E25" s="73">
        <v>10</v>
      </c>
      <c r="F25" s="129"/>
      <c r="G25" s="71">
        <f t="shared" si="0"/>
        <v>0</v>
      </c>
      <c r="H25" s="70"/>
      <c r="I25" s="56"/>
    </row>
    <row r="26" spans="1:9" ht="31.5" customHeight="1" x14ac:dyDescent="0.25">
      <c r="A26" s="106" t="s">
        <v>101</v>
      </c>
      <c r="B26" s="91" t="s">
        <v>103</v>
      </c>
      <c r="C26" s="90" t="s">
        <v>104</v>
      </c>
      <c r="D26" s="89" t="s">
        <v>55</v>
      </c>
      <c r="E26" s="88">
        <v>10</v>
      </c>
      <c r="F26" s="128"/>
      <c r="G26" s="86">
        <f t="shared" si="0"/>
        <v>0</v>
      </c>
      <c r="H26" s="1"/>
    </row>
    <row r="27" spans="1:9" s="60" customFormat="1" ht="30.75" customHeight="1" x14ac:dyDescent="0.25">
      <c r="A27" s="106" t="s">
        <v>101</v>
      </c>
      <c r="B27" s="91" t="s">
        <v>105</v>
      </c>
      <c r="C27" s="90" t="s">
        <v>97</v>
      </c>
      <c r="D27" s="89" t="s">
        <v>52</v>
      </c>
      <c r="E27" s="88">
        <v>21</v>
      </c>
      <c r="F27" s="128"/>
      <c r="G27" s="86">
        <f t="shared" si="0"/>
        <v>0</v>
      </c>
    </row>
    <row r="28" spans="1:9" s="60" customFormat="1" ht="30.75" customHeight="1" thickBot="1" x14ac:dyDescent="0.3">
      <c r="A28" s="106" t="s">
        <v>101</v>
      </c>
      <c r="B28" s="91" t="s">
        <v>106</v>
      </c>
      <c r="C28" s="90" t="s">
        <v>182</v>
      </c>
      <c r="D28" s="89" t="s">
        <v>52</v>
      </c>
      <c r="E28" s="88">
        <v>5</v>
      </c>
      <c r="F28" s="128"/>
      <c r="G28" s="86">
        <f t="shared" si="0"/>
        <v>0</v>
      </c>
    </row>
    <row r="29" spans="1:9" s="60" customFormat="1" ht="39.6" customHeight="1" thickBot="1" x14ac:dyDescent="0.3">
      <c r="A29" s="126" t="s">
        <v>101</v>
      </c>
      <c r="B29" s="121" t="s">
        <v>107</v>
      </c>
      <c r="C29" s="67" t="s">
        <v>99</v>
      </c>
      <c r="D29" s="66" t="s">
        <v>52</v>
      </c>
      <c r="E29" s="65">
        <v>16</v>
      </c>
      <c r="F29" s="125"/>
      <c r="G29" s="63">
        <f t="shared" si="0"/>
        <v>0</v>
      </c>
      <c r="H29" s="62" t="s">
        <v>109</v>
      </c>
      <c r="I29" s="61">
        <f>ROUND(SUM(G25:G29),2)</f>
        <v>0</v>
      </c>
    </row>
    <row r="30" spans="1:9" ht="36.6" customHeight="1" thickBot="1" x14ac:dyDescent="0.3">
      <c r="A30" s="270" t="s">
        <v>110</v>
      </c>
      <c r="B30" s="269" t="s">
        <v>111</v>
      </c>
      <c r="C30" s="268" t="s">
        <v>112</v>
      </c>
      <c r="D30" s="267" t="s">
        <v>55</v>
      </c>
      <c r="E30" s="271">
        <v>22</v>
      </c>
      <c r="F30" s="265"/>
      <c r="G30" s="264">
        <f t="shared" si="0"/>
        <v>0</v>
      </c>
      <c r="H30" s="62" t="s">
        <v>113</v>
      </c>
      <c r="I30" s="61">
        <f>ROUND(SUM(G30:G30),2)</f>
        <v>0</v>
      </c>
    </row>
    <row r="31" spans="1:9" ht="36.6" customHeight="1" x14ac:dyDescent="0.25">
      <c r="A31" s="213" t="s">
        <v>114</v>
      </c>
      <c r="B31" s="76" t="s">
        <v>115</v>
      </c>
      <c r="C31" s="75" t="s">
        <v>122</v>
      </c>
      <c r="D31" s="74" t="s">
        <v>46</v>
      </c>
      <c r="E31" s="73">
        <v>1</v>
      </c>
      <c r="F31" s="72"/>
      <c r="G31" s="71">
        <f t="shared" si="0"/>
        <v>0</v>
      </c>
      <c r="H31" s="70"/>
      <c r="I31" s="56"/>
    </row>
    <row r="32" spans="1:9" ht="36.6" customHeight="1" thickBot="1" x14ac:dyDescent="0.3">
      <c r="A32" s="259" t="s">
        <v>114</v>
      </c>
      <c r="B32" s="91" t="s">
        <v>117</v>
      </c>
      <c r="C32" s="90" t="s">
        <v>124</v>
      </c>
      <c r="D32" s="89" t="s">
        <v>46</v>
      </c>
      <c r="E32" s="88">
        <v>1</v>
      </c>
      <c r="F32" s="87"/>
      <c r="G32" s="86">
        <f t="shared" si="0"/>
        <v>0</v>
      </c>
      <c r="H32" s="70"/>
      <c r="I32" s="56"/>
    </row>
    <row r="33" spans="1:9" ht="29.25" customHeight="1" thickBot="1" x14ac:dyDescent="0.3">
      <c r="A33" s="69" t="s">
        <v>114</v>
      </c>
      <c r="B33" s="121" t="s">
        <v>119</v>
      </c>
      <c r="C33" s="67" t="s">
        <v>126</v>
      </c>
      <c r="D33" s="66" t="s">
        <v>46</v>
      </c>
      <c r="E33" s="65">
        <v>1</v>
      </c>
      <c r="F33" s="202"/>
      <c r="G33" s="63">
        <f t="shared" si="0"/>
        <v>0</v>
      </c>
      <c r="H33" s="62" t="s">
        <v>127</v>
      </c>
      <c r="I33" s="61">
        <f>ROUND(SUM(G31:G33),2)</f>
        <v>0</v>
      </c>
    </row>
    <row r="34" spans="1:9" ht="63.6" customHeight="1" thickBot="1" x14ac:dyDescent="0.3">
      <c r="A34" s="1"/>
      <c r="B34" s="1"/>
      <c r="C34" s="1"/>
      <c r="D34" s="1"/>
      <c r="E34" s="1"/>
      <c r="F34" s="59" t="s">
        <v>183</v>
      </c>
      <c r="G34" s="58">
        <f>SUM(G5:G33)</f>
        <v>0</v>
      </c>
      <c r="H34" s="1"/>
    </row>
    <row r="35" spans="1:9" ht="34.5" customHeight="1" x14ac:dyDescent="0.25"/>
    <row r="36" spans="1:9" ht="34.5" customHeight="1" x14ac:dyDescent="0.25"/>
    <row r="37" spans="1:9" ht="33" customHeight="1" x14ac:dyDescent="0.25"/>
    <row r="38" spans="1:9" ht="32.4" customHeight="1" x14ac:dyDescent="0.25"/>
    <row r="39" spans="1:9" ht="21.75" customHeight="1" x14ac:dyDescent="0.25"/>
    <row r="40" spans="1:9" ht="40.200000000000003" customHeight="1" x14ac:dyDescent="0.25"/>
    <row r="41" spans="1:9" ht="39.75" customHeight="1" x14ac:dyDescent="0.25"/>
    <row r="42" spans="1:9" ht="29.25" customHeight="1" x14ac:dyDescent="0.25"/>
    <row r="43" spans="1:9" ht="49.2" customHeight="1" x14ac:dyDescent="0.25"/>
    <row r="44" spans="1:9" ht="29.25" customHeight="1" x14ac:dyDescent="0.25">
      <c r="A44" s="1"/>
      <c r="B44" s="1"/>
      <c r="C44" s="1"/>
      <c r="D44" s="1"/>
      <c r="E44" s="1"/>
      <c r="F44" s="1"/>
      <c r="G44" s="1"/>
      <c r="H44" s="1"/>
    </row>
    <row r="45" spans="1:9" ht="29.25" customHeight="1" x14ac:dyDescent="0.25">
      <c r="A45" s="1"/>
      <c r="B45" s="1"/>
      <c r="C45" s="1"/>
      <c r="D45" s="1"/>
      <c r="E45" s="1"/>
      <c r="F45" s="1"/>
      <c r="G45" s="1"/>
      <c r="H45" s="1"/>
    </row>
    <row r="46" spans="1:9" ht="29.25" customHeight="1" x14ac:dyDescent="0.25">
      <c r="A46" s="1"/>
      <c r="B46" s="1"/>
      <c r="C46" s="1"/>
      <c r="D46" s="1"/>
      <c r="E46" s="1"/>
      <c r="F46" s="1"/>
      <c r="G46" s="1"/>
      <c r="H46" s="1"/>
    </row>
    <row r="47" spans="1:9" ht="31.5" customHeight="1" x14ac:dyDescent="0.25">
      <c r="A47" s="1"/>
      <c r="B47" s="1"/>
      <c r="C47" s="1"/>
      <c r="D47" s="1"/>
      <c r="E47" s="1"/>
      <c r="F47" s="1"/>
      <c r="G47" s="1"/>
      <c r="H47" s="1"/>
    </row>
    <row r="48" spans="1:9" ht="31.5" customHeight="1" x14ac:dyDescent="0.25">
      <c r="A48" s="1"/>
      <c r="B48" s="1"/>
      <c r="C48" s="1"/>
      <c r="D48" s="1"/>
      <c r="E48" s="1"/>
      <c r="F48" s="1"/>
      <c r="G48" s="1"/>
      <c r="H48" s="1"/>
    </row>
    <row r="49" spans="1:9" ht="32.25" customHeight="1" x14ac:dyDescent="0.25">
      <c r="A49" s="1"/>
      <c r="B49" s="1"/>
      <c r="C49" s="1"/>
      <c r="D49" s="1"/>
      <c r="E49" s="1"/>
      <c r="F49" s="1"/>
      <c r="G49" s="1"/>
      <c r="H49" s="1"/>
    </row>
    <row r="50" spans="1:9" s="60" customFormat="1" ht="32.25" customHeight="1" x14ac:dyDescent="0.25">
      <c r="A50" s="1"/>
      <c r="B50" s="1"/>
      <c r="C50" s="1"/>
      <c r="D50" s="1"/>
      <c r="E50" s="1"/>
      <c r="F50" s="1"/>
      <c r="G50" s="1"/>
      <c r="H50" s="1"/>
      <c r="I50" s="1"/>
    </row>
    <row r="51" spans="1:9" s="60" customFormat="1" ht="33" customHeight="1" x14ac:dyDescent="0.25">
      <c r="A51" s="1"/>
      <c r="B51" s="1"/>
      <c r="C51" s="1"/>
      <c r="D51" s="1"/>
      <c r="E51" s="1"/>
      <c r="F51" s="1"/>
      <c r="G51" s="1"/>
      <c r="H51" s="1"/>
      <c r="I51" s="1"/>
    </row>
    <row r="52" spans="1:9" s="60" customFormat="1" ht="34.5" customHeight="1" x14ac:dyDescent="0.25">
      <c r="A52" s="1"/>
      <c r="B52" s="1"/>
      <c r="C52" s="1"/>
      <c r="D52" s="1"/>
      <c r="E52" s="1"/>
      <c r="F52" s="1"/>
      <c r="G52" s="1"/>
      <c r="H52" s="1"/>
      <c r="I52" s="1"/>
    </row>
    <row r="53" spans="1:9" s="60" customFormat="1" ht="32.25" customHeight="1" x14ac:dyDescent="0.25">
      <c r="A53" s="1"/>
      <c r="B53" s="1"/>
      <c r="C53" s="1"/>
      <c r="D53" s="1"/>
      <c r="E53" s="1"/>
      <c r="F53" s="1"/>
      <c r="G53" s="1"/>
      <c r="H53" s="1"/>
      <c r="I53" s="1"/>
    </row>
    <row r="54" spans="1:9" s="60" customFormat="1" ht="32.25" customHeight="1" x14ac:dyDescent="0.25">
      <c r="A54" s="1"/>
      <c r="B54" s="1"/>
      <c r="C54" s="1"/>
      <c r="D54" s="1"/>
      <c r="E54" s="1"/>
      <c r="F54" s="1"/>
      <c r="G54" s="1"/>
      <c r="H54" s="1"/>
      <c r="I54" s="1"/>
    </row>
    <row r="55" spans="1:9" s="60" customFormat="1" ht="32.25" customHeight="1" x14ac:dyDescent="0.25">
      <c r="A55" s="1"/>
      <c r="B55" s="1"/>
      <c r="C55" s="1"/>
      <c r="D55" s="1"/>
      <c r="E55" s="1"/>
      <c r="F55" s="1"/>
      <c r="G55" s="1"/>
      <c r="H55" s="1"/>
      <c r="I55" s="1"/>
    </row>
    <row r="56" spans="1:9" s="60" customFormat="1" ht="32.25" customHeight="1" x14ac:dyDescent="0.25">
      <c r="A56" s="1"/>
      <c r="B56" s="1"/>
      <c r="C56" s="1"/>
      <c r="D56" s="1"/>
      <c r="E56" s="1"/>
      <c r="F56" s="1"/>
      <c r="G56" s="1"/>
      <c r="H56" s="1"/>
      <c r="I56" s="1"/>
    </row>
    <row r="57" spans="1:9" s="60" customFormat="1" ht="32.25" customHeight="1" x14ac:dyDescent="0.25">
      <c r="A57" s="1"/>
      <c r="B57" s="1"/>
      <c r="C57" s="1"/>
      <c r="D57" s="1"/>
      <c r="E57" s="1"/>
      <c r="F57" s="1"/>
      <c r="G57" s="1"/>
      <c r="H57" s="1"/>
      <c r="I57" s="1"/>
    </row>
    <row r="58" spans="1:9" s="60" customFormat="1" ht="32.25" customHeight="1" x14ac:dyDescent="0.25">
      <c r="A58" s="1"/>
      <c r="B58" s="1"/>
      <c r="C58" s="1"/>
      <c r="D58" s="1"/>
      <c r="E58" s="1"/>
      <c r="F58" s="1"/>
      <c r="G58" s="1"/>
      <c r="H58" s="1"/>
      <c r="I58" s="1"/>
    </row>
    <row r="59" spans="1:9" s="60" customFormat="1" ht="31.5" customHeight="1" x14ac:dyDescent="0.25">
      <c r="A59" s="1"/>
      <c r="B59" s="1"/>
      <c r="C59" s="1"/>
      <c r="D59" s="1"/>
      <c r="E59" s="1"/>
      <c r="F59" s="1"/>
      <c r="G59" s="1"/>
      <c r="H59" s="1"/>
      <c r="I59" s="1"/>
    </row>
    <row r="60" spans="1:9" s="60" customFormat="1" ht="31.5" customHeight="1" x14ac:dyDescent="0.25">
      <c r="A60" s="1"/>
      <c r="B60" s="1"/>
      <c r="C60" s="1"/>
      <c r="D60" s="1"/>
      <c r="E60" s="1"/>
      <c r="F60" s="1"/>
      <c r="G60" s="1"/>
      <c r="H60" s="1"/>
      <c r="I60" s="1"/>
    </row>
    <row r="61" spans="1:9" s="60" customFormat="1" ht="33" customHeight="1" x14ac:dyDescent="0.25">
      <c r="A61" s="1"/>
      <c r="B61" s="1"/>
      <c r="C61" s="1"/>
      <c r="D61" s="1"/>
      <c r="E61" s="1"/>
      <c r="F61" s="1"/>
      <c r="G61" s="1"/>
      <c r="H61" s="1"/>
      <c r="I61" s="1"/>
    </row>
    <row r="62" spans="1:9" s="60" customFormat="1" ht="33" customHeight="1" x14ac:dyDescent="0.25">
      <c r="A62" s="1"/>
      <c r="B62" s="1"/>
      <c r="C62" s="1"/>
      <c r="D62" s="1"/>
      <c r="E62" s="1"/>
      <c r="F62" s="1"/>
      <c r="G62" s="1"/>
      <c r="H62" s="1"/>
      <c r="I62" s="1"/>
    </row>
    <row r="63" spans="1:9" s="60" customFormat="1" ht="30.75" customHeight="1" x14ac:dyDescent="0.25">
      <c r="A63" s="1"/>
      <c r="B63" s="1"/>
      <c r="C63" s="1"/>
      <c r="D63" s="1"/>
      <c r="E63" s="1"/>
      <c r="F63" s="1"/>
      <c r="G63" s="1"/>
      <c r="H63" s="1"/>
      <c r="I63" s="1"/>
    </row>
    <row r="64" spans="1:9" s="60" customFormat="1" ht="30.75" customHeight="1" x14ac:dyDescent="0.25">
      <c r="A64" s="1"/>
      <c r="B64" s="1"/>
      <c r="C64" s="1"/>
      <c r="D64" s="1"/>
      <c r="E64" s="1"/>
      <c r="F64" s="1"/>
      <c r="G64" s="1"/>
      <c r="H64" s="1"/>
      <c r="I64" s="1"/>
    </row>
    <row r="65" spans="1:9" s="60" customFormat="1" ht="30.75" customHeight="1" x14ac:dyDescent="0.25">
      <c r="A65" s="1"/>
      <c r="B65" s="1"/>
      <c r="C65" s="1"/>
      <c r="D65" s="1"/>
      <c r="E65" s="1"/>
      <c r="F65" s="1"/>
      <c r="G65" s="1"/>
      <c r="H65" s="1"/>
      <c r="I65" s="1"/>
    </row>
    <row r="66" spans="1:9" s="60" customFormat="1" ht="30.75" customHeight="1" x14ac:dyDescent="0.25">
      <c r="A66" s="1"/>
      <c r="B66" s="1"/>
      <c r="C66" s="1"/>
      <c r="D66" s="1"/>
      <c r="E66" s="1"/>
      <c r="F66" s="1"/>
      <c r="G66" s="1"/>
      <c r="H66" s="1"/>
      <c r="I66" s="1"/>
    </row>
    <row r="67" spans="1:9" s="60" customFormat="1" ht="36" customHeight="1" x14ac:dyDescent="0.25">
      <c r="A67" s="1"/>
      <c r="B67" s="1"/>
      <c r="C67" s="1"/>
      <c r="D67" s="1"/>
      <c r="E67" s="1"/>
      <c r="F67" s="1"/>
      <c r="G67" s="1"/>
      <c r="H67" s="1"/>
      <c r="I67" s="1"/>
    </row>
    <row r="68" spans="1:9" ht="43.95" customHeight="1" x14ac:dyDescent="0.25">
      <c r="A68" s="1"/>
      <c r="B68" s="1"/>
      <c r="C68" s="1"/>
      <c r="D68" s="1"/>
      <c r="E68" s="1"/>
      <c r="F68" s="1"/>
      <c r="G68" s="1"/>
      <c r="H68" s="1"/>
    </row>
    <row r="69" spans="1:9" ht="43.95" customHeight="1" x14ac:dyDescent="0.25">
      <c r="A69" s="1"/>
      <c r="B69" s="1"/>
      <c r="C69" s="1"/>
      <c r="D69" s="1"/>
      <c r="E69" s="1"/>
      <c r="F69" s="1"/>
      <c r="G69" s="1"/>
      <c r="H69" s="1"/>
    </row>
    <row r="70" spans="1:9" ht="43.95" customHeight="1" x14ac:dyDescent="0.25">
      <c r="A70" s="1"/>
      <c r="B70" s="1"/>
      <c r="C70" s="1"/>
      <c r="D70" s="1"/>
      <c r="E70" s="1"/>
      <c r="F70" s="1"/>
      <c r="G70" s="1"/>
      <c r="H70" s="1"/>
    </row>
    <row r="71" spans="1:9" ht="43.95" customHeight="1" x14ac:dyDescent="0.25">
      <c r="A71" s="1"/>
      <c r="B71" s="1"/>
      <c r="C71" s="1"/>
      <c r="D71" s="1"/>
      <c r="E71" s="1"/>
      <c r="F71" s="1"/>
      <c r="G71" s="1"/>
      <c r="H71" s="1"/>
    </row>
    <row r="72" spans="1:9" x14ac:dyDescent="0.25">
      <c r="A72" s="1"/>
      <c r="B72" s="1"/>
      <c r="C72" s="1"/>
      <c r="D72" s="1"/>
      <c r="E72" s="1"/>
      <c r="F72" s="1"/>
      <c r="G72" s="1"/>
      <c r="H72" s="1"/>
    </row>
    <row r="73" spans="1:9" x14ac:dyDescent="0.25">
      <c r="A73" s="1"/>
      <c r="B73" s="1"/>
      <c r="C73" s="1"/>
      <c r="D73" s="1"/>
      <c r="E73" s="1"/>
      <c r="F73" s="1"/>
      <c r="G73" s="1"/>
      <c r="H73" s="1"/>
    </row>
    <row r="74" spans="1:9" x14ac:dyDescent="0.25">
      <c r="A74" s="1"/>
      <c r="B74" s="1"/>
      <c r="C74" s="1"/>
      <c r="D74" s="1"/>
      <c r="E74" s="1"/>
      <c r="F74" s="1"/>
      <c r="G74" s="1"/>
      <c r="H74" s="1"/>
    </row>
    <row r="75" spans="1:9" ht="13.95" customHeight="1" x14ac:dyDescent="0.25">
      <c r="A75" s="1"/>
      <c r="B75" s="1"/>
      <c r="C75" s="1"/>
      <c r="D75" s="1"/>
      <c r="E75" s="1"/>
      <c r="F75" s="1"/>
      <c r="G75" s="1"/>
      <c r="H75" s="1"/>
    </row>
    <row r="76" spans="1:9" ht="13.95" customHeight="1" x14ac:dyDescent="0.25">
      <c r="A76" s="1"/>
      <c r="B76" s="1"/>
      <c r="C76" s="1"/>
      <c r="D76" s="1"/>
      <c r="E76" s="1"/>
      <c r="F76" s="1"/>
      <c r="G76" s="1"/>
      <c r="H76" s="1"/>
    </row>
    <row r="77" spans="1:9" x14ac:dyDescent="0.25">
      <c r="A77" s="256"/>
      <c r="B77" s="255"/>
      <c r="C77" s="254"/>
      <c r="D77" s="258"/>
      <c r="E77" s="257"/>
      <c r="F77" s="253"/>
      <c r="G77" s="247"/>
      <c r="H77" s="70"/>
      <c r="I77" s="56"/>
    </row>
    <row r="78" spans="1:9" x14ac:dyDescent="0.25">
      <c r="A78" s="256"/>
      <c r="B78" s="255"/>
      <c r="C78" s="254"/>
      <c r="D78" s="249"/>
      <c r="E78" s="249"/>
      <c r="F78" s="253"/>
      <c r="G78" s="247"/>
      <c r="H78" s="60"/>
      <c r="I78" s="60"/>
    </row>
    <row r="79" spans="1:9" x14ac:dyDescent="0.25">
      <c r="A79" s="252"/>
      <c r="B79" s="255"/>
      <c r="C79" s="254"/>
      <c r="D79" s="249"/>
      <c r="E79" s="249"/>
      <c r="F79" s="253"/>
      <c r="G79" s="247"/>
      <c r="H79" s="60"/>
      <c r="I79" s="60"/>
    </row>
    <row r="80" spans="1:9" x14ac:dyDescent="0.25">
      <c r="A80" s="252"/>
      <c r="B80" s="255"/>
      <c r="C80" s="254"/>
      <c r="D80" s="249"/>
      <c r="E80" s="249"/>
      <c r="F80" s="253"/>
      <c r="G80" s="247"/>
      <c r="H80" s="60"/>
      <c r="I80" s="60"/>
    </row>
    <row r="81" spans="1:9" x14ac:dyDescent="0.25">
      <c r="A81" s="252"/>
      <c r="B81" s="251"/>
      <c r="C81" s="250"/>
      <c r="D81" s="249"/>
      <c r="E81" s="249"/>
      <c r="F81" s="248"/>
      <c r="G81" s="247"/>
      <c r="H81" s="70"/>
      <c r="I81" s="56"/>
    </row>
    <row r="82" spans="1:9" x14ac:dyDescent="0.25">
      <c r="A82" s="52"/>
      <c r="B82" s="51"/>
      <c r="C82" s="52"/>
      <c r="D82" s="51"/>
      <c r="E82" s="51"/>
      <c r="H82" s="57"/>
      <c r="I82" s="56"/>
    </row>
  </sheetData>
  <mergeCells count="2">
    <mergeCell ref="A1:G1"/>
    <mergeCell ref="A3:G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6E917-8477-4308-99E7-03DE037ADC40}">
  <dimension ref="A1:I46"/>
  <sheetViews>
    <sheetView topLeftCell="F34" zoomScale="91" zoomScaleNormal="91" workbookViewId="0">
      <selection sqref="A1:G2"/>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8" ht="15.75" customHeight="1" x14ac:dyDescent="0.3">
      <c r="A1" s="311" t="s">
        <v>184</v>
      </c>
      <c r="B1" s="311"/>
      <c r="C1" s="311"/>
      <c r="D1" s="311"/>
      <c r="E1" s="311"/>
      <c r="F1" s="311"/>
      <c r="G1" s="311"/>
    </row>
    <row r="2" spans="1:8" ht="15" customHeight="1" x14ac:dyDescent="0.3">
      <c r="A2" s="311"/>
      <c r="B2" s="311"/>
      <c r="C2" s="311"/>
      <c r="D2" s="311"/>
      <c r="E2" s="311"/>
      <c r="F2" s="311"/>
      <c r="G2" s="311"/>
    </row>
    <row r="3" spans="1:8" ht="15" thickBot="1" x14ac:dyDescent="0.35"/>
    <row r="4" spans="1:8" s="1" customFormat="1" ht="21.75" customHeight="1" x14ac:dyDescent="0.25">
      <c r="A4" s="312" t="s">
        <v>185</v>
      </c>
      <c r="B4" s="313"/>
      <c r="C4" s="313"/>
      <c r="D4" s="313"/>
      <c r="E4" s="313"/>
      <c r="F4" s="313"/>
      <c r="G4" s="314"/>
      <c r="H4" s="6"/>
    </row>
    <row r="5" spans="1:8" s="1" customFormat="1" ht="28.2" thickBot="1" x14ac:dyDescent="0.3">
      <c r="A5" s="137" t="s">
        <v>36</v>
      </c>
      <c r="B5" s="135" t="s">
        <v>37</v>
      </c>
      <c r="C5" s="135" t="s">
        <v>38</v>
      </c>
      <c r="D5" s="135" t="s">
        <v>39</v>
      </c>
      <c r="E5" s="134" t="s">
        <v>40</v>
      </c>
      <c r="F5" s="133" t="s">
        <v>41</v>
      </c>
      <c r="G5" s="132" t="s">
        <v>42</v>
      </c>
      <c r="H5" s="6"/>
    </row>
    <row r="6" spans="1:8" s="1" customFormat="1" ht="21" customHeight="1" x14ac:dyDescent="0.25">
      <c r="A6" s="77" t="s">
        <v>186</v>
      </c>
      <c r="B6" s="76" t="s">
        <v>187</v>
      </c>
      <c r="C6" s="307" t="s">
        <v>188</v>
      </c>
      <c r="D6" s="301" t="s">
        <v>189</v>
      </c>
      <c r="E6" s="301">
        <v>1</v>
      </c>
      <c r="F6" s="129"/>
      <c r="G6" s="71">
        <f t="shared" ref="G6:G45" si="0">ROUND((E6*F6),2)</f>
        <v>0</v>
      </c>
      <c r="H6" s="6"/>
    </row>
    <row r="7" spans="1:8" s="1" customFormat="1" ht="21" customHeight="1" x14ac:dyDescent="0.25">
      <c r="A7" s="106" t="s">
        <v>186</v>
      </c>
      <c r="B7" s="91" t="s">
        <v>190</v>
      </c>
      <c r="C7" s="306" t="s">
        <v>191</v>
      </c>
      <c r="D7" s="299" t="s">
        <v>192</v>
      </c>
      <c r="E7" s="299">
        <v>1</v>
      </c>
      <c r="F7" s="128"/>
      <c r="G7" s="86">
        <f t="shared" si="0"/>
        <v>0</v>
      </c>
      <c r="H7" s="6"/>
    </row>
    <row r="8" spans="1:8" s="1" customFormat="1" ht="20.25" customHeight="1" x14ac:dyDescent="0.25">
      <c r="A8" s="106" t="s">
        <v>186</v>
      </c>
      <c r="B8" s="91" t="s">
        <v>193</v>
      </c>
      <c r="C8" s="306" t="s">
        <v>194</v>
      </c>
      <c r="D8" s="299" t="s">
        <v>192</v>
      </c>
      <c r="E8" s="299">
        <v>1</v>
      </c>
      <c r="F8" s="128"/>
      <c r="G8" s="86">
        <f t="shared" si="0"/>
        <v>0</v>
      </c>
      <c r="H8" s="6"/>
    </row>
    <row r="9" spans="1:8" s="1" customFormat="1" ht="20.25" customHeight="1" x14ac:dyDescent="0.25">
      <c r="A9" s="106" t="s">
        <v>186</v>
      </c>
      <c r="B9" s="91" t="s">
        <v>195</v>
      </c>
      <c r="C9" s="306" t="s">
        <v>196</v>
      </c>
      <c r="D9" s="299" t="s">
        <v>52</v>
      </c>
      <c r="E9" s="299">
        <v>10</v>
      </c>
      <c r="F9" s="128"/>
      <c r="G9" s="86">
        <f t="shared" si="0"/>
        <v>0</v>
      </c>
    </row>
    <row r="10" spans="1:8" s="1" customFormat="1" ht="21" customHeight="1" x14ac:dyDescent="0.25">
      <c r="A10" s="106" t="s">
        <v>186</v>
      </c>
      <c r="B10" s="91" t="s">
        <v>197</v>
      </c>
      <c r="C10" s="306" t="s">
        <v>198</v>
      </c>
      <c r="D10" s="299" t="s">
        <v>52</v>
      </c>
      <c r="E10" s="299">
        <v>10</v>
      </c>
      <c r="F10" s="128"/>
      <c r="G10" s="86">
        <f t="shared" si="0"/>
        <v>0</v>
      </c>
    </row>
    <row r="11" spans="1:8" s="1" customFormat="1" ht="18.75" customHeight="1" x14ac:dyDescent="0.25">
      <c r="A11" s="106" t="s">
        <v>186</v>
      </c>
      <c r="B11" s="91" t="s">
        <v>199</v>
      </c>
      <c r="C11" s="306" t="s">
        <v>200</v>
      </c>
      <c r="D11" s="299" t="s">
        <v>52</v>
      </c>
      <c r="E11" s="299">
        <v>20</v>
      </c>
      <c r="F11" s="128"/>
      <c r="G11" s="86">
        <f t="shared" si="0"/>
        <v>0</v>
      </c>
    </row>
    <row r="12" spans="1:8" s="1" customFormat="1" ht="23.25" customHeight="1" x14ac:dyDescent="0.25">
      <c r="A12" s="106" t="s">
        <v>186</v>
      </c>
      <c r="B12" s="91" t="s">
        <v>201</v>
      </c>
      <c r="C12" s="306" t="s">
        <v>202</v>
      </c>
      <c r="D12" s="299" t="s">
        <v>52</v>
      </c>
      <c r="E12" s="299">
        <v>20</v>
      </c>
      <c r="F12" s="128"/>
      <c r="G12" s="86">
        <f t="shared" si="0"/>
        <v>0</v>
      </c>
    </row>
    <row r="13" spans="1:8" s="1" customFormat="1" ht="24.75" customHeight="1" x14ac:dyDescent="0.25">
      <c r="A13" s="106" t="s">
        <v>186</v>
      </c>
      <c r="B13" s="91" t="s">
        <v>203</v>
      </c>
      <c r="C13" s="306" t="s">
        <v>204</v>
      </c>
      <c r="D13" s="299" t="s">
        <v>192</v>
      </c>
      <c r="E13" s="299">
        <v>2</v>
      </c>
      <c r="F13" s="128"/>
      <c r="G13" s="86">
        <f t="shared" si="0"/>
        <v>0</v>
      </c>
    </row>
    <row r="14" spans="1:8" s="1" customFormat="1" ht="64.95" customHeight="1" x14ac:dyDescent="0.25">
      <c r="A14" s="106" t="s">
        <v>186</v>
      </c>
      <c r="B14" s="91" t="s">
        <v>205</v>
      </c>
      <c r="C14" s="306" t="s">
        <v>206</v>
      </c>
      <c r="D14" s="299" t="s">
        <v>52</v>
      </c>
      <c r="E14" s="299">
        <v>10</v>
      </c>
      <c r="F14" s="128"/>
      <c r="G14" s="86">
        <f t="shared" si="0"/>
        <v>0</v>
      </c>
    </row>
    <row r="15" spans="1:8" s="1" customFormat="1" ht="44.4" customHeight="1" x14ac:dyDescent="0.25">
      <c r="A15" s="106" t="s">
        <v>186</v>
      </c>
      <c r="B15" s="91" t="s">
        <v>207</v>
      </c>
      <c r="C15" s="306" t="s">
        <v>208</v>
      </c>
      <c r="D15" s="299" t="s">
        <v>52</v>
      </c>
      <c r="E15" s="299">
        <v>30</v>
      </c>
      <c r="F15" s="128"/>
      <c r="G15" s="86">
        <f t="shared" si="0"/>
        <v>0</v>
      </c>
    </row>
    <row r="16" spans="1:8" s="1" customFormat="1" ht="20.25" customHeight="1" x14ac:dyDescent="0.25">
      <c r="A16" s="106" t="s">
        <v>186</v>
      </c>
      <c r="B16" s="91" t="s">
        <v>209</v>
      </c>
      <c r="C16" s="306" t="s">
        <v>210</v>
      </c>
      <c r="D16" s="299" t="s">
        <v>52</v>
      </c>
      <c r="E16" s="299">
        <v>9</v>
      </c>
      <c r="F16" s="128"/>
      <c r="G16" s="86">
        <f t="shared" si="0"/>
        <v>0</v>
      </c>
      <c r="H16" s="6"/>
    </row>
    <row r="17" spans="1:9" s="1" customFormat="1" ht="20.25" customHeight="1" x14ac:dyDescent="0.25">
      <c r="A17" s="106" t="s">
        <v>186</v>
      </c>
      <c r="B17" s="91" t="s">
        <v>211</v>
      </c>
      <c r="C17" s="306" t="s">
        <v>212</v>
      </c>
      <c r="D17" s="299" t="s">
        <v>52</v>
      </c>
      <c r="E17" s="299">
        <v>6</v>
      </c>
      <c r="F17" s="128"/>
      <c r="G17" s="86">
        <f t="shared" si="0"/>
        <v>0</v>
      </c>
      <c r="H17" s="6"/>
    </row>
    <row r="18" spans="1:9" s="1" customFormat="1" ht="38.25" customHeight="1" x14ac:dyDescent="0.25">
      <c r="A18" s="106" t="s">
        <v>186</v>
      </c>
      <c r="B18" s="91" t="s">
        <v>213</v>
      </c>
      <c r="C18" s="306" t="s">
        <v>214</v>
      </c>
      <c r="D18" s="299" t="s">
        <v>52</v>
      </c>
      <c r="E18" s="299">
        <v>12</v>
      </c>
      <c r="F18" s="128"/>
      <c r="G18" s="86">
        <f t="shared" si="0"/>
        <v>0</v>
      </c>
    </row>
    <row r="19" spans="1:9" s="1" customFormat="1" ht="67.95" customHeight="1" x14ac:dyDescent="0.25">
      <c r="A19" s="106" t="s">
        <v>186</v>
      </c>
      <c r="B19" s="91" t="s">
        <v>215</v>
      </c>
      <c r="C19" s="306" t="s">
        <v>216</v>
      </c>
      <c r="D19" s="299" t="s">
        <v>192</v>
      </c>
      <c r="E19" s="299">
        <v>2</v>
      </c>
      <c r="F19" s="128"/>
      <c r="G19" s="86">
        <f t="shared" si="0"/>
        <v>0</v>
      </c>
      <c r="H19" s="6"/>
    </row>
    <row r="20" spans="1:9" s="1" customFormat="1" ht="19.5" customHeight="1" x14ac:dyDescent="0.25">
      <c r="A20" s="106" t="s">
        <v>186</v>
      </c>
      <c r="B20" s="91" t="s">
        <v>217</v>
      </c>
      <c r="C20" s="306" t="s">
        <v>218</v>
      </c>
      <c r="D20" s="299" t="s">
        <v>192</v>
      </c>
      <c r="E20" s="299">
        <v>2</v>
      </c>
      <c r="F20" s="128"/>
      <c r="G20" s="86">
        <f t="shared" si="0"/>
        <v>0</v>
      </c>
      <c r="H20" s="6"/>
    </row>
    <row r="21" spans="1:9" s="1" customFormat="1" ht="21" customHeight="1" x14ac:dyDescent="0.25">
      <c r="A21" s="106" t="s">
        <v>186</v>
      </c>
      <c r="B21" s="91" t="s">
        <v>219</v>
      </c>
      <c r="C21" s="306" t="s">
        <v>220</v>
      </c>
      <c r="D21" s="299" t="s">
        <v>192</v>
      </c>
      <c r="E21" s="299">
        <v>2</v>
      </c>
      <c r="F21" s="128"/>
      <c r="G21" s="86">
        <f t="shared" si="0"/>
        <v>0</v>
      </c>
      <c r="H21" s="6"/>
    </row>
    <row r="22" spans="1:9" s="1" customFormat="1" ht="21" customHeight="1" x14ac:dyDescent="0.25">
      <c r="A22" s="106" t="s">
        <v>186</v>
      </c>
      <c r="B22" s="91" t="s">
        <v>221</v>
      </c>
      <c r="C22" s="306" t="s">
        <v>222</v>
      </c>
      <c r="D22" s="299" t="s">
        <v>192</v>
      </c>
      <c r="E22" s="299">
        <v>2</v>
      </c>
      <c r="F22" s="128"/>
      <c r="G22" s="86">
        <f t="shared" si="0"/>
        <v>0</v>
      </c>
      <c r="H22" s="6"/>
    </row>
    <row r="23" spans="1:9" s="1" customFormat="1" ht="38.25" customHeight="1" x14ac:dyDescent="0.25">
      <c r="A23" s="106" t="s">
        <v>186</v>
      </c>
      <c r="B23" s="91" t="s">
        <v>223</v>
      </c>
      <c r="C23" s="306" t="s">
        <v>224</v>
      </c>
      <c r="D23" s="299" t="s">
        <v>46</v>
      </c>
      <c r="E23" s="299">
        <v>2</v>
      </c>
      <c r="F23" s="128"/>
      <c r="G23" s="86">
        <f t="shared" si="0"/>
        <v>0</v>
      </c>
      <c r="H23" s="70"/>
      <c r="I23" s="56"/>
    </row>
    <row r="24" spans="1:9" s="1" customFormat="1" ht="44.25" customHeight="1" x14ac:dyDescent="0.25">
      <c r="A24" s="106" t="s">
        <v>186</v>
      </c>
      <c r="B24" s="91" t="s">
        <v>225</v>
      </c>
      <c r="C24" s="306" t="s">
        <v>226</v>
      </c>
      <c r="D24" s="299" t="s">
        <v>227</v>
      </c>
      <c r="E24" s="299">
        <v>2</v>
      </c>
      <c r="F24" s="128"/>
      <c r="G24" s="86">
        <f t="shared" si="0"/>
        <v>0</v>
      </c>
      <c r="H24" s="57"/>
      <c r="I24" s="56"/>
    </row>
    <row r="25" spans="1:9" x14ac:dyDescent="0.3">
      <c r="A25" s="106" t="s">
        <v>186</v>
      </c>
      <c r="B25" s="91" t="s">
        <v>228</v>
      </c>
      <c r="C25" s="306" t="s">
        <v>229</v>
      </c>
      <c r="D25" s="299" t="s">
        <v>192</v>
      </c>
      <c r="E25" s="299">
        <v>6</v>
      </c>
      <c r="F25" s="128"/>
      <c r="G25" s="86">
        <f t="shared" si="0"/>
        <v>0</v>
      </c>
    </row>
    <row r="26" spans="1:9" x14ac:dyDescent="0.3">
      <c r="A26" s="106" t="s">
        <v>186</v>
      </c>
      <c r="B26" s="91" t="s">
        <v>230</v>
      </c>
      <c r="C26" s="306" t="s">
        <v>231</v>
      </c>
      <c r="D26" s="299" t="s">
        <v>192</v>
      </c>
      <c r="E26" s="299">
        <v>3</v>
      </c>
      <c r="F26" s="128"/>
      <c r="G26" s="86">
        <f t="shared" si="0"/>
        <v>0</v>
      </c>
    </row>
    <row r="27" spans="1:9" x14ac:dyDescent="0.3">
      <c r="A27" s="106" t="s">
        <v>186</v>
      </c>
      <c r="B27" s="91" t="s">
        <v>232</v>
      </c>
      <c r="C27" s="306" t="s">
        <v>233</v>
      </c>
      <c r="D27" s="299" t="s">
        <v>192</v>
      </c>
      <c r="E27" s="299">
        <v>2</v>
      </c>
      <c r="F27" s="128"/>
      <c r="G27" s="86">
        <f t="shared" si="0"/>
        <v>0</v>
      </c>
    </row>
    <row r="28" spans="1:9" x14ac:dyDescent="0.3">
      <c r="A28" s="106" t="s">
        <v>186</v>
      </c>
      <c r="B28" s="91" t="s">
        <v>234</v>
      </c>
      <c r="C28" s="306" t="s">
        <v>235</v>
      </c>
      <c r="D28" s="299" t="s">
        <v>192</v>
      </c>
      <c r="E28" s="299">
        <v>2</v>
      </c>
      <c r="F28" s="128"/>
      <c r="G28" s="86">
        <f t="shared" si="0"/>
        <v>0</v>
      </c>
    </row>
    <row r="29" spans="1:9" ht="26.4" x14ac:dyDescent="0.3">
      <c r="A29" s="106" t="s">
        <v>186</v>
      </c>
      <c r="B29" s="91" t="s">
        <v>236</v>
      </c>
      <c r="C29" s="306" t="s">
        <v>237</v>
      </c>
      <c r="D29" s="299" t="s">
        <v>192</v>
      </c>
      <c r="E29" s="299">
        <v>2</v>
      </c>
      <c r="F29" s="128"/>
      <c r="G29" s="86">
        <f t="shared" si="0"/>
        <v>0</v>
      </c>
    </row>
    <row r="30" spans="1:9" x14ac:dyDescent="0.3">
      <c r="A30" s="106" t="s">
        <v>186</v>
      </c>
      <c r="B30" s="91" t="s">
        <v>238</v>
      </c>
      <c r="C30" s="306" t="s">
        <v>239</v>
      </c>
      <c r="D30" s="299" t="s">
        <v>192</v>
      </c>
      <c r="E30" s="299">
        <v>2</v>
      </c>
      <c r="F30" s="128"/>
      <c r="G30" s="86">
        <f t="shared" si="0"/>
        <v>0</v>
      </c>
    </row>
    <row r="31" spans="1:9" x14ac:dyDescent="0.3">
      <c r="A31" s="106" t="s">
        <v>186</v>
      </c>
      <c r="B31" s="91" t="s">
        <v>240</v>
      </c>
      <c r="C31" s="306" t="s">
        <v>241</v>
      </c>
      <c r="D31" s="299" t="s">
        <v>46</v>
      </c>
      <c r="E31" s="299">
        <v>1</v>
      </c>
      <c r="F31" s="128"/>
      <c r="G31" s="86">
        <f t="shared" si="0"/>
        <v>0</v>
      </c>
    </row>
    <row r="32" spans="1:9" ht="16.2" thickBot="1" x14ac:dyDescent="0.35">
      <c r="A32" s="106" t="s">
        <v>186</v>
      </c>
      <c r="B32" s="91" t="s">
        <v>242</v>
      </c>
      <c r="C32" s="306" t="s">
        <v>243</v>
      </c>
      <c r="D32" s="299" t="s">
        <v>244</v>
      </c>
      <c r="E32" s="299">
        <v>20</v>
      </c>
      <c r="F32" s="128"/>
      <c r="G32" s="86">
        <f t="shared" si="0"/>
        <v>0</v>
      </c>
    </row>
    <row r="33" spans="1:9" ht="28.2" thickBot="1" x14ac:dyDescent="0.35">
      <c r="A33" s="126" t="s">
        <v>186</v>
      </c>
      <c r="B33" s="121" t="s">
        <v>245</v>
      </c>
      <c r="C33" s="305" t="s">
        <v>246</v>
      </c>
      <c r="D33" s="297" t="s">
        <v>247</v>
      </c>
      <c r="E33" s="297">
        <v>20</v>
      </c>
      <c r="F33" s="125"/>
      <c r="G33" s="63">
        <f t="shared" si="0"/>
        <v>0</v>
      </c>
      <c r="H33" s="62" t="s">
        <v>70</v>
      </c>
      <c r="I33" s="61">
        <f>ROUND(SUM(G6:G33),2)</f>
        <v>0</v>
      </c>
    </row>
    <row r="34" spans="1:9" ht="158.4" x14ac:dyDescent="0.3">
      <c r="A34" s="77" t="s">
        <v>248</v>
      </c>
      <c r="B34" s="76" t="s">
        <v>187</v>
      </c>
      <c r="C34" s="306" t="s">
        <v>249</v>
      </c>
      <c r="D34" s="301" t="s">
        <v>46</v>
      </c>
      <c r="E34" s="301">
        <v>1</v>
      </c>
      <c r="F34" s="129"/>
      <c r="G34" s="71">
        <f t="shared" si="0"/>
        <v>0</v>
      </c>
    </row>
    <row r="35" spans="1:9" x14ac:dyDescent="0.3">
      <c r="A35" s="106" t="s">
        <v>248</v>
      </c>
      <c r="B35" s="91" t="s">
        <v>190</v>
      </c>
      <c r="C35" s="306" t="s">
        <v>250</v>
      </c>
      <c r="D35" s="299" t="s">
        <v>192</v>
      </c>
      <c r="E35" s="299">
        <v>2</v>
      </c>
      <c r="F35" s="128"/>
      <c r="G35" s="86">
        <f t="shared" si="0"/>
        <v>0</v>
      </c>
    </row>
    <row r="36" spans="1:9" x14ac:dyDescent="0.3">
      <c r="A36" s="106" t="s">
        <v>248</v>
      </c>
      <c r="B36" s="91" t="s">
        <v>193</v>
      </c>
      <c r="C36" s="306" t="s">
        <v>251</v>
      </c>
      <c r="D36" s="299" t="s">
        <v>192</v>
      </c>
      <c r="E36" s="299">
        <v>2</v>
      </c>
      <c r="F36" s="128"/>
      <c r="G36" s="86">
        <f t="shared" si="0"/>
        <v>0</v>
      </c>
    </row>
    <row r="37" spans="1:9" x14ac:dyDescent="0.3">
      <c r="A37" s="106" t="s">
        <v>248</v>
      </c>
      <c r="B37" s="91" t="s">
        <v>195</v>
      </c>
      <c r="C37" s="306" t="s">
        <v>252</v>
      </c>
      <c r="D37" s="299" t="s">
        <v>52</v>
      </c>
      <c r="E37" s="299">
        <v>47</v>
      </c>
      <c r="F37" s="128"/>
      <c r="G37" s="86">
        <f t="shared" si="0"/>
        <v>0</v>
      </c>
    </row>
    <row r="38" spans="1:9" x14ac:dyDescent="0.3">
      <c r="A38" s="106" t="s">
        <v>248</v>
      </c>
      <c r="B38" s="91" t="s">
        <v>197</v>
      </c>
      <c r="C38" s="306" t="s">
        <v>253</v>
      </c>
      <c r="D38" s="299" t="s">
        <v>52</v>
      </c>
      <c r="E38" s="299">
        <v>12</v>
      </c>
      <c r="F38" s="128"/>
      <c r="G38" s="86">
        <f t="shared" si="0"/>
        <v>0</v>
      </c>
      <c r="H38" s="6"/>
      <c r="I38" s="1"/>
    </row>
    <row r="39" spans="1:9" ht="15.6" x14ac:dyDescent="0.3">
      <c r="A39" s="106" t="s">
        <v>248</v>
      </c>
      <c r="B39" s="91" t="s">
        <v>199</v>
      </c>
      <c r="C39" s="306" t="s">
        <v>254</v>
      </c>
      <c r="D39" s="299" t="s">
        <v>46</v>
      </c>
      <c r="E39" s="299">
        <v>6</v>
      </c>
      <c r="F39" s="128"/>
      <c r="G39" s="86">
        <f t="shared" si="0"/>
        <v>0</v>
      </c>
      <c r="H39" s="6"/>
      <c r="I39" s="1"/>
    </row>
    <row r="40" spans="1:9" x14ac:dyDescent="0.3">
      <c r="A40" s="106" t="s">
        <v>248</v>
      </c>
      <c r="B40" s="91" t="s">
        <v>201</v>
      </c>
      <c r="C40" s="306" t="s">
        <v>255</v>
      </c>
      <c r="D40" s="299" t="s">
        <v>52</v>
      </c>
      <c r="E40" s="299">
        <v>10</v>
      </c>
      <c r="F40" s="128"/>
      <c r="G40" s="86">
        <f t="shared" si="0"/>
        <v>0</v>
      </c>
      <c r="H40" s="6"/>
      <c r="I40" s="1"/>
    </row>
    <row r="41" spans="1:9" x14ac:dyDescent="0.3">
      <c r="A41" s="106" t="s">
        <v>248</v>
      </c>
      <c r="B41" s="91" t="s">
        <v>203</v>
      </c>
      <c r="C41" s="306" t="s">
        <v>256</v>
      </c>
      <c r="D41" s="299" t="s">
        <v>52</v>
      </c>
      <c r="E41" s="299">
        <v>20</v>
      </c>
      <c r="F41" s="128"/>
      <c r="G41" s="86">
        <f t="shared" si="0"/>
        <v>0</v>
      </c>
    </row>
    <row r="42" spans="1:9" x14ac:dyDescent="0.3">
      <c r="A42" s="106" t="s">
        <v>248</v>
      </c>
      <c r="B42" s="91" t="s">
        <v>205</v>
      </c>
      <c r="C42" s="306" t="s">
        <v>257</v>
      </c>
      <c r="D42" s="299" t="s">
        <v>52</v>
      </c>
      <c r="E42" s="299">
        <v>20</v>
      </c>
      <c r="F42" s="128"/>
      <c r="G42" s="86">
        <f t="shared" si="0"/>
        <v>0</v>
      </c>
      <c r="H42" s="6"/>
      <c r="I42" s="1"/>
    </row>
    <row r="43" spans="1:9" x14ac:dyDescent="0.3">
      <c r="A43" s="106" t="s">
        <v>248</v>
      </c>
      <c r="B43" s="91" t="s">
        <v>207</v>
      </c>
      <c r="C43" s="306" t="s">
        <v>258</v>
      </c>
      <c r="D43" s="299" t="s">
        <v>46</v>
      </c>
      <c r="E43" s="299">
        <v>2</v>
      </c>
      <c r="F43" s="128"/>
      <c r="G43" s="86">
        <f t="shared" si="0"/>
        <v>0</v>
      </c>
    </row>
    <row r="44" spans="1:9" ht="15" thickBot="1" x14ac:dyDescent="0.35">
      <c r="A44" s="106" t="s">
        <v>248</v>
      </c>
      <c r="B44" s="91" t="s">
        <v>209</v>
      </c>
      <c r="C44" s="306" t="s">
        <v>259</v>
      </c>
      <c r="D44" s="299" t="s">
        <v>192</v>
      </c>
      <c r="E44" s="299">
        <v>2</v>
      </c>
      <c r="F44" s="128"/>
      <c r="G44" s="86">
        <f t="shared" si="0"/>
        <v>0</v>
      </c>
    </row>
    <row r="45" spans="1:9" ht="28.2" thickBot="1" x14ac:dyDescent="0.35">
      <c r="A45" s="126" t="s">
        <v>248</v>
      </c>
      <c r="B45" s="121" t="s">
        <v>211</v>
      </c>
      <c r="C45" s="305" t="s">
        <v>260</v>
      </c>
      <c r="D45" s="297" t="s">
        <v>46</v>
      </c>
      <c r="E45" s="297">
        <v>3</v>
      </c>
      <c r="F45" s="125"/>
      <c r="G45" s="63">
        <f t="shared" si="0"/>
        <v>0</v>
      </c>
      <c r="H45" s="62" t="s">
        <v>78</v>
      </c>
      <c r="I45" s="61">
        <f>ROUND(SUM(G34:G45),2)</f>
        <v>0</v>
      </c>
    </row>
    <row r="46" spans="1:9" ht="42" thickBot="1" x14ac:dyDescent="0.35">
      <c r="F46" s="59" t="s">
        <v>261</v>
      </c>
      <c r="G46" s="58">
        <f>SUM(G6:G45)</f>
        <v>0</v>
      </c>
    </row>
  </sheetData>
  <mergeCells count="2">
    <mergeCell ref="A1:G2"/>
    <mergeCell ref="A4:G4"/>
  </mergeCells>
  <pageMargins left="0.7" right="0.7" top="0.75" bottom="0.75" header="0.3" footer="0.3"/>
  <pageSetup paperSize="9" orientation="portrait" horizontalDpi="30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62CAF-CBCA-4606-8F51-B0B97DF347F1}">
  <dimension ref="A1:I86"/>
  <sheetViews>
    <sheetView topLeftCell="D47" zoomScale="85" zoomScaleNormal="85" workbookViewId="0">
      <selection activeCell="A3" sqref="A3:G3"/>
    </sheetView>
  </sheetViews>
  <sheetFormatPr defaultColWidth="9.109375" defaultRowHeight="13.8" x14ac:dyDescent="0.25"/>
  <cols>
    <col min="1" max="1" width="39.6640625" style="48" customWidth="1"/>
    <col min="2" max="2" width="10.5546875" style="2" customWidth="1"/>
    <col min="3" max="3" width="79.33203125" style="3" customWidth="1"/>
    <col min="4" max="4" width="9.109375" style="2"/>
    <col min="5" max="5" width="16.33203125" style="2" customWidth="1"/>
    <col min="6" max="6" width="20.6640625" style="5" customWidth="1"/>
    <col min="7" max="7" width="14.6640625" style="2" customWidth="1"/>
    <col min="8" max="8" width="21.5546875" style="6" customWidth="1"/>
    <col min="9" max="9" width="16.109375" style="1" customWidth="1"/>
    <col min="10" max="16384" width="9.109375" style="1"/>
  </cols>
  <sheetData>
    <row r="1" spans="1:7" ht="39.9" customHeight="1" x14ac:dyDescent="0.25">
      <c r="A1" s="311" t="s">
        <v>184</v>
      </c>
      <c r="B1" s="311"/>
      <c r="C1" s="311"/>
      <c r="D1" s="311"/>
      <c r="E1" s="311"/>
      <c r="F1" s="311"/>
      <c r="G1" s="311"/>
    </row>
    <row r="2" spans="1:7" ht="21.75" customHeight="1" thickBot="1" x14ac:dyDescent="0.3">
      <c r="A2" s="138"/>
      <c r="B2" s="138"/>
      <c r="C2" s="138"/>
      <c r="D2" s="138"/>
      <c r="E2" s="139"/>
      <c r="F2" s="138"/>
      <c r="G2" s="138"/>
    </row>
    <row r="3" spans="1:7" ht="21.6" customHeight="1" x14ac:dyDescent="0.25">
      <c r="A3" s="315" t="s">
        <v>26</v>
      </c>
      <c r="B3" s="313"/>
      <c r="C3" s="313"/>
      <c r="D3" s="313"/>
      <c r="E3" s="313"/>
      <c r="F3" s="313"/>
      <c r="G3" s="314"/>
    </row>
    <row r="4" spans="1:7" ht="28.2" thickBot="1" x14ac:dyDescent="0.3">
      <c r="A4" s="137" t="s">
        <v>36</v>
      </c>
      <c r="B4" s="135" t="s">
        <v>37</v>
      </c>
      <c r="C4" s="135" t="s">
        <v>38</v>
      </c>
      <c r="D4" s="135" t="s">
        <v>39</v>
      </c>
      <c r="E4" s="134" t="s">
        <v>40</v>
      </c>
      <c r="F4" s="133" t="s">
        <v>41</v>
      </c>
      <c r="G4" s="132" t="s">
        <v>42</v>
      </c>
    </row>
    <row r="5" spans="1:7" ht="20.25" customHeight="1" x14ac:dyDescent="0.25">
      <c r="A5" s="77" t="s">
        <v>43</v>
      </c>
      <c r="B5" s="76" t="s">
        <v>44</v>
      </c>
      <c r="C5" s="75" t="s">
        <v>45</v>
      </c>
      <c r="D5" s="73" t="s">
        <v>46</v>
      </c>
      <c r="E5" s="73">
        <v>1</v>
      </c>
      <c r="F5" s="129"/>
      <c r="G5" s="71">
        <f t="shared" ref="G5:G36" si="0">ROUND((E5*F5),2)</f>
        <v>0</v>
      </c>
    </row>
    <row r="6" spans="1:7" ht="20.25" customHeight="1" x14ac:dyDescent="0.25">
      <c r="A6" s="106" t="s">
        <v>43</v>
      </c>
      <c r="B6" s="91" t="s">
        <v>47</v>
      </c>
      <c r="C6" s="90" t="s">
        <v>262</v>
      </c>
      <c r="D6" s="88" t="s">
        <v>49</v>
      </c>
      <c r="E6" s="88">
        <v>1</v>
      </c>
      <c r="F6" s="128"/>
      <c r="G6" s="86">
        <f t="shared" si="0"/>
        <v>0</v>
      </c>
    </row>
    <row r="7" spans="1:7" ht="20.25" customHeight="1" x14ac:dyDescent="0.25">
      <c r="A7" s="106" t="s">
        <v>43</v>
      </c>
      <c r="B7" s="91" t="s">
        <v>50</v>
      </c>
      <c r="C7" s="90" t="s">
        <v>48</v>
      </c>
      <c r="D7" s="88" t="s">
        <v>49</v>
      </c>
      <c r="E7" s="88">
        <v>1</v>
      </c>
      <c r="F7" s="128"/>
      <c r="G7" s="86">
        <f t="shared" si="0"/>
        <v>0</v>
      </c>
    </row>
    <row r="8" spans="1:7" ht="20.25" customHeight="1" x14ac:dyDescent="0.25">
      <c r="A8" s="106" t="s">
        <v>43</v>
      </c>
      <c r="B8" s="91" t="s">
        <v>53</v>
      </c>
      <c r="C8" s="90" t="s">
        <v>51</v>
      </c>
      <c r="D8" s="88" t="s">
        <v>52</v>
      </c>
      <c r="E8" s="88">
        <v>33.299999999999997</v>
      </c>
      <c r="F8" s="128"/>
      <c r="G8" s="86">
        <f t="shared" si="0"/>
        <v>0</v>
      </c>
    </row>
    <row r="9" spans="1:7" ht="20.25" customHeight="1" x14ac:dyDescent="0.25">
      <c r="A9" s="106" t="s">
        <v>43</v>
      </c>
      <c r="B9" s="91" t="s">
        <v>56</v>
      </c>
      <c r="C9" s="90" t="s">
        <v>54</v>
      </c>
      <c r="D9" s="88" t="s">
        <v>55</v>
      </c>
      <c r="E9" s="88">
        <v>2.4</v>
      </c>
      <c r="F9" s="128"/>
      <c r="G9" s="86">
        <f t="shared" si="0"/>
        <v>0</v>
      </c>
    </row>
    <row r="10" spans="1:7" ht="38.4" customHeight="1" x14ac:dyDescent="0.25">
      <c r="A10" s="106" t="s">
        <v>43</v>
      </c>
      <c r="B10" s="91" t="s">
        <v>58</v>
      </c>
      <c r="C10" s="90" t="s">
        <v>169</v>
      </c>
      <c r="D10" s="88" t="s">
        <v>55</v>
      </c>
      <c r="E10" s="88">
        <v>22</v>
      </c>
      <c r="F10" s="128"/>
      <c r="G10" s="86">
        <f t="shared" si="0"/>
        <v>0</v>
      </c>
    </row>
    <row r="11" spans="1:7" ht="34.5" customHeight="1" x14ac:dyDescent="0.25">
      <c r="A11" s="106" t="s">
        <v>43</v>
      </c>
      <c r="B11" s="91" t="s">
        <v>60</v>
      </c>
      <c r="C11" s="90" t="s">
        <v>59</v>
      </c>
      <c r="D11" s="88" t="s">
        <v>52</v>
      </c>
      <c r="E11" s="88">
        <v>65.3</v>
      </c>
      <c r="F11" s="128"/>
      <c r="G11" s="86">
        <f t="shared" si="0"/>
        <v>0</v>
      </c>
    </row>
    <row r="12" spans="1:7" ht="36.75" customHeight="1" x14ac:dyDescent="0.25">
      <c r="A12" s="106" t="s">
        <v>43</v>
      </c>
      <c r="B12" s="91" t="s">
        <v>63</v>
      </c>
      <c r="C12" s="90" t="s">
        <v>61</v>
      </c>
      <c r="D12" s="88" t="s">
        <v>62</v>
      </c>
      <c r="E12" s="88">
        <v>0.97</v>
      </c>
      <c r="F12" s="128"/>
      <c r="G12" s="86">
        <f t="shared" si="0"/>
        <v>0</v>
      </c>
    </row>
    <row r="13" spans="1:7" ht="27" customHeight="1" x14ac:dyDescent="0.25">
      <c r="A13" s="106" t="s">
        <v>43</v>
      </c>
      <c r="B13" s="91" t="s">
        <v>66</v>
      </c>
      <c r="C13" s="90" t="s">
        <v>138</v>
      </c>
      <c r="D13" s="88" t="s">
        <v>55</v>
      </c>
      <c r="E13" s="88">
        <v>33.799999999999997</v>
      </c>
      <c r="F13" s="128"/>
      <c r="G13" s="86">
        <f t="shared" si="0"/>
        <v>0</v>
      </c>
    </row>
    <row r="14" spans="1:7" ht="32.4" customHeight="1" x14ac:dyDescent="0.25">
      <c r="A14" s="106" t="s">
        <v>43</v>
      </c>
      <c r="B14" s="263" t="s">
        <v>68</v>
      </c>
      <c r="C14" s="90" t="s">
        <v>64</v>
      </c>
      <c r="D14" s="88" t="s">
        <v>65</v>
      </c>
      <c r="E14" s="88">
        <v>10.4</v>
      </c>
      <c r="F14" s="128"/>
      <c r="G14" s="86">
        <f t="shared" si="0"/>
        <v>0</v>
      </c>
    </row>
    <row r="15" spans="1:7" ht="32.4" customHeight="1" x14ac:dyDescent="0.25">
      <c r="A15" s="106" t="s">
        <v>43</v>
      </c>
      <c r="B15" s="263" t="s">
        <v>171</v>
      </c>
      <c r="C15" s="90" t="s">
        <v>263</v>
      </c>
      <c r="D15" s="88" t="s">
        <v>49</v>
      </c>
      <c r="E15" s="88">
        <v>2</v>
      </c>
      <c r="F15" s="128"/>
      <c r="G15" s="86">
        <f t="shared" si="0"/>
        <v>0</v>
      </c>
    </row>
    <row r="16" spans="1:7" ht="32.4" customHeight="1" x14ac:dyDescent="0.25">
      <c r="A16" s="106" t="s">
        <v>43</v>
      </c>
      <c r="B16" s="263" t="s">
        <v>172</v>
      </c>
      <c r="C16" s="90" t="s">
        <v>264</v>
      </c>
      <c r="D16" s="88" t="s">
        <v>49</v>
      </c>
      <c r="E16" s="88">
        <v>4</v>
      </c>
      <c r="F16" s="128"/>
      <c r="G16" s="86">
        <f t="shared" si="0"/>
        <v>0</v>
      </c>
    </row>
    <row r="17" spans="1:9" ht="32.4" customHeight="1" thickBot="1" x14ac:dyDescent="0.3">
      <c r="A17" s="106" t="s">
        <v>43</v>
      </c>
      <c r="B17" s="263" t="s">
        <v>265</v>
      </c>
      <c r="C17" s="90" t="s">
        <v>67</v>
      </c>
      <c r="D17" s="88" t="s">
        <v>55</v>
      </c>
      <c r="E17" s="88">
        <v>5.5</v>
      </c>
      <c r="F17" s="128"/>
      <c r="G17" s="86">
        <f t="shared" si="0"/>
        <v>0</v>
      </c>
    </row>
    <row r="18" spans="1:9" ht="33.75" customHeight="1" thickBot="1" x14ac:dyDescent="0.3">
      <c r="A18" s="126" t="s">
        <v>43</v>
      </c>
      <c r="B18" s="262" t="s">
        <v>266</v>
      </c>
      <c r="C18" s="67" t="s">
        <v>69</v>
      </c>
      <c r="D18" s="65" t="s">
        <v>65</v>
      </c>
      <c r="E18" s="65">
        <v>13.8</v>
      </c>
      <c r="F18" s="125"/>
      <c r="G18" s="63">
        <f t="shared" si="0"/>
        <v>0</v>
      </c>
      <c r="H18" s="62" t="s">
        <v>70</v>
      </c>
      <c r="I18" s="61">
        <f>ROUND(SUM(G5:G18),2)</f>
        <v>0</v>
      </c>
    </row>
    <row r="19" spans="1:9" ht="29.25" customHeight="1" x14ac:dyDescent="0.25">
      <c r="A19" s="77" t="s">
        <v>71</v>
      </c>
      <c r="B19" s="76" t="s">
        <v>72</v>
      </c>
      <c r="C19" s="75" t="s">
        <v>267</v>
      </c>
      <c r="D19" s="74" t="s">
        <v>62</v>
      </c>
      <c r="E19" s="74">
        <v>13.03</v>
      </c>
      <c r="F19" s="129"/>
      <c r="G19" s="71">
        <f t="shared" si="0"/>
        <v>0</v>
      </c>
      <c r="H19" s="1"/>
    </row>
    <row r="20" spans="1:9" ht="29.25" customHeight="1" x14ac:dyDescent="0.25">
      <c r="A20" s="106" t="s">
        <v>71</v>
      </c>
      <c r="B20" s="91" t="s">
        <v>74</v>
      </c>
      <c r="C20" s="90" t="s">
        <v>268</v>
      </c>
      <c r="D20" s="89" t="s">
        <v>62</v>
      </c>
      <c r="E20" s="89">
        <v>24.2</v>
      </c>
      <c r="F20" s="128"/>
      <c r="G20" s="86">
        <f t="shared" si="0"/>
        <v>0</v>
      </c>
      <c r="H20" s="70"/>
      <c r="I20" s="56"/>
    </row>
    <row r="21" spans="1:9" ht="31.5" customHeight="1" x14ac:dyDescent="0.25">
      <c r="A21" s="106" t="s">
        <v>71</v>
      </c>
      <c r="B21" s="91" t="s">
        <v>76</v>
      </c>
      <c r="C21" s="90" t="s">
        <v>73</v>
      </c>
      <c r="D21" s="89" t="s">
        <v>62</v>
      </c>
      <c r="E21" s="89">
        <v>16.3</v>
      </c>
      <c r="F21" s="128"/>
      <c r="G21" s="86">
        <f t="shared" si="0"/>
        <v>0</v>
      </c>
      <c r="H21" s="70"/>
      <c r="I21" s="56"/>
    </row>
    <row r="22" spans="1:9" ht="30" customHeight="1" x14ac:dyDescent="0.25">
      <c r="A22" s="106" t="s">
        <v>71</v>
      </c>
      <c r="B22" s="91" t="s">
        <v>269</v>
      </c>
      <c r="C22" s="90" t="s">
        <v>75</v>
      </c>
      <c r="D22" s="89" t="s">
        <v>55</v>
      </c>
      <c r="E22" s="89">
        <v>112.1</v>
      </c>
      <c r="F22" s="128"/>
      <c r="G22" s="86">
        <f t="shared" si="0"/>
        <v>0</v>
      </c>
      <c r="H22" s="70"/>
      <c r="I22" s="56"/>
    </row>
    <row r="23" spans="1:9" ht="20.25" customHeight="1" x14ac:dyDescent="0.25">
      <c r="A23" s="106" t="s">
        <v>71</v>
      </c>
      <c r="B23" s="91" t="s">
        <v>270</v>
      </c>
      <c r="C23" s="90" t="s">
        <v>77</v>
      </c>
      <c r="D23" s="89" t="s">
        <v>62</v>
      </c>
      <c r="E23" s="89">
        <v>33.700000000000003</v>
      </c>
      <c r="F23" s="128"/>
      <c r="G23" s="86">
        <f t="shared" si="0"/>
        <v>0</v>
      </c>
    </row>
    <row r="24" spans="1:9" ht="34.5" customHeight="1" x14ac:dyDescent="0.25">
      <c r="A24" s="106" t="s">
        <v>71</v>
      </c>
      <c r="B24" s="91" t="s">
        <v>271</v>
      </c>
      <c r="C24" s="90" t="s">
        <v>272</v>
      </c>
      <c r="D24" s="89" t="s">
        <v>55</v>
      </c>
      <c r="E24" s="89">
        <v>161.6</v>
      </c>
      <c r="F24" s="128"/>
      <c r="G24" s="86">
        <f t="shared" si="0"/>
        <v>0</v>
      </c>
    </row>
    <row r="25" spans="1:9" ht="34.5" customHeight="1" thickBot="1" x14ac:dyDescent="0.3">
      <c r="A25" s="106" t="s">
        <v>71</v>
      </c>
      <c r="B25" s="91" t="s">
        <v>273</v>
      </c>
      <c r="C25" s="90" t="s">
        <v>274</v>
      </c>
      <c r="D25" s="89" t="s">
        <v>62</v>
      </c>
      <c r="E25" s="89">
        <v>13</v>
      </c>
      <c r="F25" s="128"/>
      <c r="G25" s="86">
        <f t="shared" si="0"/>
        <v>0</v>
      </c>
    </row>
    <row r="26" spans="1:9" ht="34.5" customHeight="1" thickBot="1" x14ac:dyDescent="0.3">
      <c r="A26" s="126" t="s">
        <v>71</v>
      </c>
      <c r="B26" s="121" t="s">
        <v>275</v>
      </c>
      <c r="C26" s="67" t="s">
        <v>276</v>
      </c>
      <c r="D26" s="66" t="s">
        <v>55</v>
      </c>
      <c r="E26" s="66">
        <v>161.6</v>
      </c>
      <c r="F26" s="125"/>
      <c r="G26" s="63">
        <f t="shared" si="0"/>
        <v>0</v>
      </c>
      <c r="H26" s="62" t="s">
        <v>78</v>
      </c>
      <c r="I26" s="61">
        <f>ROUND(SUM(G19:G26),2)</f>
        <v>0</v>
      </c>
    </row>
    <row r="27" spans="1:9" ht="31.5" customHeight="1" x14ac:dyDescent="0.25">
      <c r="A27" s="77" t="s">
        <v>277</v>
      </c>
      <c r="B27" s="76" t="s">
        <v>80</v>
      </c>
      <c r="C27" s="75" t="s">
        <v>278</v>
      </c>
      <c r="D27" s="74" t="s">
        <v>46</v>
      </c>
      <c r="E27" s="74">
        <v>1</v>
      </c>
      <c r="F27" s="129"/>
      <c r="G27" s="71">
        <f t="shared" si="0"/>
        <v>0</v>
      </c>
      <c r="H27" s="1"/>
    </row>
    <row r="28" spans="1:9" ht="31.5" customHeight="1" thickBot="1" x14ac:dyDescent="0.3">
      <c r="A28" s="106" t="s">
        <v>277</v>
      </c>
      <c r="B28" s="91" t="s">
        <v>82</v>
      </c>
      <c r="C28" s="90" t="s">
        <v>279</v>
      </c>
      <c r="D28" s="89" t="s">
        <v>52</v>
      </c>
      <c r="E28" s="89">
        <v>4</v>
      </c>
      <c r="F28" s="128"/>
      <c r="G28" s="86">
        <f t="shared" si="0"/>
        <v>0</v>
      </c>
      <c r="H28" s="70"/>
      <c r="I28" s="56"/>
    </row>
    <row r="29" spans="1:9" ht="32.25" customHeight="1" thickBot="1" x14ac:dyDescent="0.3">
      <c r="A29" s="126" t="s">
        <v>277</v>
      </c>
      <c r="B29" s="121" t="s">
        <v>84</v>
      </c>
      <c r="C29" s="67" t="s">
        <v>280</v>
      </c>
      <c r="D29" s="66" t="s">
        <v>49</v>
      </c>
      <c r="E29" s="66">
        <v>1</v>
      </c>
      <c r="F29" s="125"/>
      <c r="G29" s="63">
        <f t="shared" si="0"/>
        <v>0</v>
      </c>
      <c r="H29" s="62" t="s">
        <v>86</v>
      </c>
      <c r="I29" s="61">
        <f>ROUND(SUM(G27:G29),2)</f>
        <v>0</v>
      </c>
    </row>
    <row r="30" spans="1:9" ht="32.25" customHeight="1" x14ac:dyDescent="0.25">
      <c r="A30" s="77" t="s">
        <v>281</v>
      </c>
      <c r="B30" s="76" t="s">
        <v>282</v>
      </c>
      <c r="C30" s="75" t="s">
        <v>81</v>
      </c>
      <c r="D30" s="74" t="s">
        <v>55</v>
      </c>
      <c r="E30" s="73">
        <v>12</v>
      </c>
      <c r="F30" s="129"/>
      <c r="G30" s="71">
        <f t="shared" si="0"/>
        <v>0</v>
      </c>
      <c r="H30" s="70"/>
      <c r="I30" s="56"/>
    </row>
    <row r="31" spans="1:9" ht="31.5" customHeight="1" thickBot="1" x14ac:dyDescent="0.3">
      <c r="A31" s="106" t="s">
        <v>281</v>
      </c>
      <c r="B31" s="91" t="s">
        <v>283</v>
      </c>
      <c r="C31" s="90" t="s">
        <v>284</v>
      </c>
      <c r="D31" s="89" t="s">
        <v>55</v>
      </c>
      <c r="E31" s="88">
        <v>12</v>
      </c>
      <c r="F31" s="128"/>
      <c r="G31" s="86">
        <f t="shared" si="0"/>
        <v>0</v>
      </c>
      <c r="H31" s="70"/>
      <c r="I31" s="56"/>
    </row>
    <row r="32" spans="1:9" ht="31.5" customHeight="1" thickBot="1" x14ac:dyDescent="0.3">
      <c r="A32" s="126" t="s">
        <v>281</v>
      </c>
      <c r="B32" s="121" t="s">
        <v>285</v>
      </c>
      <c r="C32" s="67" t="s">
        <v>85</v>
      </c>
      <c r="D32" s="66" t="s">
        <v>52</v>
      </c>
      <c r="E32" s="65">
        <v>65.3</v>
      </c>
      <c r="F32" s="125"/>
      <c r="G32" s="63">
        <f t="shared" si="0"/>
        <v>0</v>
      </c>
      <c r="H32" s="62" t="s">
        <v>286</v>
      </c>
      <c r="I32" s="61">
        <f>ROUND(SUM(G30:G34),2)</f>
        <v>0</v>
      </c>
    </row>
    <row r="33" spans="1:9" ht="31.5" customHeight="1" x14ac:dyDescent="0.25">
      <c r="A33" s="77" t="s">
        <v>287</v>
      </c>
      <c r="B33" s="76" t="s">
        <v>288</v>
      </c>
      <c r="C33" s="75" t="s">
        <v>289</v>
      </c>
      <c r="D33" s="74" t="s">
        <v>62</v>
      </c>
      <c r="E33" s="73">
        <v>16.399999999999999</v>
      </c>
      <c r="F33" s="129"/>
      <c r="G33" s="71">
        <f t="shared" si="0"/>
        <v>0</v>
      </c>
      <c r="H33" s="70"/>
      <c r="I33" s="56"/>
    </row>
    <row r="34" spans="1:9" ht="31.5" customHeight="1" x14ac:dyDescent="0.25">
      <c r="A34" s="106" t="s">
        <v>287</v>
      </c>
      <c r="B34" s="91" t="s">
        <v>290</v>
      </c>
      <c r="C34" s="90" t="s">
        <v>291</v>
      </c>
      <c r="D34" s="89" t="s">
        <v>55</v>
      </c>
      <c r="E34" s="88">
        <v>87.7</v>
      </c>
      <c r="F34" s="128"/>
      <c r="G34" s="86">
        <f t="shared" si="0"/>
        <v>0</v>
      </c>
      <c r="H34" s="1"/>
    </row>
    <row r="35" spans="1:9" ht="31.5" customHeight="1" x14ac:dyDescent="0.25">
      <c r="A35" s="106" t="s">
        <v>287</v>
      </c>
      <c r="B35" s="91" t="s">
        <v>292</v>
      </c>
      <c r="C35" s="90" t="s">
        <v>89</v>
      </c>
      <c r="D35" s="89" t="s">
        <v>55</v>
      </c>
      <c r="E35" s="88">
        <v>11.5</v>
      </c>
      <c r="F35" s="128"/>
      <c r="G35" s="86">
        <f t="shared" si="0"/>
        <v>0</v>
      </c>
      <c r="H35" s="70"/>
      <c r="I35" s="56"/>
    </row>
    <row r="36" spans="1:9" ht="31.5" customHeight="1" x14ac:dyDescent="0.25">
      <c r="A36" s="106" t="s">
        <v>287</v>
      </c>
      <c r="B36" s="91" t="s">
        <v>293</v>
      </c>
      <c r="C36" s="90" t="s">
        <v>93</v>
      </c>
      <c r="D36" s="89" t="s">
        <v>55</v>
      </c>
      <c r="E36" s="88">
        <v>11.5</v>
      </c>
      <c r="F36" s="128"/>
      <c r="G36" s="86">
        <f t="shared" si="0"/>
        <v>0</v>
      </c>
      <c r="H36" s="1"/>
    </row>
    <row r="37" spans="1:9" ht="31.5" customHeight="1" x14ac:dyDescent="0.25">
      <c r="A37" s="106" t="s">
        <v>287</v>
      </c>
      <c r="B37" s="91" t="s">
        <v>294</v>
      </c>
      <c r="C37" s="90" t="s">
        <v>295</v>
      </c>
      <c r="D37" s="89" t="s">
        <v>55</v>
      </c>
      <c r="E37" s="88">
        <v>87.7</v>
      </c>
      <c r="F37" s="128"/>
      <c r="G37" s="86">
        <f t="shared" ref="G37:G68" si="1">ROUND((E37*F37),2)</f>
        <v>0</v>
      </c>
      <c r="H37" s="1"/>
    </row>
    <row r="38" spans="1:9" ht="31.5" customHeight="1" x14ac:dyDescent="0.25">
      <c r="A38" s="106" t="s">
        <v>287</v>
      </c>
      <c r="B38" s="91" t="s">
        <v>296</v>
      </c>
      <c r="C38" s="90" t="s">
        <v>297</v>
      </c>
      <c r="D38" s="89" t="s">
        <v>55</v>
      </c>
      <c r="E38" s="88">
        <v>11.5</v>
      </c>
      <c r="F38" s="128"/>
      <c r="G38" s="86">
        <f t="shared" si="1"/>
        <v>0</v>
      </c>
      <c r="H38" s="1"/>
    </row>
    <row r="39" spans="1:9" ht="31.5" customHeight="1" x14ac:dyDescent="0.25">
      <c r="A39" s="106" t="s">
        <v>287</v>
      </c>
      <c r="B39" s="91" t="s">
        <v>298</v>
      </c>
      <c r="C39" s="90" t="s">
        <v>97</v>
      </c>
      <c r="D39" s="89" t="s">
        <v>52</v>
      </c>
      <c r="E39" s="88">
        <v>51.7</v>
      </c>
      <c r="F39" s="128"/>
      <c r="G39" s="86">
        <f t="shared" si="1"/>
        <v>0</v>
      </c>
      <c r="H39" s="1"/>
    </row>
    <row r="40" spans="1:9" ht="31.5" customHeight="1" thickBot="1" x14ac:dyDescent="0.3">
      <c r="A40" s="106" t="s">
        <v>287</v>
      </c>
      <c r="B40" s="91" t="s">
        <v>299</v>
      </c>
      <c r="C40" s="90" t="s">
        <v>300</v>
      </c>
      <c r="D40" s="89" t="s">
        <v>52</v>
      </c>
      <c r="E40" s="88">
        <v>66.599999999999994</v>
      </c>
      <c r="F40" s="128"/>
      <c r="G40" s="86">
        <f t="shared" si="1"/>
        <v>0</v>
      </c>
      <c r="H40" s="1"/>
    </row>
    <row r="41" spans="1:9" ht="31.5" customHeight="1" thickBot="1" x14ac:dyDescent="0.3">
      <c r="A41" s="126" t="s">
        <v>287</v>
      </c>
      <c r="B41" s="121" t="s">
        <v>301</v>
      </c>
      <c r="C41" s="67" t="s">
        <v>99</v>
      </c>
      <c r="D41" s="66" t="s">
        <v>52</v>
      </c>
      <c r="E41" s="65">
        <v>51.7</v>
      </c>
      <c r="F41" s="125"/>
      <c r="G41" s="63">
        <f t="shared" si="1"/>
        <v>0</v>
      </c>
      <c r="H41" s="62" t="s">
        <v>302</v>
      </c>
      <c r="I41" s="61">
        <f>ROUND(SUM(G33:G41),2)</f>
        <v>0</v>
      </c>
    </row>
    <row r="42" spans="1:9" s="60" customFormat="1" ht="30.75" customHeight="1" x14ac:dyDescent="0.25">
      <c r="A42" s="77" t="s">
        <v>303</v>
      </c>
      <c r="B42" s="76" t="s">
        <v>304</v>
      </c>
      <c r="C42" s="75" t="s">
        <v>305</v>
      </c>
      <c r="D42" s="74" t="s">
        <v>55</v>
      </c>
      <c r="E42" s="73">
        <v>24.4</v>
      </c>
      <c r="F42" s="129"/>
      <c r="G42" s="71">
        <f t="shared" si="1"/>
        <v>0</v>
      </c>
    </row>
    <row r="43" spans="1:9" s="60" customFormat="1" ht="30.75" customHeight="1" x14ac:dyDescent="0.25">
      <c r="A43" s="106" t="s">
        <v>303</v>
      </c>
      <c r="B43" s="91" t="s">
        <v>306</v>
      </c>
      <c r="C43" s="90" t="s">
        <v>89</v>
      </c>
      <c r="D43" s="89" t="s">
        <v>55</v>
      </c>
      <c r="E43" s="88">
        <v>24.4</v>
      </c>
      <c r="F43" s="128"/>
      <c r="G43" s="86">
        <f t="shared" si="1"/>
        <v>0</v>
      </c>
    </row>
    <row r="44" spans="1:9" ht="33.75" customHeight="1" x14ac:dyDescent="0.25">
      <c r="A44" s="106" t="s">
        <v>303</v>
      </c>
      <c r="B44" s="91" t="s">
        <v>307</v>
      </c>
      <c r="C44" s="90" t="s">
        <v>177</v>
      </c>
      <c r="D44" s="89" t="s">
        <v>55</v>
      </c>
      <c r="E44" s="88">
        <v>22</v>
      </c>
      <c r="F44" s="128"/>
      <c r="G44" s="86">
        <f t="shared" si="1"/>
        <v>0</v>
      </c>
      <c r="H44" s="1"/>
    </row>
    <row r="45" spans="1:9" ht="21.75" customHeight="1" x14ac:dyDescent="0.25">
      <c r="A45" s="106" t="s">
        <v>303</v>
      </c>
      <c r="B45" s="91" t="s">
        <v>308</v>
      </c>
      <c r="C45" s="90" t="s">
        <v>93</v>
      </c>
      <c r="D45" s="89" t="s">
        <v>55</v>
      </c>
      <c r="E45" s="88">
        <v>1.8</v>
      </c>
      <c r="F45" s="128"/>
      <c r="G45" s="86">
        <f t="shared" si="1"/>
        <v>0</v>
      </c>
      <c r="H45" s="1"/>
    </row>
    <row r="46" spans="1:9" ht="29.4" customHeight="1" x14ac:dyDescent="0.25">
      <c r="A46" s="106" t="s">
        <v>303</v>
      </c>
      <c r="B46" s="91" t="s">
        <v>309</v>
      </c>
      <c r="C46" s="90" t="s">
        <v>95</v>
      </c>
      <c r="D46" s="89" t="s">
        <v>55</v>
      </c>
      <c r="E46" s="88">
        <v>0.6</v>
      </c>
      <c r="F46" s="128"/>
      <c r="G46" s="86">
        <f t="shared" si="1"/>
        <v>0</v>
      </c>
      <c r="H46" s="1"/>
    </row>
    <row r="47" spans="1:9" ht="49.2" customHeight="1" thickBot="1" x14ac:dyDescent="0.3">
      <c r="A47" s="106" t="s">
        <v>303</v>
      </c>
      <c r="B47" s="91" t="s">
        <v>310</v>
      </c>
      <c r="C47" s="90" t="s">
        <v>97</v>
      </c>
      <c r="D47" s="89" t="s">
        <v>52</v>
      </c>
      <c r="E47" s="88">
        <v>13</v>
      </c>
      <c r="F47" s="128"/>
      <c r="G47" s="86">
        <f t="shared" si="1"/>
        <v>0</v>
      </c>
      <c r="H47" s="1"/>
    </row>
    <row r="48" spans="1:9" ht="29.25" customHeight="1" thickBot="1" x14ac:dyDescent="0.3">
      <c r="A48" s="126" t="s">
        <v>303</v>
      </c>
      <c r="B48" s="121" t="s">
        <v>311</v>
      </c>
      <c r="C48" s="67" t="s">
        <v>99</v>
      </c>
      <c r="D48" s="66" t="s">
        <v>52</v>
      </c>
      <c r="E48" s="65">
        <v>13</v>
      </c>
      <c r="F48" s="125"/>
      <c r="G48" s="63">
        <f t="shared" si="1"/>
        <v>0</v>
      </c>
      <c r="H48" s="62" t="s">
        <v>312</v>
      </c>
      <c r="I48" s="61">
        <f>ROUND(SUM(G42:G48),2)</f>
        <v>0</v>
      </c>
    </row>
    <row r="49" spans="1:9" ht="29.25" customHeight="1" thickBot="1" x14ac:dyDescent="0.3">
      <c r="A49" s="77" t="s">
        <v>313</v>
      </c>
      <c r="B49" s="76" t="s">
        <v>115</v>
      </c>
      <c r="C49" s="75" t="s">
        <v>314</v>
      </c>
      <c r="D49" s="74" t="s">
        <v>49</v>
      </c>
      <c r="E49" s="73">
        <v>4</v>
      </c>
      <c r="F49" s="129"/>
      <c r="G49" s="71">
        <f t="shared" si="1"/>
        <v>0</v>
      </c>
      <c r="H49" s="62"/>
      <c r="I49" s="61"/>
    </row>
    <row r="50" spans="1:9" ht="29.25" customHeight="1" thickBot="1" x14ac:dyDescent="0.3">
      <c r="A50" s="126" t="s">
        <v>313</v>
      </c>
      <c r="B50" s="121" t="s">
        <v>117</v>
      </c>
      <c r="C50" s="67" t="s">
        <v>112</v>
      </c>
      <c r="D50" s="66" t="s">
        <v>55</v>
      </c>
      <c r="E50" s="65">
        <v>11.2</v>
      </c>
      <c r="F50" s="202"/>
      <c r="G50" s="63">
        <f t="shared" si="1"/>
        <v>0</v>
      </c>
      <c r="H50" s="62" t="s">
        <v>127</v>
      </c>
      <c r="I50" s="61">
        <f>ROUND(SUM(G49:G50),2)</f>
        <v>0</v>
      </c>
    </row>
    <row r="51" spans="1:9" ht="31.5" customHeight="1" thickBot="1" x14ac:dyDescent="0.3">
      <c r="A51" s="77" t="s">
        <v>315</v>
      </c>
      <c r="B51" s="76" t="s">
        <v>316</v>
      </c>
      <c r="C51" s="303" t="s">
        <v>317</v>
      </c>
      <c r="D51" s="74" t="s">
        <v>49</v>
      </c>
      <c r="E51" s="73">
        <v>1</v>
      </c>
      <c r="F51" s="129"/>
      <c r="G51" s="71">
        <f t="shared" si="1"/>
        <v>0</v>
      </c>
      <c r="H51" s="1"/>
    </row>
    <row r="52" spans="1:9" ht="31.5" customHeight="1" thickBot="1" x14ac:dyDescent="0.3">
      <c r="A52" s="126" t="s">
        <v>315</v>
      </c>
      <c r="B52" s="121" t="s">
        <v>318</v>
      </c>
      <c r="C52" s="304" t="s">
        <v>319</v>
      </c>
      <c r="D52" s="66" t="s">
        <v>49</v>
      </c>
      <c r="E52" s="65">
        <v>1</v>
      </c>
      <c r="F52" s="202"/>
      <c r="G52" s="63">
        <f t="shared" si="1"/>
        <v>0</v>
      </c>
      <c r="H52" s="62" t="s">
        <v>320</v>
      </c>
      <c r="I52" s="61">
        <f>ROUND(SUM(G51:G52),2)</f>
        <v>0</v>
      </c>
    </row>
    <row r="53" spans="1:9" ht="32.25" customHeight="1" thickBot="1" x14ac:dyDescent="0.3">
      <c r="A53" s="77" t="s">
        <v>321</v>
      </c>
      <c r="B53" s="76" t="s">
        <v>322</v>
      </c>
      <c r="C53" s="75" t="s">
        <v>122</v>
      </c>
      <c r="D53" s="74" t="s">
        <v>46</v>
      </c>
      <c r="E53" s="73">
        <v>1</v>
      </c>
      <c r="F53" s="129"/>
      <c r="G53" s="71">
        <f t="shared" si="1"/>
        <v>0</v>
      </c>
      <c r="H53" s="1"/>
    </row>
    <row r="54" spans="1:9" s="60" customFormat="1" ht="32.25" customHeight="1" thickBot="1" x14ac:dyDescent="0.3">
      <c r="A54" s="126" t="s">
        <v>321</v>
      </c>
      <c r="B54" s="121" t="s">
        <v>323</v>
      </c>
      <c r="C54" s="67" t="s">
        <v>124</v>
      </c>
      <c r="D54" s="66" t="s">
        <v>46</v>
      </c>
      <c r="E54" s="65">
        <v>1</v>
      </c>
      <c r="F54" s="202"/>
      <c r="G54" s="63">
        <f t="shared" si="1"/>
        <v>0</v>
      </c>
      <c r="H54" s="62" t="s">
        <v>324</v>
      </c>
      <c r="I54" s="61">
        <f>ROUND(SUM(G53:G54),2)</f>
        <v>0</v>
      </c>
    </row>
    <row r="55" spans="1:9" s="60" customFormat="1" ht="53.4" customHeight="1" thickBot="1" x14ac:dyDescent="0.3">
      <c r="F55" s="59" t="s">
        <v>325</v>
      </c>
      <c r="G55" s="58">
        <f>SUM(G5:G54)</f>
        <v>0</v>
      </c>
    </row>
    <row r="56" spans="1:9" s="60" customFormat="1" ht="34.5" customHeight="1" x14ac:dyDescent="0.25">
      <c r="A56" s="1"/>
      <c r="B56" s="1"/>
      <c r="C56" s="1"/>
      <c r="D56" s="1"/>
      <c r="E56" s="1"/>
      <c r="F56" s="1"/>
      <c r="G56" s="1"/>
      <c r="H56" s="1"/>
      <c r="I56" s="1"/>
    </row>
    <row r="57" spans="1:9" s="60" customFormat="1" ht="32.25" customHeight="1" x14ac:dyDescent="0.25">
      <c r="A57" s="1"/>
      <c r="B57" s="1"/>
      <c r="C57" s="1"/>
      <c r="D57" s="1"/>
      <c r="E57" s="1"/>
      <c r="F57" s="1"/>
      <c r="G57" s="1"/>
      <c r="H57" s="1"/>
      <c r="I57" s="1"/>
    </row>
    <row r="58" spans="1:9" s="60" customFormat="1" ht="32.25" customHeight="1" x14ac:dyDescent="0.25">
      <c r="A58" s="1"/>
      <c r="B58" s="1"/>
      <c r="C58" s="1"/>
      <c r="D58" s="1"/>
      <c r="E58" s="1"/>
      <c r="F58" s="1"/>
      <c r="G58" s="1"/>
      <c r="H58" s="1"/>
      <c r="I58" s="1"/>
    </row>
    <row r="59" spans="1:9" s="60" customFormat="1" ht="32.25" customHeight="1" x14ac:dyDescent="0.25">
      <c r="A59" s="1"/>
      <c r="B59" s="1"/>
      <c r="C59" s="1"/>
      <c r="D59" s="1"/>
      <c r="E59" s="1"/>
      <c r="F59" s="1"/>
      <c r="G59" s="1"/>
      <c r="H59" s="1"/>
      <c r="I59" s="1"/>
    </row>
    <row r="60" spans="1:9" s="60" customFormat="1" ht="32.25" customHeight="1" x14ac:dyDescent="0.25">
      <c r="A60" s="1"/>
      <c r="B60" s="1"/>
      <c r="C60" s="1"/>
      <c r="D60" s="1"/>
      <c r="E60" s="1"/>
      <c r="F60" s="1"/>
      <c r="G60" s="1"/>
      <c r="H60" s="1"/>
      <c r="I60" s="1"/>
    </row>
    <row r="61" spans="1:9" s="60" customFormat="1" ht="32.25" customHeight="1" x14ac:dyDescent="0.25">
      <c r="A61" s="1"/>
      <c r="B61" s="1"/>
      <c r="C61" s="1"/>
      <c r="D61" s="1"/>
      <c r="E61" s="1"/>
      <c r="F61" s="1"/>
      <c r="G61" s="1"/>
      <c r="H61" s="1"/>
      <c r="I61" s="1"/>
    </row>
    <row r="62" spans="1:9" s="60" customFormat="1" ht="32.25" customHeight="1" x14ac:dyDescent="0.25">
      <c r="A62" s="1"/>
      <c r="B62" s="1"/>
      <c r="C62" s="1"/>
      <c r="D62" s="1"/>
      <c r="E62" s="1"/>
      <c r="F62" s="1"/>
      <c r="G62" s="1"/>
      <c r="H62" s="1"/>
      <c r="I62" s="1"/>
    </row>
    <row r="63" spans="1:9" s="60" customFormat="1" ht="31.5" customHeight="1" x14ac:dyDescent="0.25">
      <c r="A63" s="1"/>
      <c r="B63" s="1"/>
      <c r="C63" s="1"/>
      <c r="D63" s="1"/>
      <c r="E63" s="1"/>
      <c r="F63" s="1"/>
      <c r="G63" s="1"/>
      <c r="H63" s="1"/>
      <c r="I63" s="1"/>
    </row>
    <row r="64" spans="1:9" s="60" customFormat="1" ht="31.5" customHeight="1" x14ac:dyDescent="0.25">
      <c r="A64" s="1"/>
      <c r="B64" s="1"/>
      <c r="C64" s="1"/>
      <c r="D64" s="1"/>
      <c r="E64" s="1"/>
      <c r="F64" s="1"/>
      <c r="G64" s="1"/>
      <c r="H64" s="1"/>
      <c r="I64" s="1"/>
    </row>
    <row r="65" spans="1:9" s="60" customFormat="1" ht="33" customHeight="1" x14ac:dyDescent="0.25">
      <c r="A65" s="1"/>
      <c r="B65" s="1"/>
      <c r="C65" s="1"/>
      <c r="D65" s="1"/>
      <c r="E65" s="1"/>
      <c r="F65" s="1"/>
      <c r="G65" s="1"/>
      <c r="H65" s="1"/>
      <c r="I65" s="1"/>
    </row>
    <row r="66" spans="1:9" s="60" customFormat="1" ht="33" customHeight="1" x14ac:dyDescent="0.25">
      <c r="A66" s="1"/>
      <c r="B66" s="1"/>
      <c r="C66" s="1"/>
      <c r="D66" s="1"/>
      <c r="E66" s="1"/>
      <c r="F66" s="1"/>
      <c r="G66" s="1"/>
      <c r="H66" s="1"/>
      <c r="I66" s="1"/>
    </row>
    <row r="67" spans="1:9" s="60" customFormat="1" ht="30.75" customHeight="1" x14ac:dyDescent="0.25">
      <c r="A67" s="1"/>
      <c r="B67" s="1"/>
      <c r="C67" s="1"/>
      <c r="D67" s="1"/>
      <c r="E67" s="1"/>
      <c r="F67" s="1"/>
      <c r="G67" s="1"/>
      <c r="H67" s="1"/>
      <c r="I67" s="1"/>
    </row>
    <row r="68" spans="1:9" s="60" customFormat="1" ht="30.75" customHeight="1" x14ac:dyDescent="0.25">
      <c r="A68" s="1"/>
      <c r="B68" s="1"/>
      <c r="C68" s="1"/>
      <c r="D68" s="1"/>
      <c r="E68" s="1"/>
      <c r="F68" s="1"/>
      <c r="G68" s="1"/>
      <c r="H68" s="1"/>
      <c r="I68" s="1"/>
    </row>
    <row r="69" spans="1:9" s="60" customFormat="1" ht="30.75" customHeight="1" x14ac:dyDescent="0.25">
      <c r="A69" s="1"/>
      <c r="B69" s="1"/>
      <c r="C69" s="1"/>
      <c r="D69" s="1"/>
      <c r="E69" s="1"/>
      <c r="F69" s="1"/>
      <c r="G69" s="1"/>
      <c r="H69" s="1"/>
      <c r="I69" s="1"/>
    </row>
    <row r="70" spans="1:9" s="60" customFormat="1" ht="30.75" customHeight="1" x14ac:dyDescent="0.25">
      <c r="A70" s="1"/>
      <c r="B70" s="1"/>
      <c r="C70" s="1"/>
      <c r="D70" s="1"/>
      <c r="E70" s="1"/>
      <c r="F70" s="1"/>
      <c r="G70" s="1"/>
      <c r="H70" s="1"/>
      <c r="I70" s="1"/>
    </row>
    <row r="71" spans="1:9" s="60" customFormat="1" ht="36" customHeight="1" x14ac:dyDescent="0.25">
      <c r="A71" s="1"/>
      <c r="B71" s="1"/>
      <c r="C71" s="1"/>
      <c r="D71" s="1"/>
      <c r="E71" s="1"/>
      <c r="F71" s="1"/>
      <c r="G71" s="1"/>
      <c r="H71" s="1"/>
      <c r="I71" s="1"/>
    </row>
    <row r="72" spans="1:9" ht="43.95" customHeight="1" x14ac:dyDescent="0.25">
      <c r="A72" s="1"/>
      <c r="B72" s="1"/>
      <c r="C72" s="1"/>
      <c r="D72" s="1"/>
      <c r="E72" s="1"/>
      <c r="F72" s="1"/>
      <c r="G72" s="1"/>
      <c r="H72" s="1"/>
    </row>
    <row r="73" spans="1:9" ht="43.95" customHeight="1" x14ac:dyDescent="0.25">
      <c r="A73" s="1"/>
      <c r="B73" s="1"/>
      <c r="C73" s="1"/>
      <c r="D73" s="1"/>
      <c r="E73" s="1"/>
      <c r="F73" s="1"/>
      <c r="G73" s="1"/>
      <c r="H73" s="1"/>
    </row>
    <row r="74" spans="1:9" ht="43.95" customHeight="1" x14ac:dyDescent="0.25">
      <c r="A74" s="1"/>
      <c r="B74" s="1"/>
      <c r="C74" s="1"/>
      <c r="D74" s="1"/>
      <c r="E74" s="1"/>
      <c r="F74" s="1"/>
      <c r="G74" s="1"/>
      <c r="H74" s="1"/>
    </row>
    <row r="75" spans="1:9" ht="43.95" customHeight="1" x14ac:dyDescent="0.25">
      <c r="A75" s="1"/>
      <c r="B75" s="1"/>
      <c r="C75" s="1"/>
      <c r="D75" s="1"/>
      <c r="E75" s="1"/>
      <c r="F75" s="1"/>
      <c r="G75" s="1"/>
      <c r="H75" s="1"/>
    </row>
    <row r="76" spans="1:9" x14ac:dyDescent="0.25">
      <c r="A76" s="1"/>
      <c r="B76" s="1"/>
      <c r="C76" s="1"/>
      <c r="D76" s="1"/>
      <c r="E76" s="1"/>
      <c r="F76" s="1"/>
      <c r="G76" s="1"/>
      <c r="H76" s="1"/>
    </row>
    <row r="77" spans="1:9" x14ac:dyDescent="0.25">
      <c r="A77" s="1"/>
      <c r="B77" s="1"/>
      <c r="C77" s="1"/>
      <c r="D77" s="1"/>
      <c r="E77" s="1"/>
      <c r="F77" s="1"/>
      <c r="G77" s="1"/>
      <c r="H77" s="1"/>
    </row>
    <row r="78" spans="1:9" x14ac:dyDescent="0.25">
      <c r="A78" s="1"/>
      <c r="B78" s="1"/>
      <c r="C78" s="1"/>
      <c r="D78" s="1"/>
      <c r="E78" s="1"/>
      <c r="F78" s="1"/>
      <c r="G78" s="1"/>
      <c r="H78" s="1"/>
    </row>
    <row r="79" spans="1:9" ht="13.95" customHeight="1" x14ac:dyDescent="0.25">
      <c r="A79" s="1"/>
      <c r="B79" s="1"/>
      <c r="C79" s="1"/>
      <c r="D79" s="1"/>
      <c r="E79" s="1"/>
      <c r="F79" s="1"/>
      <c r="G79" s="1"/>
      <c r="H79" s="1"/>
    </row>
    <row r="80" spans="1:9" ht="13.95" customHeight="1" x14ac:dyDescent="0.25">
      <c r="A80" s="1"/>
      <c r="B80" s="1"/>
      <c r="C80" s="1"/>
      <c r="D80" s="1"/>
      <c r="E80" s="1"/>
      <c r="F80" s="1"/>
      <c r="G80" s="1"/>
      <c r="H80" s="1"/>
    </row>
    <row r="81" spans="1:9" x14ac:dyDescent="0.25">
      <c r="A81" s="256"/>
      <c r="B81" s="255"/>
      <c r="C81" s="254"/>
      <c r="D81" s="258"/>
      <c r="E81" s="257"/>
      <c r="F81" s="253"/>
      <c r="G81" s="247"/>
      <c r="H81" s="70"/>
      <c r="I81" s="56"/>
    </row>
    <row r="82" spans="1:9" x14ac:dyDescent="0.25">
      <c r="A82" s="256"/>
      <c r="B82" s="255"/>
      <c r="C82" s="254"/>
      <c r="D82" s="249"/>
      <c r="E82" s="249"/>
      <c r="F82" s="253"/>
      <c r="G82" s="247"/>
      <c r="H82" s="60"/>
      <c r="I82" s="60"/>
    </row>
    <row r="83" spans="1:9" x14ac:dyDescent="0.25">
      <c r="A83" s="252"/>
      <c r="B83" s="255"/>
      <c r="C83" s="254"/>
      <c r="D83" s="249"/>
      <c r="E83" s="249"/>
      <c r="F83" s="253"/>
      <c r="G83" s="247"/>
      <c r="H83" s="60"/>
      <c r="I83" s="60"/>
    </row>
    <row r="84" spans="1:9" x14ac:dyDescent="0.25">
      <c r="A84" s="252"/>
      <c r="B84" s="255"/>
      <c r="C84" s="254"/>
      <c r="D84" s="249"/>
      <c r="E84" s="249"/>
      <c r="F84" s="253"/>
      <c r="G84" s="247"/>
      <c r="H84" s="60"/>
      <c r="I84" s="60"/>
    </row>
    <row r="85" spans="1:9" x14ac:dyDescent="0.25">
      <c r="A85" s="252"/>
      <c r="B85" s="251"/>
      <c r="C85" s="250"/>
      <c r="D85" s="249"/>
      <c r="E85" s="249"/>
      <c r="F85" s="248"/>
      <c r="G85" s="247"/>
      <c r="H85" s="70"/>
      <c r="I85" s="56"/>
    </row>
    <row r="86" spans="1:9" x14ac:dyDescent="0.25">
      <c r="A86" s="52"/>
      <c r="B86" s="51"/>
      <c r="C86" s="52"/>
      <c r="D86" s="51"/>
      <c r="E86" s="51"/>
      <c r="H86" s="57"/>
      <c r="I86" s="56"/>
    </row>
  </sheetData>
  <mergeCells count="2">
    <mergeCell ref="A1:G1"/>
    <mergeCell ref="A3:G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8DA35-EB27-407C-98EC-F53E08FDB68C}">
  <dimension ref="A1:I58"/>
  <sheetViews>
    <sheetView topLeftCell="F39" zoomScale="91" zoomScaleNormal="91" workbookViewId="0">
      <selection activeCell="F48" sqref="F48"/>
    </sheetView>
  </sheetViews>
  <sheetFormatPr defaultColWidth="9.109375" defaultRowHeight="14.4" x14ac:dyDescent="0.3"/>
  <cols>
    <col min="1" max="1" width="39.6640625" customWidth="1"/>
    <col min="2" max="2" width="10.5546875" customWidth="1"/>
    <col min="3" max="3" width="71.6640625" customWidth="1"/>
    <col min="5" max="5" width="16.33203125" customWidth="1"/>
    <col min="6" max="6" width="20.6640625" customWidth="1"/>
    <col min="7" max="7" width="14.6640625" customWidth="1"/>
    <col min="8" max="8" width="21.5546875" customWidth="1"/>
    <col min="9" max="9" width="16.109375" customWidth="1"/>
  </cols>
  <sheetData>
    <row r="1" spans="1:8" ht="15.75" customHeight="1" x14ac:dyDescent="0.3">
      <c r="A1" s="311" t="s">
        <v>326</v>
      </c>
      <c r="B1" s="311"/>
      <c r="C1" s="311"/>
      <c r="D1" s="311"/>
      <c r="E1" s="311"/>
      <c r="F1" s="311"/>
      <c r="G1" s="311"/>
    </row>
    <row r="2" spans="1:8" x14ac:dyDescent="0.3">
      <c r="A2" s="311"/>
      <c r="B2" s="311"/>
      <c r="C2" s="311"/>
      <c r="D2" s="311"/>
      <c r="E2" s="311"/>
      <c r="F2" s="311"/>
      <c r="G2" s="311"/>
    </row>
    <row r="3" spans="1:8" ht="15" thickBot="1" x14ac:dyDescent="0.35"/>
    <row r="4" spans="1:8" s="1" customFormat="1" ht="21.75" customHeight="1" x14ac:dyDescent="0.25">
      <c r="A4" s="316" t="s">
        <v>327</v>
      </c>
      <c r="B4" s="317"/>
      <c r="C4" s="317"/>
      <c r="D4" s="317"/>
      <c r="E4" s="317"/>
      <c r="F4" s="317"/>
      <c r="G4" s="318"/>
      <c r="H4" s="6"/>
    </row>
    <row r="5" spans="1:8" s="1" customFormat="1" ht="28.2" thickBot="1" x14ac:dyDescent="0.3">
      <c r="A5" s="246" t="s">
        <v>36</v>
      </c>
      <c r="B5" s="245" t="s">
        <v>37</v>
      </c>
      <c r="C5" s="184" t="s">
        <v>38</v>
      </c>
      <c r="D5" s="184" t="s">
        <v>39</v>
      </c>
      <c r="E5" s="183" t="s">
        <v>40</v>
      </c>
      <c r="F5" s="244" t="s">
        <v>41</v>
      </c>
      <c r="G5" s="243" t="s">
        <v>42</v>
      </c>
      <c r="H5" s="6"/>
    </row>
    <row r="6" spans="1:8" s="1" customFormat="1" ht="21" customHeight="1" x14ac:dyDescent="0.25">
      <c r="A6" s="77" t="s">
        <v>186</v>
      </c>
      <c r="B6" s="76" t="s">
        <v>187</v>
      </c>
      <c r="C6" s="302" t="s">
        <v>188</v>
      </c>
      <c r="D6" s="301" t="s">
        <v>189</v>
      </c>
      <c r="E6" s="301">
        <v>1</v>
      </c>
      <c r="F6" s="129"/>
      <c r="G6" s="71">
        <f t="shared" ref="G6:G47" si="0">ROUND((E6*F6),2)</f>
        <v>0</v>
      </c>
      <c r="H6" s="6"/>
    </row>
    <row r="7" spans="1:8" s="1" customFormat="1" ht="52.2" customHeight="1" x14ac:dyDescent="0.25">
      <c r="A7" s="106" t="s">
        <v>186</v>
      </c>
      <c r="B7" s="91" t="s">
        <v>190</v>
      </c>
      <c r="C7" s="291" t="s">
        <v>191</v>
      </c>
      <c r="D7" s="299" t="s">
        <v>192</v>
      </c>
      <c r="E7" s="299">
        <v>1</v>
      </c>
      <c r="F7" s="128"/>
      <c r="G7" s="86">
        <f t="shared" si="0"/>
        <v>0</v>
      </c>
      <c r="H7" s="6"/>
    </row>
    <row r="8" spans="1:8" s="1" customFormat="1" ht="20.25" customHeight="1" x14ac:dyDescent="0.25">
      <c r="A8" s="106" t="s">
        <v>186</v>
      </c>
      <c r="B8" s="91" t="s">
        <v>193</v>
      </c>
      <c r="C8" s="291" t="s">
        <v>194</v>
      </c>
      <c r="D8" s="299" t="s">
        <v>192</v>
      </c>
      <c r="E8" s="299">
        <v>1</v>
      </c>
      <c r="F8" s="128"/>
      <c r="G8" s="86">
        <f t="shared" si="0"/>
        <v>0</v>
      </c>
      <c r="H8" s="6"/>
    </row>
    <row r="9" spans="1:8" s="1" customFormat="1" ht="20.25" customHeight="1" x14ac:dyDescent="0.25">
      <c r="A9" s="106" t="s">
        <v>186</v>
      </c>
      <c r="B9" s="91" t="s">
        <v>195</v>
      </c>
      <c r="C9" s="291" t="s">
        <v>196</v>
      </c>
      <c r="D9" s="299" t="s">
        <v>52</v>
      </c>
      <c r="E9" s="299">
        <v>15</v>
      </c>
      <c r="F9" s="128"/>
      <c r="G9" s="86">
        <f t="shared" si="0"/>
        <v>0</v>
      </c>
      <c r="H9" s="6"/>
    </row>
    <row r="10" spans="1:8" s="1" customFormat="1" ht="20.25" customHeight="1" x14ac:dyDescent="0.25">
      <c r="A10" s="106" t="s">
        <v>186</v>
      </c>
      <c r="B10" s="91" t="s">
        <v>197</v>
      </c>
      <c r="C10" s="291" t="s">
        <v>198</v>
      </c>
      <c r="D10" s="299" t="s">
        <v>52</v>
      </c>
      <c r="E10" s="299">
        <v>26</v>
      </c>
      <c r="F10" s="128"/>
      <c r="G10" s="86">
        <f t="shared" si="0"/>
        <v>0</v>
      </c>
      <c r="H10" s="6"/>
    </row>
    <row r="11" spans="1:8" s="1" customFormat="1" ht="20.25" customHeight="1" x14ac:dyDescent="0.25">
      <c r="A11" s="106" t="s">
        <v>186</v>
      </c>
      <c r="B11" s="91" t="s">
        <v>199</v>
      </c>
      <c r="C11" s="291" t="s">
        <v>200</v>
      </c>
      <c r="D11" s="299" t="s">
        <v>52</v>
      </c>
      <c r="E11" s="299">
        <v>41</v>
      </c>
      <c r="F11" s="128"/>
      <c r="G11" s="86">
        <f t="shared" si="0"/>
        <v>0</v>
      </c>
      <c r="H11" s="6"/>
    </row>
    <row r="12" spans="1:8" s="1" customFormat="1" ht="20.25" customHeight="1" x14ac:dyDescent="0.25">
      <c r="A12" s="106" t="s">
        <v>186</v>
      </c>
      <c r="B12" s="91" t="s">
        <v>201</v>
      </c>
      <c r="C12" s="291" t="s">
        <v>202</v>
      </c>
      <c r="D12" s="299" t="s">
        <v>52</v>
      </c>
      <c r="E12" s="299">
        <v>41</v>
      </c>
      <c r="F12" s="128"/>
      <c r="G12" s="86">
        <f t="shared" si="0"/>
        <v>0</v>
      </c>
      <c r="H12" s="6"/>
    </row>
    <row r="13" spans="1:8" s="1" customFormat="1" ht="20.25" customHeight="1" x14ac:dyDescent="0.25">
      <c r="A13" s="106" t="s">
        <v>186</v>
      </c>
      <c r="B13" s="91" t="s">
        <v>203</v>
      </c>
      <c r="C13" s="291" t="s">
        <v>204</v>
      </c>
      <c r="D13" s="299" t="s">
        <v>192</v>
      </c>
      <c r="E13" s="299">
        <v>2</v>
      </c>
      <c r="F13" s="128"/>
      <c r="G13" s="86">
        <f t="shared" si="0"/>
        <v>0</v>
      </c>
      <c r="H13" s="6"/>
    </row>
    <row r="14" spans="1:8" s="1" customFormat="1" ht="20.25" customHeight="1" x14ac:dyDescent="0.25">
      <c r="A14" s="106" t="s">
        <v>186</v>
      </c>
      <c r="B14" s="91" t="s">
        <v>205</v>
      </c>
      <c r="C14" s="291" t="s">
        <v>206</v>
      </c>
      <c r="D14" s="299" t="s">
        <v>52</v>
      </c>
      <c r="E14" s="299">
        <v>8</v>
      </c>
      <c r="F14" s="128"/>
      <c r="G14" s="86">
        <f t="shared" si="0"/>
        <v>0</v>
      </c>
      <c r="H14" s="6"/>
    </row>
    <row r="15" spans="1:8" s="1" customFormat="1" ht="33.75" customHeight="1" x14ac:dyDescent="0.25">
      <c r="A15" s="106" t="s">
        <v>186</v>
      </c>
      <c r="B15" s="91" t="s">
        <v>207</v>
      </c>
      <c r="C15" s="291" t="s">
        <v>208</v>
      </c>
      <c r="D15" s="299" t="s">
        <v>52</v>
      </c>
      <c r="E15" s="299">
        <v>49</v>
      </c>
      <c r="F15" s="128"/>
      <c r="G15" s="86">
        <f t="shared" si="0"/>
        <v>0</v>
      </c>
      <c r="H15" s="6"/>
    </row>
    <row r="16" spans="1:8" s="1" customFormat="1" ht="21" customHeight="1" x14ac:dyDescent="0.25">
      <c r="A16" s="106" t="s">
        <v>186</v>
      </c>
      <c r="B16" s="91" t="s">
        <v>209</v>
      </c>
      <c r="C16" s="291" t="s">
        <v>210</v>
      </c>
      <c r="D16" s="299" t="s">
        <v>52</v>
      </c>
      <c r="E16" s="299">
        <v>6</v>
      </c>
      <c r="F16" s="128"/>
      <c r="G16" s="86">
        <f t="shared" si="0"/>
        <v>0</v>
      </c>
      <c r="H16" s="6"/>
    </row>
    <row r="17" spans="1:8" s="1" customFormat="1" ht="21" customHeight="1" x14ac:dyDescent="0.25">
      <c r="A17" s="106" t="s">
        <v>186</v>
      </c>
      <c r="B17" s="91" t="s">
        <v>211</v>
      </c>
      <c r="C17" s="291" t="s">
        <v>212</v>
      </c>
      <c r="D17" s="299" t="s">
        <v>52</v>
      </c>
      <c r="E17" s="299">
        <v>8</v>
      </c>
      <c r="F17" s="128"/>
      <c r="G17" s="86">
        <f t="shared" si="0"/>
        <v>0</v>
      </c>
      <c r="H17" s="6"/>
    </row>
    <row r="18" spans="1:8" s="1" customFormat="1" ht="21" customHeight="1" x14ac:dyDescent="0.25">
      <c r="A18" s="106" t="s">
        <v>186</v>
      </c>
      <c r="B18" s="91" t="s">
        <v>213</v>
      </c>
      <c r="C18" s="291" t="s">
        <v>214</v>
      </c>
      <c r="D18" s="299" t="s">
        <v>52</v>
      </c>
      <c r="E18" s="299">
        <v>12</v>
      </c>
      <c r="F18" s="128"/>
      <c r="G18" s="86">
        <f t="shared" si="0"/>
        <v>0</v>
      </c>
      <c r="H18" s="6"/>
    </row>
    <row r="19" spans="1:8" s="1" customFormat="1" ht="21" customHeight="1" x14ac:dyDescent="0.25">
      <c r="A19" s="106" t="s">
        <v>186</v>
      </c>
      <c r="B19" s="91" t="s">
        <v>215</v>
      </c>
      <c r="C19" s="291" t="s">
        <v>216</v>
      </c>
      <c r="D19" s="299" t="s">
        <v>192</v>
      </c>
      <c r="E19" s="299">
        <v>2</v>
      </c>
      <c r="F19" s="128"/>
      <c r="G19" s="86">
        <f t="shared" si="0"/>
        <v>0</v>
      </c>
      <c r="H19" s="6"/>
    </row>
    <row r="20" spans="1:8" s="1" customFormat="1" ht="21" customHeight="1" x14ac:dyDescent="0.25">
      <c r="A20" s="106" t="s">
        <v>186</v>
      </c>
      <c r="B20" s="91" t="s">
        <v>217</v>
      </c>
      <c r="C20" s="291" t="s">
        <v>218</v>
      </c>
      <c r="D20" s="299" t="s">
        <v>192</v>
      </c>
      <c r="E20" s="299">
        <v>2</v>
      </c>
      <c r="F20" s="128"/>
      <c r="G20" s="86">
        <f t="shared" si="0"/>
        <v>0</v>
      </c>
      <c r="H20" s="6"/>
    </row>
    <row r="21" spans="1:8" s="1" customFormat="1" ht="21" customHeight="1" x14ac:dyDescent="0.25">
      <c r="A21" s="106" t="s">
        <v>186</v>
      </c>
      <c r="B21" s="91" t="s">
        <v>219</v>
      </c>
      <c r="C21" s="291" t="s">
        <v>220</v>
      </c>
      <c r="D21" s="299" t="s">
        <v>192</v>
      </c>
      <c r="E21" s="299">
        <v>2</v>
      </c>
      <c r="F21" s="128"/>
      <c r="G21" s="86">
        <f t="shared" si="0"/>
        <v>0</v>
      </c>
      <c r="H21" s="6"/>
    </row>
    <row r="22" spans="1:8" s="1" customFormat="1" ht="21" customHeight="1" x14ac:dyDescent="0.25">
      <c r="A22" s="106" t="s">
        <v>186</v>
      </c>
      <c r="B22" s="91" t="s">
        <v>221</v>
      </c>
      <c r="C22" s="291" t="s">
        <v>222</v>
      </c>
      <c r="D22" s="299" t="s">
        <v>192</v>
      </c>
      <c r="E22" s="299">
        <v>2</v>
      </c>
      <c r="F22" s="128"/>
      <c r="G22" s="86">
        <f t="shared" si="0"/>
        <v>0</v>
      </c>
      <c r="H22" s="6"/>
    </row>
    <row r="23" spans="1:8" s="1" customFormat="1" ht="21" customHeight="1" x14ac:dyDescent="0.25">
      <c r="A23" s="106" t="s">
        <v>186</v>
      </c>
      <c r="B23" s="91" t="s">
        <v>223</v>
      </c>
      <c r="C23" s="291" t="s">
        <v>224</v>
      </c>
      <c r="D23" s="299" t="s">
        <v>46</v>
      </c>
      <c r="E23" s="299">
        <v>2</v>
      </c>
      <c r="F23" s="128"/>
      <c r="G23" s="86">
        <f t="shared" si="0"/>
        <v>0</v>
      </c>
      <c r="H23" s="6"/>
    </row>
    <row r="24" spans="1:8" s="1" customFormat="1" ht="21" customHeight="1" x14ac:dyDescent="0.25">
      <c r="A24" s="106" t="s">
        <v>186</v>
      </c>
      <c r="B24" s="91" t="s">
        <v>225</v>
      </c>
      <c r="C24" s="291" t="s">
        <v>328</v>
      </c>
      <c r="D24" s="299" t="s">
        <v>227</v>
      </c>
      <c r="E24" s="299">
        <v>2</v>
      </c>
      <c r="F24" s="128"/>
      <c r="G24" s="86">
        <f t="shared" si="0"/>
        <v>0</v>
      </c>
      <c r="H24" s="6"/>
    </row>
    <row r="25" spans="1:8" s="1" customFormat="1" ht="21" customHeight="1" x14ac:dyDescent="0.25">
      <c r="A25" s="106" t="s">
        <v>186</v>
      </c>
      <c r="B25" s="91" t="s">
        <v>228</v>
      </c>
      <c r="C25" s="291" t="s">
        <v>329</v>
      </c>
      <c r="D25" s="299" t="s">
        <v>192</v>
      </c>
      <c r="E25" s="299">
        <v>1</v>
      </c>
      <c r="F25" s="128"/>
      <c r="G25" s="86">
        <f t="shared" si="0"/>
        <v>0</v>
      </c>
      <c r="H25" s="6"/>
    </row>
    <row r="26" spans="1:8" s="1" customFormat="1" ht="21" customHeight="1" x14ac:dyDescent="0.25">
      <c r="A26" s="106" t="s">
        <v>186</v>
      </c>
      <c r="B26" s="91" t="s">
        <v>230</v>
      </c>
      <c r="C26" s="291" t="s">
        <v>229</v>
      </c>
      <c r="D26" s="299" t="s">
        <v>192</v>
      </c>
      <c r="E26" s="299">
        <v>6</v>
      </c>
      <c r="F26" s="128"/>
      <c r="G26" s="86">
        <f t="shared" si="0"/>
        <v>0</v>
      </c>
      <c r="H26" s="6"/>
    </row>
    <row r="27" spans="1:8" s="1" customFormat="1" ht="48" customHeight="1" x14ac:dyDescent="0.25">
      <c r="A27" s="106" t="s">
        <v>186</v>
      </c>
      <c r="B27" s="91" t="s">
        <v>232</v>
      </c>
      <c r="C27" s="291" t="s">
        <v>231</v>
      </c>
      <c r="D27" s="299" t="s">
        <v>192</v>
      </c>
      <c r="E27" s="299">
        <v>3</v>
      </c>
      <c r="F27" s="128"/>
      <c r="G27" s="86">
        <f t="shared" si="0"/>
        <v>0</v>
      </c>
      <c r="H27" s="6"/>
    </row>
    <row r="28" spans="1:8" s="1" customFormat="1" ht="21" customHeight="1" x14ac:dyDescent="0.25">
      <c r="A28" s="106" t="s">
        <v>186</v>
      </c>
      <c r="B28" s="91" t="s">
        <v>234</v>
      </c>
      <c r="C28" s="291" t="s">
        <v>233</v>
      </c>
      <c r="D28" s="299" t="s">
        <v>192</v>
      </c>
      <c r="E28" s="299">
        <v>2</v>
      </c>
      <c r="F28" s="128"/>
      <c r="G28" s="86">
        <f t="shared" si="0"/>
        <v>0</v>
      </c>
      <c r="H28" s="6"/>
    </row>
    <row r="29" spans="1:8" s="1" customFormat="1" ht="37.200000000000003" customHeight="1" x14ac:dyDescent="0.25">
      <c r="A29" s="106" t="s">
        <v>186</v>
      </c>
      <c r="B29" s="91" t="s">
        <v>236</v>
      </c>
      <c r="C29" s="291" t="s">
        <v>235</v>
      </c>
      <c r="D29" s="299" t="s">
        <v>192</v>
      </c>
      <c r="E29" s="299">
        <v>2</v>
      </c>
      <c r="F29" s="128"/>
      <c r="G29" s="86">
        <f t="shared" si="0"/>
        <v>0</v>
      </c>
      <c r="H29" s="6"/>
    </row>
    <row r="30" spans="1:8" s="1" customFormat="1" ht="21" customHeight="1" x14ac:dyDescent="0.25">
      <c r="A30" s="106" t="s">
        <v>186</v>
      </c>
      <c r="B30" s="91" t="s">
        <v>238</v>
      </c>
      <c r="C30" s="291" t="s">
        <v>237</v>
      </c>
      <c r="D30" s="299" t="s">
        <v>192</v>
      </c>
      <c r="E30" s="299">
        <v>2</v>
      </c>
      <c r="F30" s="128"/>
      <c r="G30" s="86">
        <f t="shared" si="0"/>
        <v>0</v>
      </c>
      <c r="H30" s="6"/>
    </row>
    <row r="31" spans="1:8" s="1" customFormat="1" ht="21" customHeight="1" x14ac:dyDescent="0.25">
      <c r="A31" s="106" t="s">
        <v>186</v>
      </c>
      <c r="B31" s="91" t="s">
        <v>240</v>
      </c>
      <c r="C31" s="291" t="s">
        <v>239</v>
      </c>
      <c r="D31" s="299" t="s">
        <v>192</v>
      </c>
      <c r="E31" s="299">
        <v>2</v>
      </c>
      <c r="F31" s="128"/>
      <c r="G31" s="86">
        <f t="shared" si="0"/>
        <v>0</v>
      </c>
      <c r="H31" s="6"/>
    </row>
    <row r="32" spans="1:8" s="1" customFormat="1" ht="21" customHeight="1" x14ac:dyDescent="0.25">
      <c r="A32" s="106" t="s">
        <v>186</v>
      </c>
      <c r="B32" s="91" t="s">
        <v>242</v>
      </c>
      <c r="C32" s="291" t="s">
        <v>241</v>
      </c>
      <c r="D32" s="299" t="s">
        <v>46</v>
      </c>
      <c r="E32" s="299">
        <v>1</v>
      </c>
      <c r="F32" s="128"/>
      <c r="G32" s="86">
        <f t="shared" si="0"/>
        <v>0</v>
      </c>
      <c r="H32" s="6"/>
    </row>
    <row r="33" spans="1:9" s="1" customFormat="1" ht="31.5" customHeight="1" thickBot="1" x14ac:dyDescent="0.3">
      <c r="A33" s="106" t="s">
        <v>186</v>
      </c>
      <c r="B33" s="91" t="s">
        <v>245</v>
      </c>
      <c r="C33" s="291" t="s">
        <v>243</v>
      </c>
      <c r="D33" s="299" t="s">
        <v>55</v>
      </c>
      <c r="E33" s="299">
        <v>34</v>
      </c>
      <c r="F33" s="128"/>
      <c r="G33" s="86">
        <f t="shared" si="0"/>
        <v>0</v>
      </c>
      <c r="H33" s="6"/>
    </row>
    <row r="34" spans="1:9" s="1" customFormat="1" ht="48" customHeight="1" thickBot="1" x14ac:dyDescent="0.3">
      <c r="A34" s="126" t="s">
        <v>186</v>
      </c>
      <c r="B34" s="121" t="s">
        <v>330</v>
      </c>
      <c r="C34" s="298" t="s">
        <v>246</v>
      </c>
      <c r="D34" s="297" t="s">
        <v>62</v>
      </c>
      <c r="E34" s="297">
        <v>34</v>
      </c>
      <c r="F34" s="125"/>
      <c r="G34" s="63">
        <f t="shared" si="0"/>
        <v>0</v>
      </c>
      <c r="H34" s="62" t="s">
        <v>70</v>
      </c>
      <c r="I34" s="61">
        <f>ROUND(SUM(G6:G34),2)</f>
        <v>0</v>
      </c>
    </row>
    <row r="35" spans="1:9" s="1" customFormat="1" ht="193.95" customHeight="1" x14ac:dyDescent="0.25">
      <c r="A35" s="77" t="s">
        <v>248</v>
      </c>
      <c r="B35" s="76" t="s">
        <v>187</v>
      </c>
      <c r="C35" s="302" t="s">
        <v>249</v>
      </c>
      <c r="D35" s="301" t="s">
        <v>46</v>
      </c>
      <c r="E35" s="301">
        <v>1</v>
      </c>
      <c r="F35" s="129"/>
      <c r="G35" s="71">
        <f t="shared" si="0"/>
        <v>0</v>
      </c>
      <c r="H35" s="6"/>
    </row>
    <row r="36" spans="1:9" s="1" customFormat="1" ht="33" customHeight="1" x14ac:dyDescent="0.25">
      <c r="A36" s="106" t="s">
        <v>248</v>
      </c>
      <c r="B36" s="91" t="s">
        <v>190</v>
      </c>
      <c r="C36" s="291" t="s">
        <v>250</v>
      </c>
      <c r="D36" s="299" t="s">
        <v>192</v>
      </c>
      <c r="E36" s="299">
        <v>2</v>
      </c>
      <c r="F36" s="128"/>
      <c r="G36" s="86">
        <f t="shared" si="0"/>
        <v>0</v>
      </c>
      <c r="H36" s="6"/>
    </row>
    <row r="37" spans="1:9" s="1" customFormat="1" ht="20.25" customHeight="1" x14ac:dyDescent="0.25">
      <c r="A37" s="106" t="s">
        <v>248</v>
      </c>
      <c r="B37" s="91" t="s">
        <v>193</v>
      </c>
      <c r="C37" s="291" t="s">
        <v>251</v>
      </c>
      <c r="D37" s="299" t="s">
        <v>192</v>
      </c>
      <c r="E37" s="299">
        <v>2</v>
      </c>
      <c r="F37" s="128"/>
      <c r="G37" s="86">
        <f t="shared" si="0"/>
        <v>0</v>
      </c>
      <c r="H37" s="6"/>
    </row>
    <row r="38" spans="1:9" s="1" customFormat="1" ht="20.25" customHeight="1" x14ac:dyDescent="0.25">
      <c r="A38" s="106" t="s">
        <v>248</v>
      </c>
      <c r="B38" s="91" t="s">
        <v>195</v>
      </c>
      <c r="C38" s="291" t="s">
        <v>252</v>
      </c>
      <c r="D38" s="299" t="s">
        <v>52</v>
      </c>
      <c r="E38" s="299">
        <v>65</v>
      </c>
      <c r="F38" s="128"/>
      <c r="G38" s="86">
        <f t="shared" si="0"/>
        <v>0</v>
      </c>
      <c r="H38" s="6"/>
    </row>
    <row r="39" spans="1:9" s="1" customFormat="1" ht="20.25" customHeight="1" x14ac:dyDescent="0.25">
      <c r="A39" s="106" t="s">
        <v>248</v>
      </c>
      <c r="B39" s="91" t="s">
        <v>197</v>
      </c>
      <c r="C39" s="291" t="s">
        <v>253</v>
      </c>
      <c r="D39" s="299" t="s">
        <v>52</v>
      </c>
      <c r="E39" s="299">
        <v>12</v>
      </c>
      <c r="F39" s="128"/>
      <c r="G39" s="86">
        <f t="shared" si="0"/>
        <v>0</v>
      </c>
      <c r="H39" s="6"/>
    </row>
    <row r="40" spans="1:9" s="1" customFormat="1" ht="19.5" customHeight="1" x14ac:dyDescent="0.25">
      <c r="A40" s="106" t="s">
        <v>248</v>
      </c>
      <c r="B40" s="91" t="s">
        <v>199</v>
      </c>
      <c r="C40" s="291" t="s">
        <v>331</v>
      </c>
      <c r="D40" s="299" t="s">
        <v>46</v>
      </c>
      <c r="E40" s="299">
        <v>6</v>
      </c>
      <c r="F40" s="128"/>
      <c r="G40" s="86">
        <f t="shared" si="0"/>
        <v>0</v>
      </c>
      <c r="H40" s="6"/>
    </row>
    <row r="41" spans="1:9" s="1" customFormat="1" ht="20.25" customHeight="1" x14ac:dyDescent="0.25">
      <c r="A41" s="106" t="s">
        <v>248</v>
      </c>
      <c r="B41" s="91" t="s">
        <v>201</v>
      </c>
      <c r="C41" s="291" t="s">
        <v>332</v>
      </c>
      <c r="D41" s="299" t="s">
        <v>333</v>
      </c>
      <c r="E41" s="299">
        <v>1</v>
      </c>
      <c r="F41" s="128"/>
      <c r="G41" s="86">
        <f t="shared" si="0"/>
        <v>0</v>
      </c>
      <c r="H41" s="6"/>
    </row>
    <row r="42" spans="1:9" s="1" customFormat="1" ht="19.5" customHeight="1" x14ac:dyDescent="0.25">
      <c r="A42" s="106" t="s">
        <v>248</v>
      </c>
      <c r="B42" s="91" t="s">
        <v>203</v>
      </c>
      <c r="C42" s="291" t="s">
        <v>255</v>
      </c>
      <c r="D42" s="299" t="s">
        <v>52</v>
      </c>
      <c r="E42" s="299">
        <v>8</v>
      </c>
      <c r="F42" s="128"/>
      <c r="G42" s="86">
        <f t="shared" si="0"/>
        <v>0</v>
      </c>
      <c r="H42" s="6"/>
    </row>
    <row r="43" spans="1:9" s="1" customFormat="1" ht="20.25" customHeight="1" x14ac:dyDescent="0.25">
      <c r="A43" s="106" t="s">
        <v>248</v>
      </c>
      <c r="B43" s="91" t="s">
        <v>205</v>
      </c>
      <c r="C43" s="291" t="s">
        <v>256</v>
      </c>
      <c r="D43" s="299" t="s">
        <v>52</v>
      </c>
      <c r="E43" s="299">
        <v>41</v>
      </c>
      <c r="F43" s="128"/>
      <c r="G43" s="86">
        <f t="shared" si="0"/>
        <v>0</v>
      </c>
      <c r="H43" s="6"/>
    </row>
    <row r="44" spans="1:9" s="1" customFormat="1" ht="19.5" customHeight="1" x14ac:dyDescent="0.25">
      <c r="A44" s="106" t="s">
        <v>248</v>
      </c>
      <c r="B44" s="91" t="s">
        <v>207</v>
      </c>
      <c r="C44" s="291" t="s">
        <v>257</v>
      </c>
      <c r="D44" s="299" t="s">
        <v>52</v>
      </c>
      <c r="E44" s="299">
        <v>41</v>
      </c>
      <c r="F44" s="128"/>
      <c r="G44" s="86">
        <f t="shared" si="0"/>
        <v>0</v>
      </c>
      <c r="H44" s="6"/>
    </row>
    <row r="45" spans="1:9" s="1" customFormat="1" ht="38.4" customHeight="1" x14ac:dyDescent="0.25">
      <c r="A45" s="106" t="s">
        <v>248</v>
      </c>
      <c r="B45" s="91" t="s">
        <v>209</v>
      </c>
      <c r="C45" s="300" t="s">
        <v>258</v>
      </c>
      <c r="D45" s="299" t="s">
        <v>46</v>
      </c>
      <c r="E45" s="299">
        <v>2</v>
      </c>
      <c r="F45" s="128"/>
      <c r="G45" s="86">
        <f t="shared" si="0"/>
        <v>0</v>
      </c>
      <c r="H45" s="6"/>
    </row>
    <row r="46" spans="1:9" s="1" customFormat="1" ht="50.4" customHeight="1" thickBot="1" x14ac:dyDescent="0.3">
      <c r="A46" s="106" t="s">
        <v>248</v>
      </c>
      <c r="B46" s="91" t="s">
        <v>211</v>
      </c>
      <c r="C46" s="291" t="s">
        <v>259</v>
      </c>
      <c r="D46" s="299" t="s">
        <v>192</v>
      </c>
      <c r="E46" s="299">
        <v>2</v>
      </c>
      <c r="F46" s="128"/>
      <c r="G46" s="86">
        <f t="shared" si="0"/>
        <v>0</v>
      </c>
      <c r="H46" s="6"/>
    </row>
    <row r="47" spans="1:9" s="1" customFormat="1" ht="36.6" customHeight="1" thickBot="1" x14ac:dyDescent="0.3">
      <c r="A47" s="126" t="s">
        <v>248</v>
      </c>
      <c r="B47" s="121" t="s">
        <v>213</v>
      </c>
      <c r="C47" s="298" t="s">
        <v>260</v>
      </c>
      <c r="D47" s="297" t="s">
        <v>46</v>
      </c>
      <c r="E47" s="297">
        <v>3</v>
      </c>
      <c r="F47" s="125"/>
      <c r="G47" s="63">
        <f t="shared" si="0"/>
        <v>0</v>
      </c>
      <c r="H47" s="62" t="s">
        <v>78</v>
      </c>
      <c r="I47" s="61">
        <f>ROUND(SUM(G35:G47),2)</f>
        <v>0</v>
      </c>
    </row>
    <row r="48" spans="1:9" s="1" customFormat="1" ht="64.95" customHeight="1" thickBot="1" x14ac:dyDescent="0.3">
      <c r="A48" s="256"/>
      <c r="B48" s="255"/>
      <c r="C48" s="3"/>
      <c r="D48" s="4"/>
      <c r="E48" s="296"/>
      <c r="F48" s="59" t="s">
        <v>261</v>
      </c>
      <c r="G48" s="58">
        <f>SUM(G6:G47)</f>
        <v>0</v>
      </c>
      <c r="H48" s="6"/>
    </row>
    <row r="49" spans="1:9" s="1" customFormat="1" ht="44.4" customHeight="1" x14ac:dyDescent="0.25"/>
    <row r="50" spans="1:9" s="1" customFormat="1" ht="20.25" customHeight="1" x14ac:dyDescent="0.25">
      <c r="A50" s="256"/>
      <c r="B50" s="255"/>
      <c r="C50" s="3"/>
      <c r="D50" s="4"/>
      <c r="E50" s="296"/>
      <c r="H50" s="6"/>
    </row>
    <row r="51" spans="1:9" s="1" customFormat="1" ht="20.25" customHeight="1" x14ac:dyDescent="0.25">
      <c r="A51" s="256"/>
      <c r="B51" s="255"/>
      <c r="C51" s="3"/>
      <c r="D51" s="4"/>
      <c r="E51" s="296"/>
      <c r="F51" s="292"/>
      <c r="G51" s="247"/>
      <c r="H51" s="6"/>
    </row>
    <row r="52" spans="1:9" s="1" customFormat="1" ht="38.25" customHeight="1" x14ac:dyDescent="0.25">
      <c r="A52" s="256"/>
      <c r="B52" s="255"/>
      <c r="C52" s="3"/>
      <c r="D52" s="4"/>
      <c r="E52" s="296"/>
      <c r="F52" s="292"/>
      <c r="G52" s="247"/>
    </row>
    <row r="53" spans="1:9" s="1" customFormat="1" ht="67.95" customHeight="1" x14ac:dyDescent="0.25">
      <c r="A53" s="256"/>
      <c r="B53" s="255"/>
      <c r="C53" s="295"/>
      <c r="D53" s="293"/>
      <c r="E53" s="293"/>
      <c r="H53" s="6"/>
    </row>
    <row r="54" spans="1:9" s="1" customFormat="1" ht="19.5" customHeight="1" x14ac:dyDescent="0.25">
      <c r="A54" s="256"/>
      <c r="B54" s="255"/>
      <c r="C54" s="294"/>
      <c r="D54" s="293"/>
      <c r="E54" s="293"/>
      <c r="F54" s="292"/>
      <c r="G54" s="247"/>
      <c r="H54" s="6"/>
    </row>
    <row r="55" spans="1:9" s="1" customFormat="1" ht="21" customHeight="1" x14ac:dyDescent="0.25">
      <c r="A55" s="256"/>
      <c r="B55" s="255"/>
      <c r="C55" s="294"/>
      <c r="D55" s="293"/>
      <c r="E55" s="293"/>
      <c r="F55" s="292"/>
      <c r="G55" s="247"/>
      <c r="H55" s="6"/>
    </row>
    <row r="56" spans="1:9" s="1" customFormat="1" ht="21" customHeight="1" x14ac:dyDescent="0.25">
      <c r="A56" s="256"/>
      <c r="B56" s="255"/>
      <c r="C56" s="294"/>
      <c r="D56" s="293"/>
      <c r="E56" s="293"/>
      <c r="F56" s="292"/>
      <c r="G56" s="247"/>
      <c r="H56" s="6"/>
    </row>
    <row r="57" spans="1:9" s="1" customFormat="1" ht="38.25" customHeight="1" x14ac:dyDescent="0.25">
      <c r="A57" s="256"/>
      <c r="B57" s="255"/>
      <c r="C57" s="294"/>
      <c r="D57" s="293"/>
      <c r="E57" s="293"/>
      <c r="F57" s="292"/>
      <c r="G57" s="247"/>
      <c r="H57" s="70"/>
      <c r="I57" s="56"/>
    </row>
    <row r="58" spans="1:9" s="1" customFormat="1" ht="44.25" customHeight="1" x14ac:dyDescent="0.25">
      <c r="A58" s="52"/>
      <c r="B58" s="51"/>
      <c r="C58" s="52"/>
      <c r="D58" s="51"/>
      <c r="E58" s="51"/>
      <c r="H58" s="57"/>
      <c r="I58" s="56"/>
    </row>
  </sheetData>
  <mergeCells count="2">
    <mergeCell ref="A1:G2"/>
    <mergeCell ref="A4:G4"/>
  </mergeCells>
  <pageMargins left="0.7" right="0.7" top="0.75" bottom="0.75" header="0.3" footer="0.3"/>
  <pageSetup paperSize="9"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Projektai xmlns="fb31639d-e105-4f04-a68e-fe2bde81931d" xsi:nil="true"/>
    <TaxCatchAll xmlns="2945cdf4-c922-4f1d-a4b6-d6a562696c98" xsi:nil="true"/>
  </documentManagement>
</p:properties>
</file>

<file path=customXml/itemProps1.xml><?xml version="1.0" encoding="utf-8"?>
<ds:datastoreItem xmlns:ds="http://schemas.openxmlformats.org/officeDocument/2006/customXml" ds:itemID="{F407BC9D-5500-40BB-9DDE-11712A915AAB}">
  <ds:schemaRefs>
    <ds:schemaRef ds:uri="http://schemas.microsoft.com/sharepoint/v3/contenttype/forms"/>
  </ds:schemaRefs>
</ds:datastoreItem>
</file>

<file path=customXml/itemProps2.xml><?xml version="1.0" encoding="utf-8"?>
<ds:datastoreItem xmlns:ds="http://schemas.openxmlformats.org/officeDocument/2006/customXml" ds:itemID="{4ABC5E9D-0EF1-47C7-8B32-95F9A41A52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57EBB0-7431-40F4-9EE9-1C485778122D}">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38</vt:i4>
      </vt:variant>
    </vt:vector>
  </HeadingPairs>
  <TitlesOfParts>
    <vt:vector size="38" baseType="lpstr">
      <vt:lpstr>Santrauka</vt:lpstr>
      <vt:lpstr>Susisiekimo_123</vt:lpstr>
      <vt:lpstr>Susisiekimo_122</vt:lpstr>
      <vt:lpstr>Susisiekimo_121</vt:lpstr>
      <vt:lpstr>Susisiekimo_119</vt:lpstr>
      <vt:lpstr>Susisiekimo_133</vt:lpstr>
      <vt:lpstr>Apšvietimo_132</vt:lpstr>
      <vt:lpstr>Susisiekimo_132</vt:lpstr>
      <vt:lpstr>Aapšvietimo_131</vt:lpstr>
      <vt:lpstr>Susisiekimo_131</vt:lpstr>
      <vt:lpstr>Apšvietimo_130</vt:lpstr>
      <vt:lpstr>Susisiekimo_130</vt:lpstr>
      <vt:lpstr>Apšvietimo_126</vt:lpstr>
      <vt:lpstr>Susisiekimo_126</vt:lpstr>
      <vt:lpstr>Aapšvietimo_102-104</vt:lpstr>
      <vt:lpstr>Susisiekimo 104</vt:lpstr>
      <vt:lpstr>Susisiekimo 103</vt:lpstr>
      <vt:lpstr>Susisiekimo 102</vt:lpstr>
      <vt:lpstr>Susisiekimo_124</vt:lpstr>
      <vt:lpstr>Susisiekimo_120</vt:lpstr>
      <vt:lpstr>Susisiekimo_118</vt:lpstr>
      <vt:lpstr>Susisiekimo_116</vt:lpstr>
      <vt:lpstr>Susisiekimo_113</vt:lpstr>
      <vt:lpstr>Apšvietimo_111</vt:lpstr>
      <vt:lpstr>Susisiekimo_111</vt:lpstr>
      <vt:lpstr>Apšvietimo_27</vt:lpstr>
      <vt:lpstr>Susisiekimo_27</vt:lpstr>
      <vt:lpstr>Apšvietimo_26</vt:lpstr>
      <vt:lpstr>Susisiekimo_26</vt:lpstr>
      <vt:lpstr>Apšvietimo_24-25</vt:lpstr>
      <vt:lpstr>Susisiekimo_24-25</vt:lpstr>
      <vt:lpstr>Apšvietimo_23</vt:lpstr>
      <vt:lpstr>Susisiekimo_23</vt:lpstr>
      <vt:lpstr>DKŽ_228_Apšvietimas</vt:lpstr>
      <vt:lpstr>DKŽ_228_</vt:lpstr>
      <vt:lpstr>DKŽ_2206</vt:lpstr>
      <vt:lpstr>DKŽ_2206_Apšvietimas</vt:lpstr>
      <vt:lpstr>Lapas45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Loreta Jakštienė</cp:lastModifiedBy>
  <cp:revision/>
  <dcterms:created xsi:type="dcterms:W3CDTF">2020-10-05T14:48:34Z</dcterms:created>
  <dcterms:modified xsi:type="dcterms:W3CDTF">2024-12-10T14:17:28Z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y fmtid="{D5CDD505-2E9C-101B-9397-08002B2CF9AE}" pid="3" name="MediaServiceImageTags">
    <vt:lpwstr/>
  </property>
</Properties>
</file>