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76" documentId="13_ncr:1_{0C1D9CA4-DEEE-4F18-AA54-4E6B1F7A0F69}" xr6:coauthVersionLast="47" xr6:coauthVersionMax="47" xr10:uidLastSave="{1E62A94C-D783-4A64-8407-117709414097}"/>
  <bookViews>
    <workbookView xWindow="28680" yWindow="-120" windowWidth="29040" windowHeight="17520" firstSheet="1" activeTab="1" xr2:uid="{5483DBAB-F8D9-4D07-8840-AC47F9C153B4}"/>
  </bookViews>
  <sheets>
    <sheet name="Vertinimo sąlygos" sheetId="15" r:id="rId1"/>
    <sheet name="Vertinimo tvarka" sheetId="13" r:id="rId2"/>
    <sheet name="Pasiūlymas" sheetId="1" r:id="rId3"/>
    <sheet name="Subtiekėjai ir priedai" sheetId="2" r:id="rId4"/>
    <sheet name="Specialieji reikalavimai" sheetId="9" r:id="rId5"/>
    <sheet name="Techninė specifikacija" sheetId="3" r:id="rId6"/>
    <sheet name="Pasiūlymų suvestinė_Bendra" sheetId="16" r:id="rId7"/>
    <sheet name="Pasiūlymų suvestinė_Koreguota" sheetId="17" r:id="rId8"/>
    <sheet name="Pasiūlymų vertinimo rezultatai" sheetId="18" r:id="rId9"/>
    <sheet name="Sheet6" sheetId="8" state="hidden" r:id="rId10"/>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 i="17" l="1"/>
  <c r="C5" i="17" s="1"/>
  <c r="C4" i="18" s="1"/>
  <c r="C10" i="18"/>
  <c r="C9" i="18"/>
  <c r="C8" i="18"/>
  <c r="C3" i="18"/>
  <c r="C37" i="1"/>
  <c r="D10" i="18"/>
  <c r="D9" i="18"/>
  <c r="B10" i="18"/>
  <c r="B9" i="18"/>
  <c r="C36" i="1"/>
  <c r="C35" i="1"/>
  <c r="A2" i="3"/>
  <c r="B3" i="18"/>
  <c r="D8" i="18"/>
  <c r="B8" i="18"/>
  <c r="D3" i="18"/>
  <c r="D4" i="17"/>
  <c r="D5" i="17" s="1"/>
  <c r="D4" i="18" s="1"/>
  <c r="B4" i="17"/>
  <c r="B5" i="17" s="1"/>
  <c r="B4" i="18" s="1"/>
  <c r="H14" i="13"/>
  <c r="H13" i="13"/>
  <c r="G30" i="1"/>
  <c r="H30" i="1" s="1"/>
  <c r="C6" i="18" l="1"/>
  <c r="B5" i="18"/>
  <c r="C5" i="18"/>
  <c r="C7" i="18"/>
  <c r="B7" i="18"/>
  <c r="D6" i="18"/>
  <c r="D5" i="18"/>
  <c r="D7" i="18"/>
  <c r="B6" i="18"/>
  <c r="C11" i="18" l="1"/>
  <c r="C12" i="18" s="1"/>
  <c r="D11" i="18"/>
  <c r="D12" i="18" s="1"/>
  <c r="B11" i="18"/>
  <c r="B12" i="18" s="1"/>
</calcChain>
</file>

<file path=xl/sharedStrings.xml><?xml version="1.0" encoding="utf-8"?>
<sst xmlns="http://schemas.openxmlformats.org/spreadsheetml/2006/main" count="387" uniqueCount="344">
  <si>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</si>
  <si>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</si>
  <si>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</si>
  <si>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</si>
  <si>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</si>
  <si>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</si>
  <si>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</si>
  <si>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</si>
  <si>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</si>
  <si>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</si>
  <si>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</si>
  <si>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</si>
  <si>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</si>
  <si>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</si>
  <si>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</si>
  <si>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</si>
  <si>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</si>
  <si>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</si>
  <si>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</si>
  <si>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</si>
  <si>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</si>
  <si>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</si>
  <si>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</si>
  <si>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</si>
  <si>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Jungtinės veiklos sutarties kopija (jei taikoma)</t>
  </si>
  <si>
    <t>Europos bendrasis viešųjų prikimų dokumentas (-ai)</t>
  </si>
  <si>
    <t>Subtiekimo sutartis, ketinimų protokolas, preliminarios sutartys ar kiti dokumentai, patvirtinantys, kad laimėjus pirkimą tiekėjui bus prieinami kitų ūkio subjektų ištekliai (jei pasitelkiami kvalifikacijos atitikimui)</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</si>
  <si>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</si>
  <si>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</si>
  <si>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</si>
  <si>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Įgaliojimas teikti ir pasirašyti pasiūlymą</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</si>
  <si>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</si>
  <si>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</si>
  <si>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</si>
  <si>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</si>
  <si>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</si>
  <si>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</si>
  <si>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</si>
  <si>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</si>
  <si>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</si>
  <si>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Taip</t>
  </si>
  <si>
    <t>Ne</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</si>
  <si>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</si>
  <si>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1.</t>
  </si>
  <si>
    <t>Kartu su pasiūlymu pateikiami šie dokumentai (būtina nurodyti visus su pasiūlymu pateikiamus dokumentus):</t>
  </si>
  <si>
    <t>Dokumentas yra konfidencialus? Taip / Ne</t>
  </si>
  <si>
    <t>2.</t>
  </si>
  <si>
    <t>3.</t>
  </si>
  <si>
    <t>4.</t>
  </si>
  <si>
    <t>5.</t>
  </si>
  <si>
    <t>6.</t>
  </si>
  <si>
    <t>7.</t>
  </si>
  <si>
    <t>Garantinis laikotarpis</t>
  </si>
  <si>
    <t>Kartu su įranga pateikiama dokumentacija</t>
  </si>
  <si>
    <t>1. Naudojimo instrukcija lietuvių kalba,</t>
  </si>
  <si>
    <t>2. Serviso dokumentacija lietuvių arba anglų kalba.</t>
  </si>
  <si>
    <t>PASIŪLYMŲ VERTINIMAS</t>
  </si>
  <si>
    <t>2. Ekonomiškai naudingiausias pasiūlymas – tai pasiūlymas, kurio balų suma, apskaičiuota pagal toliau nustatytus pasiūlymų vertinimo kriterijus ir sąlygas, yra didžiausia.</t>
  </si>
  <si>
    <t>Numatytų vertinimo kriterijų lyginamieji svoriai:</t>
  </si>
  <si>
    <t>Vertinimo kriterijai ir jų parametrų lyginamieji svoriai:</t>
  </si>
  <si>
    <t>Vertinimo kriterijai</t>
  </si>
  <si>
    <t>Parametro lyginamasis svoris</t>
  </si>
  <si>
    <t>Lyginamasis svoris ekonominio naudingumo įvertinime</t>
  </si>
  <si>
    <t>Kaina (K)</t>
  </si>
  <si>
    <t>Techniniai pranašumai (T)</t>
  </si>
  <si>
    <t>T1</t>
  </si>
  <si>
    <t>T2</t>
  </si>
  <si>
    <t>T3</t>
  </si>
  <si>
    <t xml:space="preserve">1. atlieka prekės techninę priežiūrą (įskaitant techninei priežiūrai atlikti reikalingas detales ir/arba medžiagas); </t>
  </si>
  <si>
    <t>2. atlieka garantijos sąlygas atitinkančių gedimų (jei jie nutiko naudojant įrangą pagal paskirtį, laikantis pateiktų instrukcijų bei nurodytų eksploatavimo sąlygų) šalinimą;</t>
  </si>
  <si>
    <t>3. atlieka techninės būklės patikrinimus pagal gamintojo reikalavimus/rekomendacijas;</t>
  </si>
  <si>
    <t>4. informuoja pirkėją apie prevencinius veiksmus (jei tokių būtina imtis);</t>
  </si>
  <si>
    <t>5. teikia pirkėjui išsamias konsultacijas ir paaiškinimus;</t>
  </si>
  <si>
    <t>6. gedimo atveju atvyksta remontuoti ne vėliau kaip per 48 (keturiasdešimt aštuonias) valandas nuo pranešimo apie prekės gedimą gavimo;</t>
  </si>
  <si>
    <t>Pasiūlymo ekonominio naudingumo (kainos ir kokybės santykio) apskaičiavimo tvarka (formulė) yra pateikiama žemiau:</t>
  </si>
  <si>
    <t>2. Pasiūlymo kainos (K) balai apskaičiuojami mažiausios pasiūlytos kainos (Kmin) ir vertinamo pasiūlymo kainos (Kv) santykį padauginant iš kainos lyginamojo svorio (X):</t>
  </si>
  <si>
    <t>Techninių pranašumų (T) balai apskaičiuojami visų techninių kriterijų parametrų įvertinimų sumą padauginant iš techninių pranašumų lyginamojo svorio (Y):</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</si>
  <si>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</si>
  <si>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 Visos nurodomos priemonės privalo būti registruotos Lietuvoje.</t>
  </si>
  <si>
    <t>1.1. atviro konkurso skelbime, paskelbtame Viešųjų pirkimų įstatymo nustatyta tvarka</t>
  </si>
  <si>
    <r>
      <t>1. Siūlomos prekės ir kaina (</t>
    </r>
    <r>
      <rPr>
        <b/>
        <sz val="12"/>
        <color rgb="FFFF0000"/>
        <rFont val="Times New Roman"/>
        <family val="1"/>
      </rPr>
      <t>Pildo Tiekėjas</t>
    </r>
    <r>
      <rPr>
        <b/>
        <sz val="12"/>
        <color theme="1"/>
        <rFont val="Times New Roman"/>
        <family val="1"/>
      </rPr>
      <t>):</t>
    </r>
  </si>
  <si>
    <t>Gamintojas, kilmės šalis</t>
  </si>
  <si>
    <t>Modelis, konkreti modifikacija</t>
  </si>
  <si>
    <t>Kiekis, mato vnt.</t>
  </si>
  <si>
    <t>Kaina 1 vnt. Eur be PVM</t>
  </si>
  <si>
    <t>Bendra pasiūlymo kaina Eur be PVM</t>
  </si>
  <si>
    <t>Bendra pasiūlymo kaina Eur su 21 % PVM</t>
  </si>
  <si>
    <r>
      <t>2. Siūlomi techniniai funkcionalumai (</t>
    </r>
    <r>
      <rPr>
        <b/>
        <sz val="12"/>
        <color rgb="FFFF0000"/>
        <rFont val="Times New Roman"/>
        <family val="1"/>
      </rPr>
      <t>Pildo Tiekėjas</t>
    </r>
    <r>
      <rPr>
        <b/>
        <sz val="12"/>
        <color theme="1"/>
        <rFont val="Times New Roman"/>
        <family val="1"/>
      </rPr>
      <t>):</t>
    </r>
  </si>
  <si>
    <t>Siūlomas techninis funkcionalumas</t>
  </si>
  <si>
    <r>
      <t>3. Siūlomas garantinis laikotarpis (</t>
    </r>
    <r>
      <rPr>
        <b/>
        <sz val="12"/>
        <color rgb="FFFF0000"/>
        <rFont val="Times New Roman"/>
        <family val="1"/>
      </rPr>
      <t>Pildo Tiekėjas</t>
    </r>
    <r>
      <rPr>
        <b/>
        <sz val="12"/>
        <color theme="1"/>
        <rFont val="Times New Roman"/>
        <family val="1"/>
      </rPr>
      <t>):</t>
    </r>
  </si>
  <si>
    <t>Siūlomos prekės garantinis laikotarpis</t>
  </si>
  <si>
    <t>Pasirinkti garantinį laikotarpį</t>
  </si>
  <si>
    <t>Terminas</t>
  </si>
  <si>
    <t>metai</t>
  </si>
  <si>
    <t>Pasirinkti (Yra / Nėra) parametro reikšmę</t>
  </si>
  <si>
    <t>* Garantijos laikotarpiu tiekėjas teisės aktų nustatyta tvarka nemokamai:</t>
  </si>
  <si>
    <t>1) Kaina (K)</t>
  </si>
  <si>
    <t>2) Techniniai pranašumai (T)</t>
  </si>
  <si>
    <t>X =</t>
  </si>
  <si>
    <t>Y =</t>
  </si>
  <si>
    <t>Formulės rūšis</t>
  </si>
  <si>
    <t>L1 =</t>
  </si>
  <si>
    <t>L2 =</t>
  </si>
  <si>
    <t>L3 =</t>
  </si>
  <si>
    <t>1. Pasiūlymo ekonominis naudingumas (E) apskaičiuojamas sudedant tiekėjo pasiūlymo kainos (K) ir techninių pranašumų (T) balus:</t>
  </si>
  <si>
    <t>E = K + T</t>
  </si>
  <si>
    <t>Vertinimo sąlygos</t>
  </si>
  <si>
    <t>Minimalus garantinis laikotarpis (gamintojo garantija arba garantija pagal įstatymą) (MGL)</t>
  </si>
  <si>
    <t>Ekonominis pranašumas už kiekvienus papildomos garantijos metus (EpPG)</t>
  </si>
  <si>
    <t>%</t>
  </si>
  <si>
    <t>Formulės:</t>
  </si>
  <si>
    <t>Tiekėjas 1</t>
  </si>
  <si>
    <t>Tiekėjas 2</t>
  </si>
  <si>
    <r>
      <t>Pasiūlymo kaina (Pk</t>
    </r>
    <r>
      <rPr>
        <b/>
        <vertAlign val="subscript"/>
        <sz val="12"/>
        <color theme="1"/>
        <rFont val="Times New Roman"/>
        <family val="1"/>
      </rPr>
      <t>n</t>
    </r>
    <r>
      <rPr>
        <b/>
        <sz val="12"/>
        <color theme="1"/>
        <rFont val="Times New Roman"/>
        <family val="1"/>
      </rPr>
      <t>), € su PVM</t>
    </r>
  </si>
  <si>
    <r>
      <t>Siūlomas garantinis laikotarpis (T</t>
    </r>
    <r>
      <rPr>
        <b/>
        <vertAlign val="subscript"/>
        <sz val="12"/>
        <color theme="1"/>
        <rFont val="Times New Roman"/>
        <family val="1"/>
      </rPr>
      <t>n</t>
    </r>
    <r>
      <rPr>
        <b/>
        <sz val="12"/>
        <color theme="1"/>
        <rFont val="Times New Roman"/>
        <family val="1"/>
      </rPr>
      <t>GL), metai</t>
    </r>
  </si>
  <si>
    <r>
      <t>Techninis pranašumas T1 (T1</t>
    </r>
    <r>
      <rPr>
        <b/>
        <vertAlign val="subscript"/>
        <sz val="12"/>
        <color theme="1"/>
        <rFont val="Times New Roman"/>
        <family val="1"/>
      </rPr>
      <t>n</t>
    </r>
    <r>
      <rPr>
        <b/>
        <sz val="12"/>
        <color theme="1"/>
        <rFont val="Times New Roman"/>
        <family val="1"/>
      </rPr>
      <t>)</t>
    </r>
  </si>
  <si>
    <r>
      <t>Techninis pranašumas T2 (T2</t>
    </r>
    <r>
      <rPr>
        <b/>
        <vertAlign val="subscript"/>
        <sz val="12"/>
        <color theme="1"/>
        <rFont val="Times New Roman"/>
        <family val="1"/>
      </rPr>
      <t>n</t>
    </r>
    <r>
      <rPr>
        <b/>
        <sz val="12"/>
        <color theme="1"/>
        <rFont val="Times New Roman"/>
        <family val="1"/>
      </rPr>
      <t>)</t>
    </r>
  </si>
  <si>
    <r>
      <t>Techninis pranašumas T3 (T3</t>
    </r>
    <r>
      <rPr>
        <b/>
        <vertAlign val="subscript"/>
        <sz val="12"/>
        <color theme="1"/>
        <rFont val="Times New Roman"/>
        <family val="1"/>
      </rPr>
      <t>n</t>
    </r>
    <r>
      <rPr>
        <b/>
        <sz val="12"/>
        <color theme="1"/>
        <rFont val="Times New Roman"/>
        <family val="1"/>
      </rPr>
      <t>)</t>
    </r>
  </si>
  <si>
    <t>Žymėjimų paaiškinimai:</t>
  </si>
  <si>
    <r>
      <t>Ekonominis pranašumas už suteiktą papildomą garantiją, € su PVM (EpPG</t>
    </r>
    <r>
      <rPr>
        <vertAlign val="subscript"/>
        <sz val="12"/>
        <rFont val="Times New Roman"/>
        <family val="1"/>
      </rPr>
      <t>n</t>
    </r>
    <r>
      <rPr>
        <sz val="12"/>
        <rFont val="Times New Roman"/>
        <family val="1"/>
      </rPr>
      <t>)</t>
    </r>
  </si>
  <si>
    <r>
      <t>Koreguota pasiūlo kaina, € su PVM (KPK</t>
    </r>
    <r>
      <rPr>
        <vertAlign val="subscript"/>
        <sz val="12"/>
        <rFont val="Times New Roman"/>
        <family val="1"/>
      </rPr>
      <t>n</t>
    </r>
    <r>
      <rPr>
        <sz val="12"/>
        <rFont val="Times New Roman"/>
        <family val="1"/>
      </rPr>
      <t>)</t>
    </r>
  </si>
  <si>
    <t>Žymėjimų paaiškinimai ir formulės:</t>
  </si>
  <si>
    <r>
      <rPr>
        <b/>
        <sz val="12"/>
        <color theme="1"/>
        <rFont val="Times New Roman"/>
        <family val="1"/>
      </rPr>
      <t>EpPG</t>
    </r>
    <r>
      <rPr>
        <b/>
        <vertAlign val="subscript"/>
        <sz val="12"/>
        <color theme="1"/>
        <rFont val="Times New Roman"/>
        <family val="1"/>
      </rPr>
      <t>n</t>
    </r>
    <r>
      <rPr>
        <b/>
        <sz val="12"/>
        <color theme="1"/>
        <rFont val="Times New Roman"/>
        <family val="1"/>
      </rPr>
      <t xml:space="preserve"> </t>
    </r>
    <r>
      <rPr>
        <sz val="12"/>
        <color theme="1"/>
        <rFont val="Times New Roman"/>
        <family val="1"/>
      </rPr>
      <t>- Tiekėjo n gaunamas ekonominis pranašumas už suteiktą papildomą garantiją, € su PVM.</t>
    </r>
  </si>
  <si>
    <r>
      <rPr>
        <b/>
        <sz val="12"/>
        <color theme="1"/>
        <rFont val="Times New Roman"/>
        <family val="1"/>
      </rPr>
      <t>KPK</t>
    </r>
    <r>
      <rPr>
        <b/>
        <vertAlign val="subscript"/>
        <sz val="12"/>
        <color theme="1"/>
        <rFont val="Times New Roman"/>
        <family val="1"/>
      </rPr>
      <t>n</t>
    </r>
    <r>
      <rPr>
        <sz val="12"/>
        <color theme="1"/>
        <rFont val="Times New Roman"/>
        <family val="1"/>
      </rPr>
      <t xml:space="preserve"> - Tiekėjo n koreguota pasiūlo kaina, € su PVM.</t>
    </r>
  </si>
  <si>
    <r>
      <rPr>
        <b/>
        <i/>
        <sz val="12"/>
        <rFont val="Times New Roman"/>
        <family val="1"/>
      </rPr>
      <t>EpPG</t>
    </r>
    <r>
      <rPr>
        <b/>
        <i/>
        <vertAlign val="subscript"/>
        <sz val="12"/>
        <rFont val="Times New Roman"/>
        <family val="1"/>
      </rPr>
      <t>n</t>
    </r>
    <r>
      <rPr>
        <i/>
        <sz val="12"/>
        <rFont val="Times New Roman"/>
        <family val="1"/>
      </rPr>
      <t xml:space="preserve"> = (T</t>
    </r>
    <r>
      <rPr>
        <i/>
        <vertAlign val="subscript"/>
        <sz val="12"/>
        <rFont val="Times New Roman"/>
        <family val="1"/>
      </rPr>
      <t>n</t>
    </r>
    <r>
      <rPr>
        <i/>
        <sz val="12"/>
        <rFont val="Times New Roman"/>
        <family val="1"/>
      </rPr>
      <t>GL  - MGL) x (Pk</t>
    </r>
    <r>
      <rPr>
        <i/>
        <vertAlign val="subscript"/>
        <sz val="12"/>
        <rFont val="Times New Roman"/>
        <family val="1"/>
      </rPr>
      <t>n</t>
    </r>
    <r>
      <rPr>
        <i/>
        <sz val="12"/>
        <rFont val="Times New Roman"/>
        <family val="1"/>
      </rPr>
      <t xml:space="preserve"> x (EpPG/100))</t>
    </r>
  </si>
  <si>
    <r>
      <rPr>
        <b/>
        <i/>
        <sz val="12"/>
        <rFont val="Times New Roman"/>
        <family val="1"/>
      </rPr>
      <t>KPK</t>
    </r>
    <r>
      <rPr>
        <b/>
        <i/>
        <vertAlign val="subscript"/>
        <sz val="12"/>
        <rFont val="Times New Roman"/>
        <family val="1"/>
      </rPr>
      <t>n</t>
    </r>
    <r>
      <rPr>
        <i/>
        <sz val="12"/>
        <rFont val="Times New Roman"/>
        <family val="1"/>
      </rPr>
      <t xml:space="preserve"> = Pk</t>
    </r>
    <r>
      <rPr>
        <i/>
        <vertAlign val="subscript"/>
        <sz val="12"/>
        <rFont val="Times New Roman"/>
        <family val="1"/>
      </rPr>
      <t>n</t>
    </r>
    <r>
      <rPr>
        <i/>
        <sz val="12"/>
        <rFont val="Times New Roman"/>
        <family val="1"/>
      </rPr>
      <t xml:space="preserve"> + IE</t>
    </r>
    <r>
      <rPr>
        <i/>
        <vertAlign val="subscript"/>
        <sz val="12"/>
        <rFont val="Times New Roman"/>
        <family val="1"/>
      </rPr>
      <t>n</t>
    </r>
    <r>
      <rPr>
        <i/>
        <sz val="12"/>
        <rFont val="Times New Roman"/>
        <family val="1"/>
      </rPr>
      <t xml:space="preserve"> - EpPG</t>
    </r>
    <r>
      <rPr>
        <i/>
        <vertAlign val="subscript"/>
        <sz val="12"/>
        <rFont val="Times New Roman"/>
        <family val="1"/>
      </rPr>
      <t>n</t>
    </r>
  </si>
  <si>
    <r>
      <t>Pasiūlymo kaina (Pk</t>
    </r>
    <r>
      <rPr>
        <vertAlign val="subscript"/>
        <sz val="12"/>
        <color theme="1"/>
        <rFont val="Times New Roman"/>
        <family val="1"/>
      </rPr>
      <t>n</t>
    </r>
    <r>
      <rPr>
        <sz val="12"/>
        <color theme="1"/>
        <rFont val="Times New Roman"/>
        <family val="1"/>
      </rPr>
      <t>), € su PVM</t>
    </r>
  </si>
  <si>
    <r>
      <t>Koreguota pasiūlo kaina (KPK</t>
    </r>
    <r>
      <rPr>
        <vertAlign val="subscript"/>
        <sz val="12"/>
        <color theme="1"/>
        <rFont val="Times New Roman"/>
        <family val="1"/>
      </rPr>
      <t>n</t>
    </r>
    <r>
      <rPr>
        <sz val="12"/>
        <color theme="1"/>
        <rFont val="Times New Roman"/>
        <family val="1"/>
      </rPr>
      <t>), € su PVM</t>
    </r>
  </si>
  <si>
    <r>
      <t>Pasiūlymo kainos balas (PkB</t>
    </r>
    <r>
      <rPr>
        <vertAlign val="subscript"/>
        <sz val="12"/>
        <color theme="1"/>
        <rFont val="Times New Roman"/>
        <family val="1"/>
      </rPr>
      <t>n</t>
    </r>
    <r>
      <rPr>
        <sz val="12"/>
        <color theme="1"/>
        <rFont val="Times New Roman"/>
        <family val="1"/>
      </rPr>
      <t>)</t>
    </r>
  </si>
  <si>
    <r>
      <t>Koreguotos pasiūlymo kainos balas (KPkB</t>
    </r>
    <r>
      <rPr>
        <vertAlign val="subscript"/>
        <sz val="12"/>
        <color theme="1"/>
        <rFont val="Times New Roman"/>
        <family val="1"/>
      </rPr>
      <t>n</t>
    </r>
    <r>
      <rPr>
        <sz val="12"/>
        <color theme="1"/>
        <rFont val="Times New Roman"/>
        <family val="1"/>
      </rPr>
      <t>)</t>
    </r>
  </si>
  <si>
    <r>
      <t>Ekonominių pranašumų balas (T</t>
    </r>
    <r>
      <rPr>
        <vertAlign val="subscript"/>
        <sz val="12"/>
        <rFont val="Times New Roman"/>
        <family val="1"/>
      </rPr>
      <t>n</t>
    </r>
    <r>
      <rPr>
        <sz val="12"/>
        <rFont val="Times New Roman"/>
        <family val="1"/>
      </rPr>
      <t>)</t>
    </r>
  </si>
  <si>
    <r>
      <t>T1</t>
    </r>
    <r>
      <rPr>
        <vertAlign val="subscript"/>
        <sz val="12"/>
        <color theme="1"/>
        <rFont val="Times New Roman"/>
        <family val="1"/>
      </rPr>
      <t>n</t>
    </r>
  </si>
  <si>
    <r>
      <t>T2</t>
    </r>
    <r>
      <rPr>
        <vertAlign val="subscript"/>
        <sz val="12"/>
        <rFont val="Times New Roman"/>
        <family val="1"/>
      </rPr>
      <t>n</t>
    </r>
  </si>
  <si>
    <r>
      <t>T3</t>
    </r>
    <r>
      <rPr>
        <vertAlign val="subscript"/>
        <sz val="12"/>
        <rFont val="Times New Roman"/>
        <family val="1"/>
      </rPr>
      <t>n</t>
    </r>
  </si>
  <si>
    <r>
      <t>Ekonominio naudingumo (E</t>
    </r>
    <r>
      <rPr>
        <vertAlign val="subscript"/>
        <sz val="12"/>
        <color theme="1"/>
        <rFont val="Times New Roman"/>
        <family val="1"/>
      </rPr>
      <t>n</t>
    </r>
    <r>
      <rPr>
        <sz val="12"/>
        <color theme="1"/>
        <rFont val="Times New Roman"/>
        <family val="1"/>
      </rPr>
      <t>) balas</t>
    </r>
  </si>
  <si>
    <t>Tiekėjų pasiūlymų reitingavimas*</t>
  </si>
  <si>
    <t>* Reitingavimas vyksta automatiškai. Tuo atveju jei kelių tiekėjų Ekonominio naudingumo balas (E) sutampa, tokiu atveju PO laimėtoją pasirenka pagal pirkimo dokumentuose nustatytas sąlygas ir VPĮ.</t>
  </si>
  <si>
    <t>Statinis:
(yra/nėra)</t>
  </si>
  <si>
    <t xml:space="preserve"> VšĮ Vilniaus universiteto ligoninė Santaros klinikos</t>
  </si>
  <si>
    <t>1. Mokymai ≥ 10 gydytojų. Trukmė ≥ 4 akademinės valandos.</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</si>
  <si>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</si>
  <si>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</si>
  <si>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8.</t>
  </si>
  <si>
    <t>Personalo mokymai:</t>
  </si>
  <si>
    <t>SPECIALIEJI REIKALAVIMAI</t>
  </si>
  <si>
    <r>
      <rPr>
        <b/>
        <sz val="12"/>
        <color theme="1"/>
        <rFont val="Times New Roman"/>
        <family val="1"/>
      </rPr>
      <t>T</t>
    </r>
    <r>
      <rPr>
        <b/>
        <vertAlign val="subscript"/>
        <sz val="12"/>
        <color theme="1"/>
        <rFont val="Times New Roman"/>
        <family val="1"/>
      </rPr>
      <t>n</t>
    </r>
    <r>
      <rPr>
        <b/>
        <sz val="12"/>
        <color theme="1"/>
        <rFont val="Times New Roman"/>
        <family val="1"/>
      </rPr>
      <t>GL</t>
    </r>
    <r>
      <rPr>
        <sz val="12"/>
        <color theme="1"/>
        <rFont val="Times New Roman"/>
        <family val="1"/>
      </rPr>
      <t xml:space="preserve"> - Tiekėjo n siūlomas prietaiso garantinis laikotarpis (metais). Minimalus garantinis laikorpis yra 2 m., tačiau kiekvienas Tiekėjas gali duoti papildomą garantiją už kurią gaus ekonominį pranašumą, t.y. už kiekvienus papildomus metus Tiekėjui bus minusuojami 9 % nuo pasiūlymo kainos.</t>
    </r>
  </si>
  <si>
    <r>
      <rPr>
        <b/>
        <sz val="12"/>
        <color theme="1"/>
        <rFont val="Times New Roman"/>
        <family val="1"/>
      </rPr>
      <t>Pk</t>
    </r>
    <r>
      <rPr>
        <b/>
        <vertAlign val="subscript"/>
        <sz val="12"/>
        <color theme="1"/>
        <rFont val="Times New Roman"/>
        <family val="1"/>
      </rPr>
      <t>n</t>
    </r>
    <r>
      <rPr>
        <b/>
        <sz val="12"/>
        <color theme="1"/>
        <rFont val="Times New Roman"/>
        <family val="1"/>
      </rPr>
      <t xml:space="preserve"> </t>
    </r>
    <r>
      <rPr>
        <sz val="12"/>
        <color theme="1"/>
        <rFont val="Times New Roman"/>
        <family val="1"/>
      </rPr>
      <t>- Tiekėjo n siūlomo medicinos prietaiso kaina (€ su PVM), nurodyta komerciniame pasiūlyme.</t>
    </r>
  </si>
  <si>
    <t>Siūlomas medicinos prietaiso garantinis laikotarpis*</t>
  </si>
  <si>
    <r>
      <t xml:space="preserve">1. Perkančiosios organizacijos neatmesti pasiūlymai vertinami taikant ekonomiškai naudingiausio pasiūlymo vertinimo kriterijus, kai vertinama </t>
    </r>
    <r>
      <rPr>
        <b/>
        <sz val="12"/>
        <color theme="1"/>
        <rFont val="Times New Roman"/>
        <family val="1"/>
      </rPr>
      <t>kaina ir kokybė.</t>
    </r>
  </si>
  <si>
    <t>Gamintojo įgaliojimas</t>
  </si>
  <si>
    <t>BPS priedai AK</t>
  </si>
  <si>
    <t>Įrašyti parametro vertę: yra / nėra</t>
  </si>
  <si>
    <t>Tiekėjas 3</t>
  </si>
  <si>
    <t>9.</t>
  </si>
  <si>
    <t>Tiekėjo arba įgalioto asmens vardas ir pavardė</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</si>
  <si>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 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t>
  </si>
  <si>
    <t>Tiekėjas turi būti siūlomos įrangos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Reikalavimas netaikomas kartu su įranga siūlomiems kompiuteriams ir periferinei įrangai (monitorius, klaviatūra, pelė, spausdintuvas,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t>
  </si>
  <si>
    <t>1. Ne mažiau nei 36 mėn.</t>
  </si>
  <si>
    <t>*</t>
  </si>
  <si>
    <t xml:space="preserve">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15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būti siūlomos įrangos gamintojas arba oficialus siūlomos įrangos gamintojo įgaliotasis atstovas, arba turi turėti rašytinį susitarimą su tokiu įgaliotuoju atstovu dėl prekybos šia įranga ir su pasiūlymu turi pateikti tai patvirtinantį dokumentą, bei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pristatyti kartu su prekėmis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
Vadovaujantis išdėstytais argumentais konkrečiai šiam pirkimui privaloma specialiųjų pirkimo sąlygų 4 p. nustatyti šiame pagrindime suformuluotus reikalavimus.
1 https://e-seimas.lrs.lt/portal/legalAct/lt/TAD/TAIS.371838/asr 
2 https://eur-lex.europa.eu/legal-content/EN/LSU/?uri=CELEX%3A32017R0745
</t>
  </si>
  <si>
    <t>Vartotojo sąsaja aparato ekrane lietuvių kalba</t>
  </si>
  <si>
    <t>Integruoti pagalbos tekstai ir naudojimo instrukcija apie aparate naudojamus ventiliacijos režimus prietaiso ekrane pateikiamuose tekstuose</t>
  </si>
  <si>
    <t>Plaučių alveolių atvėrimo manevro asistentas, leidžiantis valdyti abu slėgio, Pinsp ir PEEP, parametrus vienu metu. Atliekant vieno iš jų korekcijas antrasis parametras kinta automatiškai, išlaikant nepakitusį varomąjį slėgį (angl „driving pressure“)</t>
  </si>
  <si>
    <t>3. Kadangi siūlomo objekto T1, T2 ir T3 techniniai parametrai neturi skaitinių išraiškų (yra arba nėra), todėl parametrų įvertinimas apskaičiuojamas pagal metodiką:</t>
  </si>
  <si>
    <t>Jei siūlomas objektas turi nurodytą pranašumą gauna maksimalų balų skaičių pagal lyginamąjį svorį: T1 = L1 = 0.20, T2 = L2 = 0.40, T3 = L3 = 0.40. Jei siūlomas objektas neturi nurodyto pranašumo gauna 0 balų: T1 = L1 = 0, T2 = L2 = 0, T3 = L3 = 0.</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</si>
  <si>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</si>
  <si>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Aparato paskirtis</t>
  </si>
  <si>
    <t>Naujagimių, vaikų ir suaugusių dirbtinė plaučių ventiliacija</t>
  </si>
  <si>
    <t xml:space="preserve">Aparato naudojamos dujos </t>
  </si>
  <si>
    <t>Suspaustas oras ir deguonis (tiekiamos iš ligoninės centralizuoto dujų tiekimo sistemos)</t>
  </si>
  <si>
    <t>Elektros maitinimas</t>
  </si>
  <si>
    <r>
      <t xml:space="preserve">1. ~230V  </t>
    </r>
    <r>
      <rPr>
        <sz val="11"/>
        <color rgb="FF000000"/>
        <rFont val="Symbol"/>
        <family val="1"/>
        <charset val="2"/>
      </rPr>
      <t>±</t>
    </r>
    <r>
      <rPr>
        <sz val="11"/>
        <color rgb="FF000000"/>
        <rFont val="Times New Roman"/>
        <family val="1"/>
      </rPr>
      <t>10</t>
    </r>
    <r>
      <rPr>
        <sz val="11"/>
        <color rgb="FF000000"/>
        <rFont val="Symbol"/>
        <family val="1"/>
        <charset val="2"/>
      </rPr>
      <t>%</t>
    </r>
    <r>
      <rPr>
        <sz val="11"/>
        <color rgb="FF000000"/>
        <rFont val="Times New Roman"/>
        <family val="1"/>
      </rPr>
      <t>, 50Hz  elektros tinklas,</t>
    </r>
  </si>
  <si>
    <t>2. Maitinimo šaltiniai (akumuliatoriai). Aparato veikimo laikas, maitinant iš jų ≥ 30 min.</t>
  </si>
  <si>
    <t>Dirbtinės plaučių ventiliacijos tipai:</t>
  </si>
  <si>
    <t>1.Invazinė ventiliacija,</t>
  </si>
  <si>
    <t>2.Didelės tėkmės deguonies terapija.</t>
  </si>
  <si>
    <t>Ventiliacijos metodai:</t>
  </si>
  <si>
    <t>1.Tūriu kontroliuojama asistuojanti / privaloma ventiliacija,</t>
  </si>
  <si>
    <t>2. Tūriu kontroliuojama sinchroninė protarpinė privaloma ventiliacija,</t>
  </si>
  <si>
    <r>
      <t>3.</t>
    </r>
    <r>
      <rPr>
        <sz val="11"/>
        <color rgb="FF000000"/>
        <rFont val="Times New Roman"/>
        <family val="1"/>
      </rPr>
      <t xml:space="preserve"> Slėgiu kontroliuojama asistuojanti / privaloma ventiliacija,</t>
    </r>
  </si>
  <si>
    <r>
      <t>4.</t>
    </r>
    <r>
      <rPr>
        <sz val="11"/>
        <color theme="1"/>
        <rFont val="Times New Roman"/>
        <family val="1"/>
      </rPr>
      <t xml:space="preserve"> Slėgiu kontroliuojama sinchroninė protarpinė privaloma ventiliacija,</t>
    </r>
  </si>
  <si>
    <t>5. Dviejų lygių teigiamo slėgio ventiliacijos metodas (DuoPAP, PC-BiPAP, Bilevel – vienas iš paminėtų),</t>
  </si>
  <si>
    <r>
      <t>6.</t>
    </r>
    <r>
      <rPr>
        <sz val="11"/>
        <color rgb="FF000000"/>
        <rFont val="Times New Roman"/>
        <family val="1"/>
      </rPr>
      <t xml:space="preserve"> Savaiminis kvėpavimas su pagalbiniu slėgiu proporcingu paciento įkvėpimo pastangoms,</t>
    </r>
  </si>
  <si>
    <r>
      <t>7.</t>
    </r>
    <r>
      <rPr>
        <sz val="11"/>
        <color theme="1"/>
        <rFont val="Times New Roman"/>
        <family val="1"/>
      </rPr>
      <t xml:space="preserve"> Savaiminis kvėpavimas nuolatiniu teigiamu slėgiu ir parama slėgiu,</t>
    </r>
  </si>
  <si>
    <r>
      <t>8.</t>
    </r>
    <r>
      <rPr>
        <sz val="11"/>
        <color rgb="FF000000"/>
        <rFont val="Times New Roman"/>
        <family val="1"/>
      </rPr>
      <t xml:space="preserve"> Savaiminis kvėpavimas su nuolatiniu teigiamu slėgiu ir parama tūriu.</t>
    </r>
  </si>
  <si>
    <t>Savybės/funkcijos</t>
  </si>
  <si>
    <t>1.Aparate įmontuotas daugkartinio naudojimo srauto matavimo daviklis (kaitinamojo siūlo arba ultragarsinis) naudojamas saugusių ar vaikų ventiliacijos metu,</t>
  </si>
  <si>
    <r>
      <t>2. Deguonies koncentracijos matavimo technologija-nenaudojanti riboto veikimo laiko galvaninių O</t>
    </r>
    <r>
      <rPr>
        <vertAlign val="subscript"/>
        <sz val="11"/>
        <color theme="1"/>
        <rFont val="Times New Roman"/>
        <family val="1"/>
      </rPr>
      <t>2</t>
    </r>
    <r>
      <rPr>
        <sz val="11"/>
        <color theme="1"/>
        <rFont val="Times New Roman"/>
        <family val="1"/>
      </rPr>
      <t xml:space="preserve"> matavimo daviklių,</t>
    </r>
  </si>
  <si>
    <t>3. Papildoma funkcija aktyvuojama vartotojo pasirinkimu,  tūriu kontroliuojamos ventiliacijos režimuose, automatiškai reguliuojanti srautą įkvėpimo metu, užtikrinanti nustatyto kvėpavimo tūrio tiekimą pacientui mažiausiu galimu slėgiu.</t>
  </si>
  <si>
    <t>Pirminiai nustatymai:</t>
  </si>
  <si>
    <t>9.1</t>
  </si>
  <si>
    <t>Pradiniai ventiliavimo parametrai</t>
  </si>
  <si>
    <t>Automatinis parinkimas pagal paciento amžiaus grupę arba pagal apskaičiuojamą idealų kūno svorį</t>
  </si>
  <si>
    <t>10.</t>
  </si>
  <si>
    <t>Pagrindiniai nustatymai:</t>
  </si>
  <si>
    <t>10.1</t>
  </si>
  <si>
    <t>Kvėpavimo dažnio nustatymo ribos (ne siauresnės už nurodytas</t>
  </si>
  <si>
    <t>2 – 120 k/min</t>
  </si>
  <si>
    <t>10.2</t>
  </si>
  <si>
    <t>Vienkartinio kvėpuojamojo tūrio nustatymo ribos (ne siauresnės už nurodytas)</t>
  </si>
  <si>
    <t>2 – 2000 ml</t>
  </si>
  <si>
    <t>10.3</t>
  </si>
  <si>
    <t>Maksimalus pasiekiamas srautas įkvėpime (ne mažiau kaip iki)</t>
  </si>
  <si>
    <r>
      <t>³</t>
    </r>
    <r>
      <rPr>
        <sz val="11"/>
        <color theme="1"/>
        <rFont val="Times New Roman"/>
        <family val="1"/>
      </rPr>
      <t xml:space="preserve"> 180 l/min</t>
    </r>
  </si>
  <si>
    <t>10.4</t>
  </si>
  <si>
    <t>Įkvėpimo laiko nustatymo ribos (ne siauresnės už nurodytas)</t>
  </si>
  <si>
    <t>0.1 – 10 s</t>
  </si>
  <si>
    <t>10.5</t>
  </si>
  <si>
    <t>Įkvėpimo slėgio nustatymo ribos (ne siauresnės už nurodytas)</t>
  </si>
  <si>
    <r>
      <t>1 – 95 cmH</t>
    </r>
    <r>
      <rPr>
        <vertAlign val="subscript"/>
        <sz val="11"/>
        <color theme="1"/>
        <rFont val="Times New Roman"/>
        <family val="1"/>
      </rPr>
      <t>2</t>
    </r>
    <r>
      <rPr>
        <sz val="11"/>
        <color theme="1"/>
        <rFont val="Times New Roman"/>
        <family val="1"/>
      </rPr>
      <t>O</t>
    </r>
  </si>
  <si>
    <t>10.6</t>
  </si>
  <si>
    <t>Maksimalaus slėgio nustatymo ribos (ne siauresnės už nurodytas)</t>
  </si>
  <si>
    <r>
      <t>2 – 100  cmH</t>
    </r>
    <r>
      <rPr>
        <vertAlign val="subscript"/>
        <sz val="11"/>
        <color theme="1"/>
        <rFont val="Times New Roman"/>
        <family val="1"/>
      </rPr>
      <t>2</t>
    </r>
    <r>
      <rPr>
        <sz val="11"/>
        <color theme="1"/>
        <rFont val="Times New Roman"/>
        <family val="1"/>
      </rPr>
      <t>O</t>
    </r>
  </si>
  <si>
    <t>10.7</t>
  </si>
  <si>
    <t>Srauto trigero jautrumo nustatymo ribos (ne siauresnės už nurodytas)</t>
  </si>
  <si>
    <t>0,2 – 10 l/min</t>
  </si>
  <si>
    <t>10.8</t>
  </si>
  <si>
    <t>Teigiamo slėgio iškvėpimo pabaigoje pasirinkimo diapazonas(ne siauresnis už nurodytą)</t>
  </si>
  <si>
    <r>
      <t>0 – 50 cmH</t>
    </r>
    <r>
      <rPr>
        <vertAlign val="subscript"/>
        <sz val="11"/>
        <color theme="1"/>
        <rFont val="Times New Roman"/>
        <family val="1"/>
      </rPr>
      <t>2</t>
    </r>
    <r>
      <rPr>
        <sz val="11"/>
        <color theme="1"/>
        <rFont val="Times New Roman"/>
        <family val="1"/>
      </rPr>
      <t>O</t>
    </r>
  </si>
  <si>
    <t>10.9</t>
  </si>
  <si>
    <r>
      <t>O</t>
    </r>
    <r>
      <rPr>
        <vertAlign val="subscript"/>
        <sz val="11"/>
        <color rgb="FF000000"/>
        <rFont val="Times New Roman"/>
        <family val="1"/>
      </rPr>
      <t>2</t>
    </r>
    <r>
      <rPr>
        <sz val="11"/>
        <color rgb="FF000000"/>
        <rFont val="Times New Roman"/>
        <family val="1"/>
      </rPr>
      <t xml:space="preserve"> koncentracijos nustatymo ribos (ne siauresnės už nurodytas)</t>
    </r>
  </si>
  <si>
    <t>21 – 100 %</t>
  </si>
  <si>
    <t>11.</t>
  </si>
  <si>
    <t>Rankiniu būdu atliekamas valdymas:</t>
  </si>
  <si>
    <t>11.1</t>
  </si>
  <si>
    <t>Iškvėpimo/įkvėpimo sulaikymas</t>
  </si>
  <si>
    <t>Būtina</t>
  </si>
  <si>
    <t>11.2</t>
  </si>
  <si>
    <r>
      <t>Vaistų purkštuvas</t>
    </r>
    <r>
      <rPr>
        <sz val="11"/>
        <color rgb="FF000000"/>
        <rFont val="Times New Roman"/>
        <family val="1"/>
      </rPr>
      <t xml:space="preserve"> – “nebulaizeris”  </t>
    </r>
  </si>
  <si>
    <t>Vaistų įpurškimo įkvėpimo metu sinchronizacija</t>
  </si>
  <si>
    <t>11.3</t>
  </si>
  <si>
    <t>Didelio srauto deguonies terapijos funkcija</t>
  </si>
  <si>
    <t>Aparato sukuriamas deguonies srautas ne siauresniame kaip 2-80 l/min. diapazone. Deguonies koncentracijos nustatymo ribos 21-100% (ne siauresnės už nurodytas). Vartotojo nustatoma maksimalaus slėgio riba.</t>
  </si>
  <si>
    <t>12.</t>
  </si>
  <si>
    <t xml:space="preserve">Atodūsio funkcija </t>
  </si>
  <si>
    <t>Su galimybe nustatyti laiko intervalą arba įkvėpimo ciklų skaičių tarp dviejų atodusių su nustatyti pertraukiamu PEEP lygiu</t>
  </si>
  <si>
    <t>13.</t>
  </si>
  <si>
    <t>Automatinė vamzdelio pasipriešinimo kompensacija</t>
  </si>
  <si>
    <t>Su reguliuojamu kompensacijos lygiu ir pasirenkamais naudojamo vamzdelio parametrais (tipas, dydis)</t>
  </si>
  <si>
    <t>14.</t>
  </si>
  <si>
    <t>Tiesioginis parametro valdymas</t>
  </si>
  <si>
    <t>Keičiant reguliuojamo parametro nustatymo vertę, atliekamas pakeitimas realiuoju laiku stebimas prietaiso ekrane. Atliekant parametro vertės keitimą, parametro pokyčio nereikia patvirtinti papildomu veiksmu</t>
  </si>
  <si>
    <t>15.</t>
  </si>
  <si>
    <t>Ekranas:</t>
  </si>
  <si>
    <t>15.1</t>
  </si>
  <si>
    <t xml:space="preserve">Ventiliacijos proceso atvaizdavimas </t>
  </si>
  <si>
    <t>Spalvotame, ≥ 39 cm įstrižainės ekrane su sensoriniu valdymu ir valdymo, bei nustatymų ratuku</t>
  </si>
  <si>
    <t>15.2</t>
  </si>
  <si>
    <t xml:space="preserve">Kreivių skaičius ekrane </t>
  </si>
  <si>
    <t>Vienu metu stebimos ne mažiau kaip trys, pasirenkamų parametrų kreivės</t>
  </si>
  <si>
    <t>15.3</t>
  </si>
  <si>
    <t>Galimi atvaizdavimo tipai</t>
  </si>
  <si>
    <t>Kreivės, trendai, kilpinės kreivės, įspėjimų (aliarmų) ir nustatymų pakeitimų istorija Būtina</t>
  </si>
  <si>
    <t>15.4</t>
  </si>
  <si>
    <t>Nakties/dienos ekrano apšvietimo režimai</t>
  </si>
  <si>
    <t>Su galimybe vartotojui pasirinkti persijungimo tarp režimų laiką</t>
  </si>
  <si>
    <t>16.</t>
  </si>
  <si>
    <t>Matuojami parametrai:</t>
  </si>
  <si>
    <t>16.1</t>
  </si>
  <si>
    <t>Teigiamas iškvėpimo slėgis (PEEP)</t>
  </si>
  <si>
    <t>16.2</t>
  </si>
  <si>
    <t>Plato slėgis (Pplat)</t>
  </si>
  <si>
    <t>16.3</t>
  </si>
  <si>
    <t>Pikinis įkvėpimo slėgis (PIP);</t>
  </si>
  <si>
    <t>16.4</t>
  </si>
  <si>
    <t>Vidutinis ir minimalus  kvėpavimo takų slėgis (Pmean ir Pmin)</t>
  </si>
  <si>
    <t>16.5</t>
  </si>
  <si>
    <t>Minutinis tūris iškvėpime priverstinis ir spontaninis</t>
  </si>
  <si>
    <t>16.6</t>
  </si>
  <si>
    <t>Neigiama įkvėpimo jėga (NIF)</t>
  </si>
  <si>
    <t>16.7</t>
  </si>
  <si>
    <t xml:space="preserve">Nuotėkis </t>
  </si>
  <si>
    <t>16.8</t>
  </si>
  <si>
    <t xml:space="preserve">Kvėpavimo dažnis: bendras, priverstinis ir spontaninis </t>
  </si>
  <si>
    <t>16.9</t>
  </si>
  <si>
    <t xml:space="preserve">Įkvėpiamo deguonies koncentracija </t>
  </si>
  <si>
    <t>16.10</t>
  </si>
  <si>
    <t>Kvėpavimo tūris, iškvepiamas tūris ir spontaninio kvėpavimo metu sukurtas kvėpavimo tūris</t>
  </si>
  <si>
    <t>16.11</t>
  </si>
  <si>
    <t>Anatominio apykaitoje nedalyvaujančio oro ir iškvėpavimo tūrio santykis (VDS/VTe)</t>
  </si>
  <si>
    <t>16.12</t>
  </si>
  <si>
    <r>
      <t>Per minutę iškvėpto CO2 kiekis (V‘CO</t>
    </r>
    <r>
      <rPr>
        <vertAlign val="subscript"/>
        <sz val="11"/>
        <color theme="1"/>
        <rFont val="Times New Roman"/>
        <family val="1"/>
      </rPr>
      <t>2</t>
    </r>
    <r>
      <rPr>
        <sz val="11"/>
        <color theme="1"/>
        <rFont val="Times New Roman"/>
        <family val="1"/>
      </rPr>
      <t xml:space="preserve">) </t>
    </r>
  </si>
  <si>
    <t>16.13</t>
  </si>
  <si>
    <r>
      <t>Vieno įkvėpimo metu iškvėpto CO</t>
    </r>
    <r>
      <rPr>
        <vertAlign val="subscript"/>
        <sz val="11"/>
        <color theme="1"/>
        <rFont val="Times New Roman"/>
        <family val="1"/>
      </rPr>
      <t xml:space="preserve">2 </t>
    </r>
    <r>
      <rPr>
        <sz val="11"/>
        <color theme="1"/>
        <rFont val="Times New Roman"/>
        <family val="1"/>
      </rPr>
      <t>tūris (VTCO</t>
    </r>
    <r>
      <rPr>
        <vertAlign val="subscript"/>
        <sz val="11"/>
        <color theme="1"/>
        <rFont val="Times New Roman"/>
        <family val="1"/>
      </rPr>
      <t>2</t>
    </r>
    <r>
      <rPr>
        <sz val="11"/>
        <color theme="1"/>
        <rFont val="Times New Roman"/>
        <family val="1"/>
      </rPr>
      <t>)</t>
    </r>
  </si>
  <si>
    <t>16.14</t>
  </si>
  <si>
    <t>Okliuzijos slėgis (P0.1)</t>
  </si>
  <si>
    <t>Matavimų seka atliekama vartotojo nustatytais laiko intervalais</t>
  </si>
  <si>
    <t>17.</t>
  </si>
  <si>
    <t>Apskaičiuojami parametrai:</t>
  </si>
  <si>
    <t>17.1</t>
  </si>
  <si>
    <r>
      <t xml:space="preserve">Tamprumas (angl., </t>
    </r>
    <r>
      <rPr>
        <i/>
        <sz val="11"/>
        <color rgb="FF000000"/>
        <rFont val="Times New Roman"/>
        <family val="1"/>
      </rPr>
      <t>compliance</t>
    </r>
    <r>
      <rPr>
        <sz val="11"/>
        <color rgb="FF000000"/>
        <rFont val="Times New Roman"/>
        <family val="1"/>
      </rPr>
      <t>)</t>
    </r>
  </si>
  <si>
    <t>17.2</t>
  </si>
  <si>
    <r>
      <t xml:space="preserve">Pasipriešinimas (angl., </t>
    </r>
    <r>
      <rPr>
        <i/>
        <sz val="11"/>
        <color rgb="FF000000"/>
        <rFont val="Times New Roman"/>
        <family val="1"/>
      </rPr>
      <t>resistance</t>
    </r>
    <r>
      <rPr>
        <sz val="11"/>
        <color rgb="FF000000"/>
        <rFont val="Times New Roman"/>
        <family val="1"/>
      </rPr>
      <t>)</t>
    </r>
  </si>
  <si>
    <t>17.3</t>
  </si>
  <si>
    <t>Greitas paviršinis kvėpavimas (RSB)</t>
  </si>
  <si>
    <t>18.</t>
  </si>
  <si>
    <t>Išmatuotų parametrų reikšmių ir grafinių „trendų“ saugojimas atmintyje ne trumpiau kaip 7-ias paras</t>
  </si>
  <si>
    <t xml:space="preserve">Būtina </t>
  </si>
  <si>
    <t>19.</t>
  </si>
  <si>
    <t>Garsinė ir vaizdinė  apsaugos (aliarmo) sistema</t>
  </si>
  <si>
    <t>20.</t>
  </si>
  <si>
    <t>Nuotėkio kompensavimo sistema</t>
  </si>
  <si>
    <t>Kompensuojant iki 100% nustatyto kvėpavimo tūrio</t>
  </si>
  <si>
    <t>21.</t>
  </si>
  <si>
    <t>Daviklių kalibracija</t>
  </si>
  <si>
    <r>
      <t>Slėgio ir O</t>
    </r>
    <r>
      <rPr>
        <vertAlign val="subscript"/>
        <sz val="11"/>
        <color theme="1"/>
        <rFont val="Times New Roman"/>
        <family val="1"/>
      </rPr>
      <t>2</t>
    </r>
    <r>
      <rPr>
        <sz val="11"/>
        <color theme="1"/>
        <rFont val="Times New Roman"/>
        <family val="1"/>
      </rPr>
      <t xml:space="preserve"> daviklių automatinė kalibracija, nenutraukiant paciento ventiliacijos proceso</t>
    </r>
  </si>
  <si>
    <t>22.</t>
  </si>
  <si>
    <t xml:space="preserve">Išmatuotų ventiliacijos parametrų perdavimas </t>
  </si>
  <si>
    <t>Galimybė perduoti ventiliacijos parametrus į suderinamus paciento gyvybinių funkcijų stebėjimo monitorius</t>
  </si>
  <si>
    <t>23.</t>
  </si>
  <si>
    <t>Aparato jungtys, skirtos duomenų perdavimui:</t>
  </si>
  <si>
    <t>1. RS232 (arba lygiavertė) jungtis – ≥ 1 vnt.</t>
  </si>
  <si>
    <t>2. USB (arba lygiavertė) jungtis - ≥ 1 vnt.</t>
  </si>
  <si>
    <t>3. Tinklo jungtis - ≥ 1 vnt.</t>
  </si>
  <si>
    <t>4. Video signalo išvestis HDMI arba lygiavertė</t>
  </si>
  <si>
    <t>24.</t>
  </si>
  <si>
    <t xml:space="preserve">Reikalavimai komplektacijai </t>
  </si>
  <si>
    <t>24.1</t>
  </si>
  <si>
    <t>Aparatai pastatomi ant lentynos</t>
  </si>
  <si>
    <t>Aparatų valdymo ekranai montuojami atskirai nuo prietaiso korpuso, komplektuojami su elementais reikalingais ekranų tvirtinimui prie medicininio bėgelio.</t>
  </si>
  <si>
    <t>24.2</t>
  </si>
  <si>
    <t>etCO2 matavimo jutiklis</t>
  </si>
  <si>
    <t>Po ≥ 1 vnt. su kiekvienu aparatu, daugkartinio naudojimo</t>
  </si>
  <si>
    <t>24.3</t>
  </si>
  <si>
    <r>
      <t>Kiuvetės CO</t>
    </r>
    <r>
      <rPr>
        <vertAlign val="subscript"/>
        <sz val="11"/>
        <color rgb="FF000000"/>
        <rFont val="Times New Roman"/>
        <family val="1"/>
      </rPr>
      <t>2</t>
    </r>
    <r>
      <rPr>
        <sz val="11"/>
        <color rgb="FF000000"/>
        <rFont val="Times New Roman"/>
        <family val="1"/>
      </rPr>
      <t xml:space="preserve"> matavimui</t>
    </r>
  </si>
  <si>
    <t>Po ≥ 2 vnt. su kiekvienu aparatu, skirtos vaikams, daugkartinio naudojimo</t>
  </si>
  <si>
    <t>24.4</t>
  </si>
  <si>
    <t>Iškvėpimo vožtuvas</t>
  </si>
  <si>
    <t>Po ≥ 2 vnt. su kiekvienu aparatu, daugkartinio naudojimo</t>
  </si>
  <si>
    <t>24.5</t>
  </si>
  <si>
    <t>Paciento kontūro laikiklių sistema</t>
  </si>
  <si>
    <t>Po ≥ 1 vnt. su kiekvienu aparatu</t>
  </si>
  <si>
    <t>24.6</t>
  </si>
  <si>
    <t>Prietaiso ekrane galima rinktis iš ne mažiaua kaip trijų pasirenkamų režimų:</t>
  </si>
  <si>
    <t>a) invazinio režimo: 37° C ± 0,5 ° C</t>
  </si>
  <si>
    <t>c)didelės tėkmės režimo, kuriame galima rinktis iš trijų temperatūros nustatymų: 33°C ± 0,5 ° C, 35°C ±0,5°C, 37±0,5°C</t>
  </si>
  <si>
    <t>≥ 2 kompl. su visais priedais reikalingais darbui pradėti (kartu komplektuojamas ir drėkintuvo laikiklis tvirtinimui prie standartinio medicininio bėgelio)</t>
  </si>
  <si>
    <t>24.7</t>
  </si>
  <si>
    <t>Srauto matavimo jutiklis naujagimiams</t>
  </si>
  <si>
    <t>≥ 1 vnt., daugkartinio naudojimo su jungiamuoju kabeliu, jutiklio prijungimui prie ventilaicijos aparato.</t>
  </si>
  <si>
    <t xml:space="preserve">Drėkintuvas-šildytuvas tiekiamo oro/ deguonies mišinio pašildymui ir drėkinimui su automatiniu temperatūros palaikymu priklausomai nuo pasirinkto režimo. </t>
  </si>
  <si>
    <t>b) neinvazinio/CPAP, kuriame galima rinktis iš trijų temperatūros nustatymų: 27°C ± 0,5 ° C, 29°C ±0,5°C, 31±0,5°C</t>
  </si>
  <si>
    <r>
      <rPr>
        <b/>
        <sz val="12"/>
        <color theme="1"/>
        <rFont val="Times New Roman"/>
        <family val="1"/>
      </rPr>
      <t>T1</t>
    </r>
    <r>
      <rPr>
        <b/>
        <vertAlign val="subscript"/>
        <sz val="12"/>
        <color theme="1"/>
        <rFont val="Times New Roman"/>
        <family val="1"/>
      </rPr>
      <t>n</t>
    </r>
    <r>
      <rPr>
        <b/>
        <sz val="12"/>
        <color theme="1"/>
        <rFont val="Times New Roman"/>
        <family val="1"/>
      </rPr>
      <t xml:space="preserve"> - T3</t>
    </r>
    <r>
      <rPr>
        <b/>
        <vertAlign val="subscript"/>
        <sz val="12"/>
        <color theme="1"/>
        <rFont val="Times New Roman"/>
        <family val="1"/>
      </rPr>
      <t>n</t>
    </r>
    <r>
      <rPr>
        <b/>
        <sz val="12"/>
        <color theme="1"/>
        <rFont val="Times New Roman"/>
        <family val="1"/>
      </rPr>
      <t xml:space="preserve"> </t>
    </r>
    <r>
      <rPr>
        <sz val="12"/>
        <color theme="1"/>
        <rFont val="Times New Roman"/>
        <family val="1"/>
      </rPr>
      <t xml:space="preserve">- Tiekėjo n Techninis pranašumas, nurodytas "Vertinimo tvarkoje" (Yra / Nėra). </t>
    </r>
  </si>
  <si>
    <t>DPV aparatas naujagimių ventiliacijai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</si>
</sst>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4"/>
      <color theme="1"/>
      <name val="Times New Roman"/>
      <family val="1"/>
    </font>
    <font>
      <b/>
      <sz val="12"/>
      <color rgb="FF000000"/>
      <name val="Times New Roman"/>
      <family val="1"/>
    </font>
    <font>
      <vertAlign val="subscript"/>
      <sz val="12"/>
      <name val="Times New Roman"/>
      <family val="1"/>
    </font>
    <font>
      <sz val="11"/>
      <name val="Times New Roman"/>
      <family val="1"/>
    </font>
    <font>
      <b/>
      <sz val="12"/>
      <name val="Times New Roman"/>
      <family val="1"/>
    </font>
    <font>
      <i/>
      <sz val="12"/>
      <name val="Times New Roman"/>
      <family val="1"/>
    </font>
    <font>
      <b/>
      <sz val="12"/>
      <name val="Times New Roman"/>
      <family val="1"/>
      <charset val="186"/>
    </font>
    <font>
      <sz val="12"/>
      <name val="Times New Roman"/>
      <family val="1"/>
      <charset val="186"/>
    </font>
    <font>
      <b/>
      <sz val="12"/>
      <color rgb="FFFF0000"/>
      <name val="Times New Roman"/>
      <family val="1"/>
    </font>
    <font>
      <b/>
      <sz val="16"/>
      <color rgb="FFFF0000"/>
      <name val="Times New Roman"/>
      <family val="1"/>
    </font>
    <font>
      <b/>
      <i/>
      <sz val="12"/>
      <color theme="1"/>
      <name val="Times New Roman"/>
      <family val="1"/>
    </font>
    <font>
      <b/>
      <i/>
      <sz val="14"/>
      <color rgb="FFFF0000"/>
      <name val="Times New Roman"/>
      <family val="1"/>
    </font>
    <font>
      <b/>
      <vertAlign val="subscript"/>
      <sz val="12"/>
      <color theme="1"/>
      <name val="Times New Roman"/>
      <family val="1"/>
    </font>
    <font>
      <b/>
      <u/>
      <sz val="12"/>
      <color theme="1"/>
      <name val="Times New Roman"/>
      <family val="1"/>
    </font>
    <font>
      <b/>
      <i/>
      <sz val="12"/>
      <name val="Times New Roman"/>
      <family val="1"/>
    </font>
    <font>
      <b/>
      <i/>
      <vertAlign val="subscript"/>
      <sz val="12"/>
      <name val="Times New Roman"/>
      <family val="1"/>
    </font>
    <font>
      <i/>
      <vertAlign val="subscript"/>
      <sz val="12"/>
      <name val="Times New Roman"/>
      <family val="1"/>
    </font>
    <font>
      <vertAlign val="subscript"/>
      <sz val="12"/>
      <color theme="1"/>
      <name val="Times New Roman"/>
      <family val="1"/>
    </font>
    <font>
      <i/>
      <sz val="12"/>
      <color rgb="FF00B050"/>
      <name val="Times New Roman"/>
      <family val="1"/>
    </font>
    <font>
      <sz val="8"/>
      <name val="Calibri"/>
      <family val="2"/>
      <scheme val="minor"/>
    </font>
    <font>
      <b/>
      <i/>
      <sz val="14"/>
      <name val="Times New Roman"/>
      <family val="1"/>
    </font>
    <font>
      <sz val="11"/>
      <color rgb="FF000000"/>
      <name val="Times New Roman"/>
      <family val="1"/>
    </font>
    <font>
      <sz val="11"/>
      <color rgb="FF000000"/>
      <name val="Symbol"/>
      <family val="1"/>
      <charset val="2"/>
    </font>
    <font>
      <sz val="11"/>
      <color theme="1"/>
      <name val="Times New Roman"/>
      <family val="1"/>
    </font>
    <font>
      <vertAlign val="subscript"/>
      <sz val="11"/>
      <color theme="1"/>
      <name val="Times New Roman"/>
      <family val="1"/>
    </font>
    <font>
      <b/>
      <sz val="11"/>
      <color rgb="FF000000"/>
      <name val="Times New Roman"/>
      <family val="1"/>
    </font>
    <font>
      <sz val="11"/>
      <color theme="1"/>
      <name val="Symbol"/>
      <family val="1"/>
      <charset val="2"/>
    </font>
    <font>
      <vertAlign val="subscript"/>
      <sz val="11"/>
      <color rgb="FF000000"/>
      <name val="Times New Roman"/>
      <family val="1"/>
    </font>
    <font>
      <i/>
      <sz val="11"/>
      <color rgb="FF000000"/>
      <name val="Times New Roman"/>
      <family val="1"/>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7"/>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232">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1" fillId="5" borderId="0" xfId="0" applyFont="1" applyFill="1" applyAlignment="1">
      <alignment horizontal="center" vertical="top"/>
    </xf>
    <xf numFmtId="0" fontId="13" fillId="5" borderId="0" xfId="0" applyFont="1" applyFill="1" applyAlignment="1">
      <alignment vertical="top"/>
    </xf>
    <xf numFmtId="0" fontId="14" fillId="5" borderId="0" xfId="0" applyFont="1" applyFill="1" applyAlignment="1">
      <alignment vertical="top" wrapText="1"/>
    </xf>
    <xf numFmtId="0" fontId="14" fillId="5" borderId="0" xfId="0" applyFont="1" applyFill="1"/>
    <xf numFmtId="0" fontId="14" fillId="5" borderId="0" xfId="0" applyFont="1" applyFill="1" applyAlignment="1">
      <alignment vertical="top"/>
    </xf>
    <xf numFmtId="0" fontId="1" fillId="5" borderId="0" xfId="0" applyFont="1" applyFill="1" applyAlignment="1">
      <alignment vertical="center" wrapText="1"/>
    </xf>
    <xf numFmtId="0" fontId="6" fillId="5" borderId="0" xfId="0" applyFont="1" applyFill="1" applyAlignment="1">
      <alignment vertical="center"/>
    </xf>
    <xf numFmtId="0" fontId="7" fillId="5" borderId="0" xfId="0" applyFont="1" applyFill="1"/>
    <xf numFmtId="0" fontId="7" fillId="5" borderId="0" xfId="0" applyFont="1" applyFill="1" applyAlignment="1">
      <alignment horizontal="center"/>
    </xf>
    <xf numFmtId="0" fontId="1" fillId="5" borderId="1" xfId="0" applyFont="1" applyFill="1" applyBorder="1" applyAlignment="1">
      <alignment horizontal="left" vertical="top"/>
    </xf>
    <xf numFmtId="0" fontId="1" fillId="5" borderId="1" xfId="0" applyFont="1" applyFill="1" applyBorder="1" applyAlignment="1">
      <alignment horizontal="left" vertical="center"/>
    </xf>
    <xf numFmtId="0" fontId="2" fillId="5" borderId="0" xfId="0" applyFont="1" applyFill="1" applyAlignment="1">
      <alignment horizontal="center"/>
    </xf>
    <xf numFmtId="0" fontId="0" fillId="5" borderId="0" xfId="0" applyFill="1"/>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1" fillId="5" borderId="1" xfId="0" applyFont="1" applyFill="1" applyBorder="1" applyAlignment="1">
      <alignment horizontal="justify" vertical="center" wrapText="1"/>
    </xf>
    <xf numFmtId="1" fontId="1" fillId="5" borderId="1" xfId="0" applyNumberFormat="1" applyFont="1" applyFill="1" applyBorder="1" applyAlignment="1">
      <alignment horizontal="center" vertical="center"/>
    </xf>
    <xf numFmtId="0" fontId="15" fillId="5" borderId="1" xfId="0" applyFont="1" applyFill="1" applyBorder="1" applyAlignment="1">
      <alignment horizontal="center" vertical="center" wrapText="1"/>
    </xf>
    <xf numFmtId="0" fontId="1" fillId="5" borderId="18"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5" fillId="5" borderId="18" xfId="0" applyFont="1" applyFill="1" applyBorder="1" applyAlignment="1">
      <alignment horizontal="center" vertical="center" wrapText="1"/>
    </xf>
    <xf numFmtId="0" fontId="11" fillId="0" borderId="1" xfId="0" applyFont="1" applyBorder="1" applyAlignment="1" applyProtection="1">
      <alignment horizontal="center" vertical="center" wrapText="1"/>
      <protection locked="0"/>
    </xf>
    <xf numFmtId="0" fontId="1" fillId="5" borderId="1" xfId="0" applyFont="1" applyFill="1" applyBorder="1" applyAlignment="1">
      <alignment horizontal="center" vertical="center" wrapText="1"/>
    </xf>
    <xf numFmtId="0" fontId="11" fillId="5" borderId="0" xfId="0" applyFont="1" applyFill="1" applyAlignment="1">
      <alignment vertical="center" wrapText="1"/>
    </xf>
    <xf numFmtId="0" fontId="1" fillId="5" borderId="0" xfId="0" applyFont="1" applyFill="1" applyAlignment="1">
      <alignment wrapText="1"/>
    </xf>
    <xf numFmtId="0" fontId="1" fillId="4" borderId="0" xfId="0" applyFont="1" applyFill="1"/>
    <xf numFmtId="0" fontId="6" fillId="4" borderId="0" xfId="0" applyFont="1" applyFill="1" applyAlignment="1">
      <alignment vertical="center"/>
    </xf>
    <xf numFmtId="0" fontId="7" fillId="4" borderId="0" xfId="0" applyFont="1" applyFill="1"/>
    <xf numFmtId="0" fontId="1" fillId="4" borderId="1" xfId="0" applyFont="1" applyFill="1" applyBorder="1"/>
    <xf numFmtId="0" fontId="1" fillId="4" borderId="1" xfId="0" applyFont="1" applyFill="1" applyBorder="1" applyAlignment="1">
      <alignment horizontal="center"/>
    </xf>
    <xf numFmtId="0" fontId="2" fillId="4" borderId="34" xfId="0" applyFont="1" applyFill="1" applyBorder="1" applyAlignment="1">
      <alignment horizontal="center" vertical="center" wrapText="1"/>
    </xf>
    <xf numFmtId="0" fontId="2" fillId="6" borderId="31" xfId="0" applyFont="1" applyFill="1" applyBorder="1" applyAlignment="1">
      <alignment horizontal="center" vertical="center" wrapText="1"/>
    </xf>
    <xf numFmtId="0" fontId="2" fillId="4" borderId="28"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10" fillId="4" borderId="34" xfId="0" applyFont="1" applyFill="1" applyBorder="1" applyAlignment="1">
      <alignment vertical="center" wrapText="1"/>
    </xf>
    <xf numFmtId="2" fontId="10" fillId="4" borderId="34" xfId="0" applyNumberFormat="1" applyFont="1" applyFill="1" applyBorder="1" applyAlignment="1">
      <alignment horizontal="center" vertical="center" wrapText="1"/>
    </xf>
    <xf numFmtId="0" fontId="5" fillId="4" borderId="0" xfId="0" applyFont="1" applyFill="1"/>
    <xf numFmtId="0" fontId="2" fillId="4" borderId="0" xfId="0" applyFont="1" applyFill="1"/>
    <xf numFmtId="0" fontId="15" fillId="4" borderId="0" xfId="0" applyFont="1" applyFill="1"/>
    <xf numFmtId="0" fontId="1" fillId="4" borderId="0" xfId="0" applyFont="1" applyFill="1" applyAlignment="1">
      <alignment vertical="top" wrapText="1"/>
    </xf>
    <xf numFmtId="0" fontId="1" fillId="6" borderId="1" xfId="0" applyFont="1" applyFill="1" applyBorder="1" applyAlignment="1">
      <alignment horizontal="center" vertical="center"/>
    </xf>
    <xf numFmtId="0" fontId="2" fillId="4" borderId="0" xfId="0" applyFont="1" applyFill="1" applyAlignment="1">
      <alignment horizontal="right" vertical="center" wrapText="1"/>
    </xf>
    <xf numFmtId="0" fontId="2" fillId="4" borderId="34" xfId="0" applyFont="1" applyFill="1" applyBorder="1" applyAlignment="1">
      <alignment horizontal="center" vertical="center"/>
    </xf>
    <xf numFmtId="0" fontId="1" fillId="4" borderId="40" xfId="0" applyFont="1" applyFill="1" applyBorder="1" applyAlignment="1">
      <alignment horizontal="center" vertical="center"/>
    </xf>
    <xf numFmtId="0" fontId="1" fillId="4" borderId="17" xfId="0" applyFont="1" applyFill="1" applyBorder="1" applyAlignment="1">
      <alignment horizontal="center" vertical="center"/>
    </xf>
    <xf numFmtId="0" fontId="1" fillId="4" borderId="40" xfId="0" applyFont="1" applyFill="1" applyBorder="1" applyAlignment="1">
      <alignment horizontal="center" vertical="center" wrapText="1"/>
    </xf>
    <xf numFmtId="0" fontId="1" fillId="4" borderId="0" xfId="0" applyFont="1" applyFill="1" applyAlignment="1">
      <alignment horizontal="center" vertical="center"/>
    </xf>
    <xf numFmtId="0" fontId="20" fillId="4" borderId="0" xfId="0" applyFont="1" applyFill="1" applyAlignment="1">
      <alignment horizontal="left"/>
    </xf>
    <xf numFmtId="0" fontId="1" fillId="4" borderId="0" xfId="0" applyFont="1" applyFill="1" applyAlignment="1">
      <alignment horizontal="left"/>
    </xf>
    <xf numFmtId="0" fontId="1" fillId="4" borderId="0" xfId="0" applyFont="1" applyFill="1" applyAlignment="1">
      <alignment horizontal="right"/>
    </xf>
    <xf numFmtId="0" fontId="2" fillId="7" borderId="34" xfId="0" applyFont="1" applyFill="1" applyBorder="1" applyAlignment="1">
      <alignment horizontal="center" vertical="center"/>
    </xf>
    <xf numFmtId="0" fontId="5" fillId="4" borderId="34" xfId="0" applyFont="1" applyFill="1" applyBorder="1" applyAlignment="1">
      <alignment horizontal="justify" wrapText="1"/>
    </xf>
    <xf numFmtId="0" fontId="5" fillId="4" borderId="17" xfId="0" applyFont="1" applyFill="1" applyBorder="1" applyAlignment="1">
      <alignment horizontal="center" vertical="center"/>
    </xf>
    <xf numFmtId="0" fontId="5" fillId="4" borderId="34" xfId="0" applyFont="1" applyFill="1" applyBorder="1" applyAlignment="1">
      <alignment horizontal="justify"/>
    </xf>
    <xf numFmtId="0" fontId="21" fillId="4" borderId="0" xfId="0" applyFont="1" applyFill="1" applyAlignment="1">
      <alignment horizontal="left"/>
    </xf>
    <xf numFmtId="0" fontId="12" fillId="4" borderId="0" xfId="0" applyFont="1" applyFill="1" applyAlignment="1">
      <alignment horizontal="left"/>
    </xf>
    <xf numFmtId="0" fontId="5" fillId="4" borderId="0" xfId="0" applyFont="1" applyFill="1" applyAlignment="1">
      <alignment horizontal="left"/>
    </xf>
    <xf numFmtId="0" fontId="1" fillId="0" borderId="0" xfId="0" applyFont="1" applyAlignment="1">
      <alignment horizontal="right"/>
    </xf>
    <xf numFmtId="0" fontId="17" fillId="4" borderId="34" xfId="0" applyFont="1" applyFill="1" applyBorder="1" applyAlignment="1">
      <alignment horizontal="center" vertical="center"/>
    </xf>
    <xf numFmtId="2" fontId="1" fillId="6" borderId="34" xfId="0" applyNumberFormat="1" applyFont="1" applyFill="1" applyBorder="1" applyAlignment="1">
      <alignment horizontal="center" vertical="center"/>
    </xf>
    <xf numFmtId="0" fontId="5" fillId="0" borderId="0" xfId="0" applyFont="1" applyAlignment="1">
      <alignment horizontal="right"/>
    </xf>
    <xf numFmtId="0" fontId="1" fillId="0" borderId="0" xfId="0" applyFont="1" applyAlignment="1">
      <alignment horizontal="right" vertical="center" wrapText="1"/>
    </xf>
    <xf numFmtId="0" fontId="5" fillId="0" borderId="0" xfId="0" applyFont="1" applyAlignment="1">
      <alignment horizontal="right" vertical="center" wrapText="1"/>
    </xf>
    <xf numFmtId="0" fontId="1" fillId="0" borderId="34" xfId="0" applyFont="1" applyBorder="1" applyAlignment="1">
      <alignment horizontal="center" vertical="center"/>
    </xf>
    <xf numFmtId="0" fontId="20" fillId="0" borderId="0" xfId="0" applyFont="1" applyAlignment="1">
      <alignment horizontal="left"/>
    </xf>
    <xf numFmtId="0" fontId="25" fillId="0" borderId="0" xfId="0" applyFont="1"/>
    <xf numFmtId="0" fontId="14" fillId="5" borderId="0" xfId="0" applyFont="1" applyFill="1" applyAlignment="1">
      <alignment vertical="center"/>
    </xf>
    <xf numFmtId="0" fontId="14" fillId="5" borderId="0" xfId="0" applyFont="1" applyFill="1" applyAlignment="1">
      <alignment horizontal="center" vertical="center"/>
    </xf>
    <xf numFmtId="0" fontId="12" fillId="0" borderId="1" xfId="0" applyFont="1" applyBorder="1" applyAlignment="1" applyProtection="1">
      <alignment horizontal="justify" vertical="center" wrapText="1"/>
      <protection locked="0"/>
    </xf>
    <xf numFmtId="0" fontId="5" fillId="5" borderId="32" xfId="0" applyFont="1" applyFill="1" applyBorder="1" applyAlignment="1">
      <alignment horizontal="justify" vertical="center" wrapText="1"/>
    </xf>
    <xf numFmtId="0" fontId="5" fillId="5" borderId="34" xfId="0" applyFont="1" applyFill="1" applyBorder="1" applyAlignment="1">
      <alignment horizontal="center" vertical="center" wrapText="1"/>
    </xf>
    <xf numFmtId="0" fontId="5" fillId="5" borderId="33" xfId="0" applyFont="1" applyFill="1" applyBorder="1" applyAlignment="1">
      <alignment horizontal="justify" vertical="center" wrapText="1"/>
    </xf>
    <xf numFmtId="0" fontId="18" fillId="4" borderId="0" xfId="0" applyFont="1" applyFill="1" applyAlignment="1">
      <alignment horizontal="center" vertical="center"/>
    </xf>
    <xf numFmtId="0" fontId="0" fillId="6" borderId="0" xfId="0" applyFill="1"/>
    <xf numFmtId="0" fontId="1" fillId="2" borderId="6" xfId="0" applyFont="1" applyFill="1" applyBorder="1" applyAlignment="1">
      <alignment horizontal="center" vertical="center" wrapText="1"/>
    </xf>
    <xf numFmtId="2" fontId="1" fillId="8" borderId="28" xfId="0" applyNumberFormat="1" applyFont="1" applyFill="1" applyBorder="1" applyAlignment="1">
      <alignment horizontal="center" vertical="center"/>
    </xf>
    <xf numFmtId="0" fontId="2" fillId="4" borderId="34" xfId="0" applyFont="1" applyFill="1" applyBorder="1" applyAlignment="1">
      <alignment horizontal="right" vertical="center" wrapText="1"/>
    </xf>
    <xf numFmtId="2" fontId="1" fillId="4" borderId="27" xfId="0" applyNumberFormat="1" applyFont="1" applyFill="1" applyBorder="1" applyAlignment="1">
      <alignment horizontal="center" vertical="center"/>
    </xf>
    <xf numFmtId="0" fontId="18" fillId="4" borderId="0" xfId="0" applyFont="1" applyFill="1" applyAlignment="1">
      <alignment vertical="center"/>
    </xf>
    <xf numFmtId="0" fontId="27" fillId="4" borderId="0" xfId="0" applyFont="1" applyFill="1" applyAlignment="1">
      <alignment horizontal="center" vertical="center"/>
    </xf>
    <xf numFmtId="0" fontId="1" fillId="5" borderId="0" xfId="0" applyFont="1" applyFill="1" applyAlignment="1">
      <alignment horizontal="center" vertical="center"/>
    </xf>
    <xf numFmtId="0" fontId="1" fillId="5" borderId="0" xfId="0" applyFont="1" applyFill="1" applyAlignment="1">
      <alignment horizontal="center" vertical="top" wrapText="1"/>
    </xf>
    <xf numFmtId="2" fontId="10" fillId="4" borderId="28" xfId="0" applyNumberFormat="1" applyFont="1" applyFill="1" applyBorder="1" applyAlignment="1">
      <alignment horizontal="center" vertical="center" wrapText="1"/>
    </xf>
    <xf numFmtId="0" fontId="10" fillId="4" borderId="33" xfId="0" applyFont="1" applyFill="1" applyBorder="1" applyAlignment="1">
      <alignment horizontal="left" wrapText="1"/>
    </xf>
    <xf numFmtId="0" fontId="1" fillId="5" borderId="29" xfId="0" applyFont="1" applyFill="1" applyBorder="1" applyAlignment="1">
      <alignment horizontal="center" vertical="center" wrapText="1"/>
    </xf>
    <xf numFmtId="0" fontId="5" fillId="5" borderId="32" xfId="0" applyFont="1" applyFill="1" applyBorder="1" applyAlignment="1">
      <alignment horizontal="center" vertical="center" wrapText="1"/>
    </xf>
    <xf numFmtId="14" fontId="0" fillId="3" borderId="1" xfId="0" applyNumberFormat="1" applyFill="1" applyBorder="1" applyAlignment="1" applyProtection="1">
      <alignment vertical="top" wrapText="1"/>
      <protection locked="0"/>
    </xf>
    <xf numFmtId="0" fontId="5" fillId="5" borderId="0" xfId="0" applyFont="1" applyFill="1"/>
    <xf numFmtId="0" fontId="11" fillId="5" borderId="1" xfId="0" applyFont="1" applyFill="1" applyBorder="1" applyAlignment="1">
      <alignment horizontal="justify" vertical="center" wrapText="1"/>
    </xf>
    <xf numFmtId="0" fontId="1" fillId="4" borderId="0" xfId="0" applyFont="1" applyFill="1" applyAlignment="1">
      <alignment wrapText="1"/>
    </xf>
    <xf numFmtId="2" fontId="1" fillId="5" borderId="1" xfId="0" applyNumberFormat="1" applyFont="1" applyFill="1" applyBorder="1" applyAlignment="1">
      <alignment horizontal="center" vertical="center"/>
    </xf>
    <xf numFmtId="0" fontId="5" fillId="4" borderId="0" xfId="0" applyFont="1" applyFill="1" applyAlignment="1">
      <alignment wrapText="1"/>
    </xf>
    <xf numFmtId="0" fontId="5" fillId="5" borderId="42" xfId="0" applyFont="1" applyFill="1" applyBorder="1" applyAlignment="1">
      <alignment horizontal="center" vertical="center" wrapText="1"/>
    </xf>
    <xf numFmtId="0" fontId="5" fillId="0" borderId="26" xfId="0" applyFont="1" applyBorder="1" applyAlignment="1" applyProtection="1">
      <alignment horizontal="center" vertical="center" wrapText="1"/>
      <protection locked="0"/>
    </xf>
    <xf numFmtId="0" fontId="5" fillId="5" borderId="0" xfId="0" applyFont="1" applyFill="1" applyAlignment="1">
      <alignment wrapText="1"/>
    </xf>
    <xf numFmtId="49" fontId="5" fillId="0" borderId="17" xfId="0" applyNumberFormat="1" applyFont="1" applyBorder="1" applyAlignment="1">
      <alignment horizontal="justify" vertical="top" wrapText="1"/>
    </xf>
    <xf numFmtId="0" fontId="5" fillId="5" borderId="26" xfId="0" applyFont="1" applyFill="1" applyBorder="1" applyAlignment="1">
      <alignment horizontal="center" vertical="center" wrapText="1"/>
    </xf>
    <xf numFmtId="0" fontId="2" fillId="4" borderId="30" xfId="0" applyFont="1" applyFill="1" applyBorder="1" applyAlignment="1">
      <alignment vertical="center" wrapText="1"/>
    </xf>
    <xf numFmtId="0" fontId="2" fillId="4" borderId="31" xfId="0" applyFont="1" applyFill="1" applyBorder="1" applyAlignment="1">
      <alignment vertical="center" wrapText="1"/>
    </xf>
    <xf numFmtId="0" fontId="5" fillId="5" borderId="34" xfId="0" applyFont="1" applyFill="1" applyBorder="1" applyAlignment="1">
      <alignment horizontal="justify" vertical="center" wrapText="1"/>
    </xf>
    <xf numFmtId="0" fontId="13" fillId="5" borderId="26" xfId="0" applyFont="1" applyFill="1" applyBorder="1" applyAlignment="1">
      <alignment horizontal="center" vertical="center" wrapText="1"/>
    </xf>
    <xf numFmtId="0" fontId="28" fillId="5" borderId="1" xfId="0" applyFont="1" applyFill="1" applyBorder="1" applyAlignment="1">
      <alignment horizontal="justify" vertical="top" wrapText="1"/>
    </xf>
    <xf numFmtId="0" fontId="30" fillId="5" borderId="1" xfId="0" applyFont="1" applyFill="1" applyBorder="1" applyAlignment="1">
      <alignment horizontal="justify" vertical="top" wrapText="1"/>
    </xf>
    <xf numFmtId="0" fontId="32" fillId="5" borderId="1" xfId="0" applyFont="1" applyFill="1" applyBorder="1" applyAlignment="1">
      <alignment horizontal="justify" vertical="top" wrapText="1"/>
    </xf>
    <xf numFmtId="0" fontId="33" fillId="5" borderId="1" xfId="0" applyFont="1" applyFill="1" applyBorder="1" applyAlignment="1">
      <alignment horizontal="justify" vertical="top" wrapText="1"/>
    </xf>
    <xf numFmtId="0" fontId="28" fillId="5" borderId="1" xfId="0" applyFont="1" applyFill="1" applyBorder="1" applyAlignment="1">
      <alignment horizontal="center" vertical="top" wrapText="1"/>
    </xf>
    <xf numFmtId="0" fontId="32" fillId="5" borderId="1" xfId="0" applyFont="1" applyFill="1" applyBorder="1" applyAlignment="1">
      <alignment horizontal="center" vertical="top" wrapText="1"/>
    </xf>
    <xf numFmtId="0" fontId="30" fillId="5" borderId="1" xfId="0" applyFont="1" applyFill="1" applyBorder="1" applyAlignment="1">
      <alignment horizontal="center" vertical="top" wrapText="1"/>
    </xf>
    <xf numFmtId="0" fontId="1" fillId="6" borderId="18" xfId="0" applyFont="1" applyFill="1" applyBorder="1" applyAlignment="1">
      <alignment horizontal="justify"/>
    </xf>
    <xf numFmtId="0" fontId="1" fillId="6" borderId="19" xfId="0" applyFont="1" applyFill="1" applyBorder="1" applyAlignment="1">
      <alignment horizontal="justify"/>
    </xf>
    <xf numFmtId="0" fontId="1" fillId="6" borderId="17" xfId="0" applyFont="1" applyFill="1" applyBorder="1" applyAlignment="1">
      <alignment horizontal="justify"/>
    </xf>
    <xf numFmtId="0" fontId="1" fillId="6" borderId="18" xfId="0" applyFont="1" applyFill="1" applyBorder="1" applyAlignment="1">
      <alignment horizontal="justify" wrapText="1"/>
    </xf>
    <xf numFmtId="0" fontId="1" fillId="6" borderId="19" xfId="0" applyFont="1" applyFill="1" applyBorder="1" applyAlignment="1">
      <alignment horizontal="justify" wrapText="1"/>
    </xf>
    <xf numFmtId="0" fontId="1" fillId="6" borderId="17" xfId="0" applyFont="1" applyFill="1" applyBorder="1" applyAlignment="1">
      <alignment horizontal="justify" wrapText="1"/>
    </xf>
    <xf numFmtId="0" fontId="16" fillId="4" borderId="0" xfId="0" applyFont="1" applyFill="1" applyAlignment="1">
      <alignment horizontal="center"/>
    </xf>
    <xf numFmtId="0" fontId="1" fillId="4" borderId="0" xfId="0" applyFont="1" applyFill="1" applyAlignment="1">
      <alignment horizontal="justify" vertical="top" wrapText="1"/>
    </xf>
    <xf numFmtId="0" fontId="1" fillId="4" borderId="0" xfId="0" applyFont="1" applyFill="1" applyAlignment="1">
      <alignment horizontal="justify" wrapText="1"/>
    </xf>
    <xf numFmtId="0" fontId="1" fillId="4" borderId="0" xfId="0" applyFont="1" applyFill="1" applyAlignment="1">
      <alignment horizontal="justify" vertical="center" wrapText="1"/>
    </xf>
    <xf numFmtId="0" fontId="2" fillId="4" borderId="29"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2" fillId="4" borderId="29" xfId="0" applyFont="1" applyFill="1" applyBorder="1" applyAlignment="1">
      <alignment vertical="center" wrapText="1"/>
    </xf>
    <xf numFmtId="0" fontId="2" fillId="4" borderId="30" xfId="0" applyFont="1" applyFill="1" applyBorder="1" applyAlignment="1">
      <alignment vertical="center" wrapText="1"/>
    </xf>
    <xf numFmtId="0" fontId="2" fillId="4" borderId="31" xfId="0" applyFont="1" applyFill="1" applyBorder="1" applyAlignment="1">
      <alignment vertical="center" wrapText="1"/>
    </xf>
    <xf numFmtId="0" fontId="8" fillId="4" borderId="29" xfId="0" applyFont="1" applyFill="1" applyBorder="1" applyAlignment="1">
      <alignment vertical="center" wrapText="1"/>
    </xf>
    <xf numFmtId="0" fontId="8" fillId="4" borderId="30" xfId="0" applyFont="1" applyFill="1" applyBorder="1" applyAlignment="1">
      <alignment vertical="center" wrapText="1"/>
    </xf>
    <xf numFmtId="0" fontId="8" fillId="4" borderId="31" xfId="0" applyFont="1" applyFill="1" applyBorder="1" applyAlignment="1">
      <alignment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9" xfId="0" applyFont="1" applyBorder="1" applyAlignment="1">
      <alignment horizontal="center" vertical="center" wrapText="1"/>
    </xf>
    <xf numFmtId="0" fontId="1" fillId="5" borderId="1" xfId="0" applyFont="1" applyFill="1" applyBorder="1" applyAlignment="1">
      <alignment horizontal="justify" vertical="center" wrapText="1"/>
    </xf>
    <xf numFmtId="49" fontId="3" fillId="5" borderId="1" xfId="0" applyNumberFormat="1" applyFont="1" applyFill="1" applyBorder="1" applyAlignment="1">
      <alignment horizontal="justify" vertical="center" wrapText="1"/>
    </xf>
    <xf numFmtId="0" fontId="5" fillId="3" borderId="18"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7" fillId="5" borderId="0" xfId="0" applyFont="1" applyFill="1" applyAlignment="1">
      <alignment horizontal="center"/>
    </xf>
    <xf numFmtId="0" fontId="2" fillId="5" borderId="1" xfId="0" applyFont="1" applyFill="1" applyBorder="1" applyAlignment="1">
      <alignment horizontal="left" vertical="top"/>
    </xf>
    <xf numFmtId="49" fontId="3" fillId="5" borderId="1" xfId="0" applyNumberFormat="1" applyFont="1" applyFill="1" applyBorder="1" applyAlignment="1">
      <alignment horizontal="justify" vertical="center"/>
    </xf>
    <xf numFmtId="0" fontId="2" fillId="5" borderId="0" xfId="0" applyFont="1" applyFill="1" applyAlignment="1">
      <alignment horizontal="left"/>
    </xf>
    <xf numFmtId="0" fontId="2" fillId="5" borderId="26"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1" fillId="5" borderId="0" xfId="0" applyFont="1" applyFill="1" applyAlignment="1">
      <alignment horizontal="left" vertical="center" wrapText="1"/>
    </xf>
    <xf numFmtId="0" fontId="1" fillId="5" borderId="0" xfId="0" applyFont="1" applyFill="1" applyAlignment="1">
      <alignment horizontal="left"/>
    </xf>
    <xf numFmtId="0" fontId="5" fillId="5" borderId="18"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1" fillId="5" borderId="35" xfId="0" applyFont="1" applyFill="1" applyBorder="1" applyAlignment="1">
      <alignment horizontal="justify" vertical="top" wrapText="1"/>
    </xf>
    <xf numFmtId="0" fontId="1" fillId="5" borderId="38" xfId="0" applyFont="1" applyFill="1" applyBorder="1" applyAlignment="1">
      <alignment horizontal="justify" vertical="top" wrapText="1"/>
    </xf>
    <xf numFmtId="0" fontId="1" fillId="5" borderId="39" xfId="0" applyFont="1" applyFill="1" applyBorder="1" applyAlignment="1">
      <alignment horizontal="justify" vertical="top" wrapText="1"/>
    </xf>
    <xf numFmtId="0" fontId="1" fillId="5" borderId="40" xfId="0" applyFont="1" applyFill="1" applyBorder="1" applyAlignment="1">
      <alignment horizontal="justify" vertical="top" wrapText="1"/>
    </xf>
    <xf numFmtId="0" fontId="1" fillId="5" borderId="36" xfId="0" applyFont="1" applyFill="1" applyBorder="1" applyAlignment="1">
      <alignment horizontal="justify" wrapText="1"/>
    </xf>
    <xf numFmtId="0" fontId="1" fillId="5" borderId="37" xfId="0" applyFont="1" applyFill="1" applyBorder="1" applyAlignment="1">
      <alignment horizontal="justify" wrapText="1"/>
    </xf>
    <xf numFmtId="0" fontId="5" fillId="5" borderId="1" xfId="0" applyFont="1" applyFill="1" applyBorder="1" applyAlignment="1">
      <alignment horizontal="justify" vertical="center" wrapText="1"/>
    </xf>
    <xf numFmtId="0" fontId="5" fillId="5" borderId="39" xfId="0" applyFont="1" applyFill="1" applyBorder="1" applyAlignment="1">
      <alignment horizontal="left" vertical="center" wrapText="1"/>
    </xf>
    <xf numFmtId="0" fontId="5" fillId="5" borderId="40" xfId="0" applyFont="1" applyFill="1" applyBorder="1" applyAlignment="1">
      <alignment horizontal="left" vertical="center" wrapText="1"/>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19"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20"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right"/>
    </xf>
    <xf numFmtId="0" fontId="1" fillId="3" borderId="0" xfId="0" applyFont="1" applyFill="1" applyProtection="1">
      <protection locked="0"/>
    </xf>
    <xf numFmtId="0" fontId="1" fillId="2" borderId="0" xfId="0" applyFont="1" applyFill="1" applyProtection="1">
      <protection locked="0"/>
    </xf>
    <xf numFmtId="0" fontId="6" fillId="5" borderId="0" xfId="0" applyFont="1" applyFill="1" applyAlignment="1">
      <alignment horizontal="center"/>
    </xf>
    <xf numFmtId="0" fontId="1" fillId="5" borderId="0" xfId="0" applyFont="1" applyFill="1" applyAlignment="1">
      <alignment horizontal="justify" vertical="top" wrapText="1"/>
    </xf>
    <xf numFmtId="0" fontId="1" fillId="5" borderId="0" xfId="0" applyFont="1" applyFill="1" applyAlignment="1">
      <alignment horizontal="center" vertical="top"/>
    </xf>
    <xf numFmtId="0" fontId="1" fillId="5" borderId="0" xfId="0" applyFont="1" applyFill="1" applyAlignment="1">
      <alignment horizontal="justify" vertical="top"/>
    </xf>
    <xf numFmtId="0" fontId="28" fillId="5" borderId="1" xfId="0" applyFont="1" applyFill="1" applyBorder="1" applyAlignment="1">
      <alignment horizontal="justify" vertical="top" wrapText="1"/>
    </xf>
    <xf numFmtId="0" fontId="28" fillId="5" borderId="1" xfId="0" applyFont="1" applyFill="1" applyBorder="1" applyAlignment="1">
      <alignment horizontal="center" vertical="top" wrapText="1"/>
    </xf>
    <xf numFmtId="0" fontId="13" fillId="5" borderId="0" xfId="0" applyFont="1" applyFill="1" applyAlignment="1">
      <alignment horizontal="left" wrapText="1"/>
    </xf>
    <xf numFmtId="0" fontId="1" fillId="4" borderId="0" xfId="0" applyFont="1" applyFill="1" applyAlignment="1">
      <alignment horizontal="left"/>
    </xf>
    <xf numFmtId="0" fontId="18" fillId="4" borderId="0" xfId="0" applyFont="1" applyFill="1" applyAlignment="1">
      <alignment horizontal="center" vertical="center"/>
    </xf>
  </cellXfs>
  <cellStyles count="1">
    <cellStyle name="Normal" xfId="0" builtinId="0"/>
  </cellStyles>
  <dxfs count="2">
    <dxf>
      <font>
        <color rgb="FF006100"/>
      </font>
      <fill>
        <patternFill>
          <bgColor rgb="FFC6EFCE"/>
        </patternFill>
      </fill>
    </dxf>
    <dxf>
      <font>
        <color auto="1"/>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2920111</xdr:colOff>
      <xdr:row>35</xdr:row>
      <xdr:rowOff>12731</xdr:rowOff>
    </xdr:from>
    <xdr:ext cx="1486241" cy="692177"/>
    <mc:AlternateContent xmlns:mc="http://schemas.openxmlformats.org/markup-compatibility/2006" xmlns:a14="http://schemas.microsoft.com/office/drawing/2010/main">
      <mc:Choice Requires="a14">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3998240" y="13717767"/>
              <a:ext cx="1486241" cy="6921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3</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3998240" y="13717767"/>
              <a:ext cx="1486241" cy="6921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^3</a:t>
              </a:r>
              <a:r>
                <a:rPr lang="en-US" sz="1600" b="0" i="0">
                  <a:latin typeface="Cambria Math" panose="02040503050406030204" pitchFamily="18" charset="0"/>
                </a:rPr>
                <a:t>▒𝑇_𝑖 )𝑥 𝑌</a:t>
              </a:r>
              <a:endParaRPr lang="en-US" sz="1100"/>
            </a:p>
          </xdr:txBody>
        </xdr:sp>
      </mc:Fallback>
    </mc:AlternateContent>
    <xdr:clientData/>
  </xdr:oneCellAnchor>
  <xdr:twoCellAnchor>
    <xdr:from>
      <xdr:col>2</xdr:col>
      <xdr:colOff>2939415</xdr:colOff>
      <xdr:row>25</xdr:row>
      <xdr:rowOff>97790</xdr:rowOff>
    </xdr:from>
    <xdr:to>
      <xdr:col>3</xdr:col>
      <xdr:colOff>1167765</xdr:colOff>
      <xdr:row>27</xdr:row>
      <xdr:rowOff>69215</xdr:rowOff>
    </xdr:to>
    <xdr:pic>
      <xdr:nvPicPr>
        <xdr:cNvPr id="15" name="Picture 14">
          <a:extLst>
            <a:ext uri="{FF2B5EF4-FFF2-40B4-BE49-F238E27FC236}">
              <a16:creationId xmlns:a16="http://schemas.microsoft.com/office/drawing/2014/main" id="{CB7DF412-F836-47C1-AE11-2A586D5359D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026535" y="17207230"/>
          <a:ext cx="131699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E7C91-91CA-4941-8576-30AC6CBD6DC1}">
  <dimension ref="B1:H4"/>
  <sheetViews>
    <sheetView workbookViewId="0">
      <selection activeCell="G5" sqref="G5"/>
    </sheetView>
  </sheetViews>
  <sheetFormatPr defaultColWidth="9.140625" defaultRowHeight="15.75" x14ac:dyDescent="0.25"/>
  <cols>
    <col min="1" max="2" width="9.140625" style="47"/>
    <col min="3" max="3" width="25.85546875" style="47" customWidth="1"/>
    <col min="4" max="5" width="11" style="47" bestFit="1" customWidth="1"/>
    <col min="6" max="6" width="16.28515625" style="47" customWidth="1"/>
    <col min="7" max="7" width="11" style="47" bestFit="1" customWidth="1"/>
    <col min="8" max="8" width="13.42578125" style="47" bestFit="1" customWidth="1"/>
    <col min="9" max="12" width="11" style="47" bestFit="1" customWidth="1"/>
    <col min="13" max="13" width="12.140625" style="47" bestFit="1" customWidth="1"/>
    <col min="14" max="16384" width="9.140625" style="47"/>
  </cols>
  <sheetData>
    <row r="1" spans="2:8" ht="20.25" x14ac:dyDescent="0.3">
      <c r="B1" s="136" t="s">
        <v>106</v>
      </c>
      <c r="C1" s="136"/>
      <c r="D1" s="136"/>
      <c r="E1" s="136"/>
      <c r="F1" s="136"/>
      <c r="G1" s="136"/>
      <c r="H1" s="136"/>
    </row>
    <row r="3" spans="2:8" x14ac:dyDescent="0.25">
      <c r="B3" s="130" t="s">
        <v>108</v>
      </c>
      <c r="C3" s="131"/>
      <c r="D3" s="131"/>
      <c r="E3" s="131"/>
      <c r="F3" s="132"/>
      <c r="G3" s="62">
        <v>6</v>
      </c>
      <c r="H3" s="62" t="s">
        <v>109</v>
      </c>
    </row>
    <row r="4" spans="2:8" x14ac:dyDescent="0.25">
      <c r="B4" s="133" t="s">
        <v>107</v>
      </c>
      <c r="C4" s="134"/>
      <c r="D4" s="134"/>
      <c r="E4" s="134"/>
      <c r="F4" s="135"/>
      <c r="G4" s="62">
        <v>3</v>
      </c>
      <c r="H4" s="62" t="s">
        <v>93</v>
      </c>
    </row>
  </sheetData>
  <mergeCells count="3">
    <mergeCell ref="B3:F3"/>
    <mergeCell ref="B4:F4"/>
    <mergeCell ref="B1:H1"/>
  </mergeCells>
  <pageMargins left="0.7" right="0.7" top="0.75" bottom="0.75" header="0.3" footer="0.3"/>
  <pageSetup paperSize="9" orientation="portrait" horizontalDpi="4294967294" verticalDpi="4294967294"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40</v>
      </c>
    </row>
    <row r="2" spans="1:1" x14ac:dyDescent="0.25">
      <c r="A2" s="2" t="s">
        <v>41</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14C74-73B2-46E4-83B5-3DE2C487CB27}">
  <dimension ref="B1:I53"/>
  <sheetViews>
    <sheetView tabSelected="1" zoomScale="139" zoomScaleNormal="76" workbookViewId="0">
      <selection activeCell="J21" sqref="J21"/>
    </sheetView>
  </sheetViews>
  <sheetFormatPr defaultColWidth="9.140625" defaultRowHeight="15.75" x14ac:dyDescent="0.25"/>
  <cols>
    <col min="1" max="1" width="9.140625" style="47"/>
    <col min="2" max="2" width="5" style="47" customWidth="1"/>
    <col min="3" max="3" width="40.42578125" style="47" customWidth="1"/>
    <col min="4" max="4" width="17" style="47" customWidth="1"/>
    <col min="5" max="5" width="5.85546875" style="47" customWidth="1"/>
    <col min="6" max="6" width="6.140625" style="47" customWidth="1"/>
    <col min="7" max="8" width="11.7109375" style="47" customWidth="1"/>
    <col min="9" max="9" width="23.140625" style="47" customWidth="1"/>
    <col min="10" max="16384" width="9.140625" style="47"/>
  </cols>
  <sheetData>
    <row r="1" spans="2:9" ht="18.75" x14ac:dyDescent="0.3">
      <c r="B1" s="48" t="s">
        <v>56</v>
      </c>
      <c r="C1" s="49"/>
      <c r="D1" s="49"/>
      <c r="E1" s="49"/>
      <c r="F1" s="49"/>
    </row>
    <row r="2" spans="2:9" ht="18.75" x14ac:dyDescent="0.3">
      <c r="B2" s="48"/>
      <c r="C2" s="49"/>
      <c r="D2" s="49"/>
      <c r="E2" s="49"/>
      <c r="F2" s="49"/>
    </row>
    <row r="3" spans="2:9" ht="36" customHeight="1" x14ac:dyDescent="0.25">
      <c r="B3" s="139" t="s">
        <v>148</v>
      </c>
      <c r="C3" s="139"/>
      <c r="D3" s="139"/>
      <c r="E3" s="139"/>
      <c r="F3" s="139"/>
      <c r="G3" s="139"/>
      <c r="H3" s="139"/>
    </row>
    <row r="4" spans="2:9" ht="34.5" customHeight="1" x14ac:dyDescent="0.25">
      <c r="B4" s="139" t="s">
        <v>57</v>
      </c>
      <c r="C4" s="139"/>
      <c r="D4" s="139"/>
      <c r="E4" s="139"/>
      <c r="F4" s="139"/>
      <c r="G4" s="139"/>
      <c r="H4" s="139"/>
    </row>
    <row r="6" spans="2:9" x14ac:dyDescent="0.25">
      <c r="B6" s="47" t="s">
        <v>58</v>
      </c>
    </row>
    <row r="7" spans="2:9" x14ac:dyDescent="0.25">
      <c r="C7" s="50" t="s">
        <v>96</v>
      </c>
      <c r="D7" s="51">
        <v>60</v>
      </c>
    </row>
    <row r="8" spans="2:9" x14ac:dyDescent="0.25">
      <c r="C8" s="50" t="s">
        <v>97</v>
      </c>
      <c r="D8" s="51">
        <v>40</v>
      </c>
    </row>
    <row r="10" spans="2:9" x14ac:dyDescent="0.25">
      <c r="B10" s="47" t="s">
        <v>59</v>
      </c>
    </row>
    <row r="11" spans="2:9" ht="16.5" thickBot="1" x14ac:dyDescent="0.3"/>
    <row r="12" spans="2:9" ht="49.5" customHeight="1" thickBot="1" x14ac:dyDescent="0.3">
      <c r="B12" s="140" t="s">
        <v>60</v>
      </c>
      <c r="C12" s="141"/>
      <c r="D12" s="141"/>
      <c r="E12" s="141"/>
      <c r="F12" s="142"/>
      <c r="G12" s="140" t="s">
        <v>62</v>
      </c>
      <c r="H12" s="142"/>
    </row>
    <row r="13" spans="2:9" ht="16.5" thickBot="1" x14ac:dyDescent="0.3">
      <c r="B13" s="143" t="s">
        <v>63</v>
      </c>
      <c r="C13" s="144"/>
      <c r="D13" s="144"/>
      <c r="E13" s="144"/>
      <c r="F13" s="145"/>
      <c r="G13" s="52" t="s">
        <v>98</v>
      </c>
      <c r="H13" s="53">
        <f>D7</f>
        <v>60</v>
      </c>
    </row>
    <row r="14" spans="2:9" ht="16.5" thickBot="1" x14ac:dyDescent="0.3">
      <c r="B14" s="146" t="s">
        <v>64</v>
      </c>
      <c r="C14" s="147"/>
      <c r="D14" s="147"/>
      <c r="E14" s="147"/>
      <c r="F14" s="148"/>
      <c r="G14" s="52" t="s">
        <v>99</v>
      </c>
      <c r="H14" s="53">
        <f>D8</f>
        <v>40</v>
      </c>
    </row>
    <row r="15" spans="2:9" ht="45" customHeight="1" thickBot="1" x14ac:dyDescent="0.3">
      <c r="B15" s="54" t="s">
        <v>13</v>
      </c>
      <c r="C15" s="55" t="s">
        <v>37</v>
      </c>
      <c r="D15" s="55" t="s">
        <v>100</v>
      </c>
      <c r="E15" s="140" t="s">
        <v>61</v>
      </c>
      <c r="F15" s="142"/>
      <c r="G15" s="119"/>
      <c r="H15" s="120"/>
    </row>
    <row r="16" spans="2:9" ht="32.25" thickBot="1" x14ac:dyDescent="0.3">
      <c r="B16" s="106" t="s">
        <v>65</v>
      </c>
      <c r="C16" s="93" t="s">
        <v>160</v>
      </c>
      <c r="D16" s="92" t="s">
        <v>137</v>
      </c>
      <c r="E16" s="56" t="s">
        <v>101</v>
      </c>
      <c r="F16" s="57">
        <v>0.2</v>
      </c>
      <c r="G16" s="149" t="s">
        <v>151</v>
      </c>
      <c r="H16" s="150"/>
      <c r="I16" s="111"/>
    </row>
    <row r="17" spans="2:9" s="58" customFormat="1" ht="63" customHeight="1" thickBot="1" x14ac:dyDescent="0.3">
      <c r="B17" s="92" t="s">
        <v>66</v>
      </c>
      <c r="C17" s="121" t="s">
        <v>161</v>
      </c>
      <c r="D17" s="114" t="s">
        <v>137</v>
      </c>
      <c r="E17" s="105" t="s">
        <v>102</v>
      </c>
      <c r="F17" s="104">
        <v>0.4</v>
      </c>
      <c r="G17" s="151" t="s">
        <v>151</v>
      </c>
      <c r="H17" s="152"/>
      <c r="I17" s="113"/>
    </row>
    <row r="18" spans="2:9" s="58" customFormat="1" ht="111" thickBot="1" x14ac:dyDescent="0.3">
      <c r="B18" s="107" t="s">
        <v>67</v>
      </c>
      <c r="C18" s="91" t="s">
        <v>162</v>
      </c>
      <c r="D18" s="92" t="s">
        <v>137</v>
      </c>
      <c r="E18" s="56" t="s">
        <v>103</v>
      </c>
      <c r="F18" s="104">
        <v>0.4</v>
      </c>
      <c r="G18" s="153" t="s">
        <v>151</v>
      </c>
      <c r="H18" s="150"/>
      <c r="I18" s="113"/>
    </row>
    <row r="20" spans="2:9" ht="33.75" customHeight="1" x14ac:dyDescent="0.25">
      <c r="B20" s="138" t="s">
        <v>74</v>
      </c>
      <c r="C20" s="138"/>
      <c r="D20" s="138"/>
      <c r="E20" s="138"/>
      <c r="F20" s="138"/>
      <c r="G20" s="138"/>
      <c r="H20" s="138"/>
    </row>
    <row r="22" spans="2:9" ht="31.5" customHeight="1" x14ac:dyDescent="0.25">
      <c r="B22" s="138" t="s">
        <v>104</v>
      </c>
      <c r="C22" s="138"/>
      <c r="D22" s="138"/>
      <c r="E22" s="138"/>
      <c r="F22" s="138"/>
      <c r="G22" s="138"/>
      <c r="H22" s="138"/>
    </row>
    <row r="23" spans="2:9" x14ac:dyDescent="0.25">
      <c r="D23" s="59" t="s">
        <v>105</v>
      </c>
    </row>
    <row r="25" spans="2:9" ht="31.5" customHeight="1" x14ac:dyDescent="0.25">
      <c r="B25" s="138" t="s">
        <v>75</v>
      </c>
      <c r="C25" s="138"/>
      <c r="D25" s="138"/>
      <c r="E25" s="138"/>
      <c r="F25" s="138"/>
      <c r="G25" s="138"/>
      <c r="H25" s="138"/>
    </row>
    <row r="29" spans="2:9" ht="30.75" customHeight="1" x14ac:dyDescent="0.25">
      <c r="B29" s="138" t="s">
        <v>163</v>
      </c>
      <c r="C29" s="138"/>
      <c r="D29" s="138"/>
      <c r="E29" s="138"/>
      <c r="F29" s="138"/>
      <c r="G29" s="138"/>
      <c r="H29" s="138"/>
    </row>
    <row r="30" spans="2:9" x14ac:dyDescent="0.25">
      <c r="B30" s="137" t="s">
        <v>164</v>
      </c>
      <c r="C30" s="137"/>
      <c r="D30" s="137"/>
      <c r="E30" s="137"/>
      <c r="F30" s="137"/>
      <c r="G30" s="137"/>
      <c r="H30" s="137"/>
    </row>
    <row r="31" spans="2:9" x14ac:dyDescent="0.25">
      <c r="B31" s="137"/>
      <c r="C31" s="137"/>
      <c r="D31" s="137"/>
      <c r="E31" s="137"/>
      <c r="F31" s="137"/>
      <c r="G31" s="137"/>
      <c r="H31" s="137"/>
    </row>
    <row r="32" spans="2:9" x14ac:dyDescent="0.25">
      <c r="B32" s="137"/>
      <c r="C32" s="137"/>
      <c r="D32" s="137"/>
      <c r="E32" s="137"/>
      <c r="F32" s="137"/>
      <c r="G32" s="137"/>
      <c r="H32" s="137"/>
    </row>
    <row r="34" spans="2:8" ht="32.25" customHeight="1" x14ac:dyDescent="0.25">
      <c r="B34" s="138" t="s">
        <v>76</v>
      </c>
      <c r="C34" s="138"/>
      <c r="D34" s="138"/>
      <c r="E34" s="138"/>
      <c r="F34" s="138"/>
      <c r="G34" s="138"/>
      <c r="H34" s="138"/>
    </row>
    <row r="43" spans="2:8" x14ac:dyDescent="0.25">
      <c r="B43" s="60"/>
    </row>
    <row r="44" spans="2:8" ht="15.75" customHeight="1" x14ac:dyDescent="0.25">
      <c r="B44" s="137"/>
      <c r="C44" s="137"/>
      <c r="D44" s="137"/>
      <c r="E44" s="137"/>
      <c r="F44" s="137"/>
      <c r="G44" s="137"/>
      <c r="H44" s="137"/>
    </row>
    <row r="45" spans="2:8" x14ac:dyDescent="0.25">
      <c r="B45" s="137"/>
      <c r="C45" s="137"/>
      <c r="D45" s="137"/>
      <c r="E45" s="137"/>
      <c r="F45" s="137"/>
      <c r="G45" s="137"/>
      <c r="H45" s="137"/>
    </row>
    <row r="46" spans="2:8" x14ac:dyDescent="0.25">
      <c r="B46" s="61"/>
      <c r="C46" s="61"/>
      <c r="D46" s="61"/>
      <c r="E46" s="61"/>
      <c r="F46" s="61"/>
      <c r="G46" s="61"/>
      <c r="H46" s="61"/>
    </row>
    <row r="47" spans="2:8" x14ac:dyDescent="0.25">
      <c r="B47" s="61"/>
      <c r="C47" s="61"/>
      <c r="D47" s="61"/>
      <c r="E47" s="61"/>
      <c r="F47" s="61"/>
      <c r="G47" s="61"/>
      <c r="H47" s="61"/>
    </row>
    <row r="48" spans="2:8" x14ac:dyDescent="0.25">
      <c r="B48" s="61"/>
      <c r="C48" s="61"/>
      <c r="D48" s="61"/>
      <c r="E48" s="61"/>
      <c r="F48" s="61"/>
      <c r="G48" s="61"/>
      <c r="H48" s="61"/>
    </row>
    <row r="49" spans="2:8" x14ac:dyDescent="0.25">
      <c r="B49" s="61"/>
      <c r="C49" s="61"/>
      <c r="D49" s="61"/>
      <c r="E49" s="61"/>
      <c r="F49" s="61"/>
      <c r="G49" s="61"/>
      <c r="H49" s="61"/>
    </row>
    <row r="50" spans="2:8" x14ac:dyDescent="0.25">
      <c r="B50" s="61"/>
      <c r="C50" s="61"/>
      <c r="D50" s="61"/>
      <c r="E50" s="61"/>
      <c r="F50" s="61"/>
      <c r="G50" s="61"/>
      <c r="H50" s="61"/>
    </row>
    <row r="51" spans="2:8" x14ac:dyDescent="0.25">
      <c r="B51" s="61"/>
      <c r="C51" s="61"/>
      <c r="D51" s="61"/>
      <c r="E51" s="61"/>
      <c r="F51" s="61"/>
      <c r="G51" s="61"/>
      <c r="H51" s="61"/>
    </row>
    <row r="52" spans="2:8" x14ac:dyDescent="0.25">
      <c r="B52" s="61"/>
      <c r="C52" s="61"/>
      <c r="D52" s="61"/>
      <c r="E52" s="61"/>
      <c r="F52" s="61"/>
      <c r="G52" s="61"/>
      <c r="H52" s="61"/>
    </row>
    <row r="53" spans="2:8" x14ac:dyDescent="0.25">
      <c r="B53" s="61"/>
      <c r="C53" s="61"/>
      <c r="D53" s="61"/>
      <c r="E53" s="61"/>
      <c r="F53" s="61"/>
      <c r="G53" s="61"/>
      <c r="H53" s="61"/>
    </row>
  </sheetData>
  <mergeCells count="17">
    <mergeCell ref="B20:H20"/>
    <mergeCell ref="B14:F14"/>
    <mergeCell ref="G16:H16"/>
    <mergeCell ref="G17:H17"/>
    <mergeCell ref="G18:H18"/>
    <mergeCell ref="E15:F15"/>
    <mergeCell ref="B3:H3"/>
    <mergeCell ref="B4:H4"/>
    <mergeCell ref="B12:F12"/>
    <mergeCell ref="G12:H12"/>
    <mergeCell ref="B13:F13"/>
    <mergeCell ref="B44:H45"/>
    <mergeCell ref="B22:H22"/>
    <mergeCell ref="B25:H25"/>
    <mergeCell ref="B29:H29"/>
    <mergeCell ref="B30:H32"/>
    <mergeCell ref="B34:H34"/>
  </mergeCells>
  <phoneticPr fontId="26" type="noConversion"/>
  <dataValidations count="2">
    <dataValidation allowBlank="1" prompt="Pasirinkti parametro vertę: yra / nėra" sqref="H16 G16:G17 G18:H18" xr:uid="{52E8514C-F488-45BA-8FEF-2F1026ABD921}"/>
    <dataValidation allowBlank="1" sqref="C16:C18" xr:uid="{C8B2E398-3A93-424A-A3D9-9CF7342CEA21}"/>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B2:J53"/>
  <sheetViews>
    <sheetView zoomScale="115" zoomScaleNormal="79" workbookViewId="0">
      <selection activeCell="B31" sqref="B31"/>
    </sheetView>
  </sheetViews>
  <sheetFormatPr defaultColWidth="9.140625" defaultRowHeight="15.75" x14ac:dyDescent="0.25"/>
  <cols>
    <col min="1" max="1" width="9.140625" style="12"/>
    <col min="2" max="2" width="35.7109375" style="12" customWidth="1"/>
    <col min="3" max="3" width="39.42578125" style="12" customWidth="1"/>
    <col min="4" max="4" width="36.42578125" style="12" customWidth="1"/>
    <col min="5" max="5" width="22.140625" style="12" customWidth="1"/>
    <col min="6" max="6" width="20.42578125" style="12" customWidth="1"/>
    <col min="7" max="7" width="20.7109375" style="12" customWidth="1"/>
    <col min="8" max="8" width="26.28515625" style="12" customWidth="1"/>
    <col min="9" max="9" width="29.85546875" style="12" customWidth="1"/>
    <col min="10" max="10" width="27.7109375" style="12" customWidth="1"/>
    <col min="11" max="16384" width="9.140625" style="12"/>
  </cols>
  <sheetData>
    <row r="2" spans="2:9" ht="18.75" x14ac:dyDescent="0.3">
      <c r="B2" s="15"/>
      <c r="C2" s="28"/>
      <c r="D2" s="28"/>
      <c r="E2" s="29"/>
      <c r="F2" s="161"/>
      <c r="G2" s="161"/>
      <c r="H2" s="161"/>
      <c r="I2" s="29"/>
    </row>
    <row r="3" spans="2:9" ht="18.75" x14ac:dyDescent="0.3">
      <c r="B3" s="15"/>
      <c r="C3" s="28"/>
      <c r="D3" s="28"/>
      <c r="E3" s="29"/>
      <c r="F3" s="30"/>
      <c r="G3" s="30"/>
      <c r="H3" s="30"/>
      <c r="I3" s="29"/>
    </row>
    <row r="4" spans="2:9" ht="18.75" x14ac:dyDescent="0.3">
      <c r="B4" s="31" t="s">
        <v>0</v>
      </c>
      <c r="C4" s="162" t="s">
        <v>138</v>
      </c>
      <c r="D4" s="162"/>
      <c r="E4" s="29"/>
      <c r="F4" s="30"/>
      <c r="G4" s="30"/>
      <c r="H4" s="30"/>
      <c r="I4" s="29"/>
    </row>
    <row r="5" spans="2:9" ht="18.75" x14ac:dyDescent="0.3">
      <c r="B5" s="13"/>
      <c r="C5" s="16"/>
      <c r="D5" s="28"/>
      <c r="E5" s="29"/>
      <c r="F5" s="30"/>
      <c r="G5" s="30"/>
      <c r="H5" s="30"/>
      <c r="I5" s="29"/>
    </row>
    <row r="6" spans="2:9" ht="18.75" x14ac:dyDescent="0.3">
      <c r="B6" s="32" t="s">
        <v>1</v>
      </c>
      <c r="C6" s="108"/>
      <c r="D6" s="28"/>
      <c r="E6" s="29"/>
      <c r="F6" s="30"/>
      <c r="G6" s="30"/>
      <c r="H6" s="30"/>
      <c r="I6" s="29"/>
    </row>
    <row r="7" spans="2:9" ht="18.75" x14ac:dyDescent="0.3">
      <c r="C7" s="28"/>
      <c r="D7" s="28"/>
      <c r="E7" s="29"/>
      <c r="F7" s="30"/>
      <c r="G7" s="30"/>
      <c r="H7" s="30"/>
      <c r="I7" s="29"/>
    </row>
    <row r="8" spans="2:9" ht="15.75" customHeight="1" x14ac:dyDescent="0.25">
      <c r="B8" s="154" t="s">
        <v>31</v>
      </c>
      <c r="C8" s="154"/>
      <c r="D8" s="154"/>
      <c r="E8" s="154"/>
      <c r="F8" s="156"/>
      <c r="G8" s="157"/>
      <c r="H8" s="157"/>
      <c r="I8" s="158"/>
    </row>
    <row r="9" spans="2:9" ht="16.350000000000001" customHeight="1" x14ac:dyDescent="0.25">
      <c r="B9" s="163" t="s">
        <v>34</v>
      </c>
      <c r="C9" s="163"/>
      <c r="D9" s="163"/>
      <c r="E9" s="163"/>
      <c r="F9" s="159"/>
      <c r="G9" s="160"/>
      <c r="H9" s="160"/>
      <c r="I9" s="160"/>
    </row>
    <row r="10" spans="2:9" ht="16.350000000000001" customHeight="1" x14ac:dyDescent="0.25">
      <c r="B10" s="163" t="s">
        <v>32</v>
      </c>
      <c r="C10" s="163"/>
      <c r="D10" s="163"/>
      <c r="E10" s="163"/>
      <c r="F10" s="159"/>
      <c r="G10" s="160"/>
      <c r="H10" s="160"/>
      <c r="I10" s="160"/>
    </row>
    <row r="11" spans="2:9" ht="16.350000000000001" customHeight="1" x14ac:dyDescent="0.25">
      <c r="B11" s="154" t="s">
        <v>33</v>
      </c>
      <c r="C11" s="154"/>
      <c r="D11" s="154"/>
      <c r="E11" s="154"/>
      <c r="F11" s="159"/>
      <c r="G11" s="160"/>
      <c r="H11" s="160"/>
      <c r="I11" s="160"/>
    </row>
    <row r="12" spans="2:9" ht="30.95" customHeight="1" x14ac:dyDescent="0.25">
      <c r="B12" s="155" t="s">
        <v>2</v>
      </c>
      <c r="C12" s="155"/>
      <c r="D12" s="155"/>
      <c r="E12" s="155"/>
      <c r="F12" s="159"/>
      <c r="G12" s="160"/>
      <c r="H12" s="160"/>
      <c r="I12" s="160"/>
    </row>
    <row r="13" spans="2:9" ht="16.350000000000001" customHeight="1" x14ac:dyDescent="0.25">
      <c r="B13" s="154" t="s">
        <v>3</v>
      </c>
      <c r="C13" s="154"/>
      <c r="D13" s="154"/>
      <c r="E13" s="154"/>
      <c r="F13" s="156"/>
      <c r="G13" s="157"/>
      <c r="H13" s="157"/>
      <c r="I13" s="158"/>
    </row>
    <row r="14" spans="2:9" ht="16.350000000000001" customHeight="1" x14ac:dyDescent="0.25">
      <c r="B14" s="154" t="s">
        <v>35</v>
      </c>
      <c r="C14" s="154"/>
      <c r="D14" s="154"/>
      <c r="E14" s="154"/>
      <c r="F14" s="156"/>
      <c r="G14" s="157"/>
      <c r="H14" s="157"/>
      <c r="I14" s="158"/>
    </row>
    <row r="15" spans="2:9" ht="30.95" customHeight="1" x14ac:dyDescent="0.25">
      <c r="B15" s="154" t="s">
        <v>4</v>
      </c>
      <c r="C15" s="154"/>
      <c r="D15" s="154"/>
      <c r="E15" s="154"/>
      <c r="F15" s="156"/>
      <c r="G15" s="157"/>
      <c r="H15" s="157"/>
      <c r="I15" s="158"/>
    </row>
    <row r="16" spans="2:9" ht="30.95" customHeight="1" x14ac:dyDescent="0.25">
      <c r="B16" s="154" t="s">
        <v>5</v>
      </c>
      <c r="C16" s="154"/>
      <c r="D16" s="154"/>
      <c r="E16" s="154"/>
      <c r="F16" s="156"/>
      <c r="G16" s="157"/>
      <c r="H16" s="157"/>
      <c r="I16" s="158"/>
    </row>
    <row r="17" spans="2:9" ht="18" customHeight="1" x14ac:dyDescent="0.25">
      <c r="C17" s="14"/>
      <c r="D17" s="14"/>
      <c r="E17" s="14"/>
      <c r="F17" s="17"/>
      <c r="G17" s="17"/>
      <c r="H17" s="17"/>
      <c r="I17" s="17"/>
    </row>
    <row r="18" spans="2:9" x14ac:dyDescent="0.25">
      <c r="B18" s="164" t="s">
        <v>6</v>
      </c>
      <c r="C18" s="164"/>
      <c r="D18" s="164"/>
      <c r="E18" s="164"/>
      <c r="F18" s="164"/>
      <c r="G18" s="164"/>
      <c r="H18" s="164"/>
      <c r="I18" s="33"/>
    </row>
    <row r="19" spans="2:9" x14ac:dyDescent="0.25">
      <c r="B19" s="168" t="s">
        <v>7</v>
      </c>
      <c r="C19" s="168"/>
      <c r="D19" s="168"/>
      <c r="E19" s="168"/>
      <c r="F19" s="168"/>
      <c r="G19" s="168"/>
      <c r="H19" s="168"/>
      <c r="I19" s="34"/>
    </row>
    <row r="20" spans="2:9" x14ac:dyDescent="0.25">
      <c r="B20" s="168" t="s">
        <v>79</v>
      </c>
      <c r="C20" s="168"/>
      <c r="D20" s="168"/>
      <c r="E20" s="168"/>
      <c r="F20" s="168"/>
      <c r="G20" s="168"/>
      <c r="H20" s="168"/>
      <c r="I20" s="34"/>
    </row>
    <row r="21" spans="2:9" x14ac:dyDescent="0.25">
      <c r="B21" s="168" t="s">
        <v>8</v>
      </c>
      <c r="C21" s="168"/>
      <c r="D21" s="168"/>
      <c r="E21" s="168"/>
      <c r="F21" s="168"/>
      <c r="G21" s="168"/>
      <c r="H21" s="168"/>
      <c r="I21" s="34"/>
    </row>
    <row r="22" spans="2:9" x14ac:dyDescent="0.25">
      <c r="B22" s="168" t="s">
        <v>9</v>
      </c>
      <c r="C22" s="168"/>
      <c r="D22" s="168"/>
      <c r="E22" s="168"/>
      <c r="F22" s="168"/>
      <c r="G22" s="168"/>
      <c r="H22" s="168"/>
    </row>
    <row r="23" spans="2:9" x14ac:dyDescent="0.25">
      <c r="B23" s="167" t="s">
        <v>10</v>
      </c>
      <c r="C23" s="167"/>
      <c r="D23" s="167"/>
      <c r="E23" s="167"/>
      <c r="F23" s="167"/>
      <c r="G23" s="167"/>
      <c r="H23" s="167"/>
      <c r="I23" s="27"/>
    </row>
    <row r="24" spans="2:9" x14ac:dyDescent="0.25">
      <c r="B24" s="168" t="s">
        <v>11</v>
      </c>
      <c r="C24" s="168"/>
      <c r="D24" s="168"/>
      <c r="E24" s="168"/>
      <c r="F24" s="168"/>
      <c r="G24" s="168"/>
      <c r="H24" s="168"/>
    </row>
    <row r="27" spans="2:9" x14ac:dyDescent="0.25">
      <c r="B27" s="164" t="s">
        <v>80</v>
      </c>
      <c r="C27" s="164"/>
      <c r="D27" s="164"/>
      <c r="E27" s="164"/>
      <c r="F27" s="164"/>
      <c r="G27" s="164"/>
      <c r="H27" s="164"/>
    </row>
    <row r="29" spans="2:9" ht="31.5" x14ac:dyDescent="0.25">
      <c r="B29" s="35" t="s">
        <v>14</v>
      </c>
      <c r="C29" s="35" t="s">
        <v>81</v>
      </c>
      <c r="D29" s="35" t="s">
        <v>82</v>
      </c>
      <c r="E29" s="36" t="s">
        <v>83</v>
      </c>
      <c r="F29" s="36" t="s">
        <v>84</v>
      </c>
      <c r="G29" s="36" t="s">
        <v>85</v>
      </c>
      <c r="H29" s="36" t="s">
        <v>86</v>
      </c>
    </row>
    <row r="30" spans="2:9" x14ac:dyDescent="0.25">
      <c r="B30" s="37" t="s">
        <v>343</v>
      </c>
      <c r="C30" s="90"/>
      <c r="D30" s="90"/>
      <c r="E30" s="38">
        <v>5</v>
      </c>
      <c r="F30" s="41"/>
      <c r="G30" s="112">
        <f>E30*F30</f>
        <v>0</v>
      </c>
      <c r="H30" s="112">
        <f>G30*1.21</f>
        <v>0</v>
      </c>
    </row>
    <row r="32" spans="2:9" x14ac:dyDescent="0.25">
      <c r="B32" s="164" t="s">
        <v>87</v>
      </c>
      <c r="C32" s="164"/>
      <c r="D32" s="164"/>
      <c r="E32" s="164"/>
    </row>
    <row r="34" spans="2:10" ht="47.25" x14ac:dyDescent="0.25">
      <c r="B34" s="36" t="s">
        <v>13</v>
      </c>
      <c r="C34" s="165" t="s">
        <v>88</v>
      </c>
      <c r="D34" s="166"/>
      <c r="E34" s="39" t="s">
        <v>94</v>
      </c>
    </row>
    <row r="35" spans="2:10" x14ac:dyDescent="0.25">
      <c r="B35" s="40" t="s">
        <v>65</v>
      </c>
      <c r="C35" s="169" t="str">
        <f>'Vertinimo tvarka'!C16</f>
        <v>Vartotojo sąsaja aparato ekrane lietuvių kalba</v>
      </c>
      <c r="D35" s="170"/>
      <c r="E35" s="41"/>
      <c r="F35" s="46"/>
    </row>
    <row r="36" spans="2:10" ht="33.950000000000003" customHeight="1" x14ac:dyDescent="0.25">
      <c r="B36" s="118" t="s">
        <v>66</v>
      </c>
      <c r="C36" s="169" t="str">
        <f>'Vertinimo tvarka'!C17</f>
        <v>Integruoti pagalbos tekstai ir naudojimo instrukcija apie aparate naudojamus ventiliacijos režimus prietaiso ekrane pateikiamuose tekstuose</v>
      </c>
      <c r="D36" s="170"/>
      <c r="E36" s="115"/>
      <c r="F36" s="116"/>
    </row>
    <row r="37" spans="2:10" ht="51" customHeight="1" x14ac:dyDescent="0.25">
      <c r="B37" s="42" t="s">
        <v>67</v>
      </c>
      <c r="C37" s="178" t="str">
        <f>'Vertinimo tvarka'!C18</f>
        <v>Plaučių alveolių atvėrimo manevro asistentas, leidžiantis valdyti abu slėgio, Pinsp ir PEEP, parametrus vienu metu. Atliekant vieno iš jų korekcijas antrasis parametras kinta automatiškai, išlaikant nepakitusį varomąjį slėgį (angl „driving pressure“)</v>
      </c>
      <c r="D37" s="179"/>
      <c r="E37" s="41"/>
      <c r="F37" s="116"/>
    </row>
    <row r="39" spans="2:10" x14ac:dyDescent="0.25">
      <c r="B39" s="164" t="s">
        <v>89</v>
      </c>
      <c r="C39" s="164"/>
      <c r="D39" s="164"/>
    </row>
    <row r="40" spans="2:10" x14ac:dyDescent="0.25">
      <c r="C40" s="14"/>
      <c r="D40" s="14"/>
      <c r="E40" s="14"/>
      <c r="F40" s="14"/>
      <c r="G40" s="14"/>
      <c r="H40" s="14"/>
      <c r="I40" s="14"/>
      <c r="J40" s="14"/>
    </row>
    <row r="41" spans="2:10" x14ac:dyDescent="0.25">
      <c r="B41" s="166" t="s">
        <v>90</v>
      </c>
      <c r="C41" s="166"/>
      <c r="D41" s="39" t="s">
        <v>91</v>
      </c>
      <c r="E41" s="36" t="s">
        <v>92</v>
      </c>
      <c r="F41" s="14"/>
      <c r="G41" s="14"/>
      <c r="H41" s="14"/>
      <c r="I41" s="14"/>
      <c r="J41" s="14"/>
    </row>
    <row r="42" spans="2:10" x14ac:dyDescent="0.25">
      <c r="B42" s="177" t="s">
        <v>147</v>
      </c>
      <c r="C42" s="177"/>
      <c r="D42" s="43"/>
      <c r="E42" s="44" t="s">
        <v>93</v>
      </c>
      <c r="F42" s="14"/>
      <c r="G42" s="14"/>
      <c r="H42" s="14"/>
      <c r="I42" s="14"/>
      <c r="J42" s="14"/>
    </row>
    <row r="43" spans="2:10" x14ac:dyDescent="0.25">
      <c r="B43" s="175" t="s">
        <v>95</v>
      </c>
      <c r="C43" s="176"/>
      <c r="D43" s="14"/>
      <c r="E43" s="14"/>
      <c r="F43" s="14"/>
      <c r="G43" s="14"/>
      <c r="H43" s="14"/>
      <c r="I43" s="14"/>
      <c r="J43" s="14"/>
    </row>
    <row r="44" spans="2:10" x14ac:dyDescent="0.25">
      <c r="B44" s="171" t="s">
        <v>68</v>
      </c>
      <c r="C44" s="172"/>
      <c r="D44" s="45"/>
    </row>
    <row r="45" spans="2:10" x14ac:dyDescent="0.25">
      <c r="B45" s="171"/>
      <c r="C45" s="172"/>
      <c r="D45" s="45"/>
    </row>
    <row r="46" spans="2:10" ht="15.75" customHeight="1" x14ac:dyDescent="0.25">
      <c r="B46" s="171" t="s">
        <v>69</v>
      </c>
      <c r="C46" s="172"/>
    </row>
    <row r="47" spans="2:10" x14ac:dyDescent="0.25">
      <c r="B47" s="171"/>
      <c r="C47" s="172"/>
    </row>
    <row r="48" spans="2:10" ht="15.75" customHeight="1" x14ac:dyDescent="0.25">
      <c r="B48" s="171" t="s">
        <v>70</v>
      </c>
      <c r="C48" s="172"/>
    </row>
    <row r="49" spans="2:3" x14ac:dyDescent="0.25">
      <c r="B49" s="171" t="s">
        <v>71</v>
      </c>
      <c r="C49" s="172"/>
    </row>
    <row r="50" spans="2:3" x14ac:dyDescent="0.25">
      <c r="B50" s="171" t="s">
        <v>72</v>
      </c>
      <c r="C50" s="172"/>
    </row>
    <row r="51" spans="2:3" ht="15.75" customHeight="1" x14ac:dyDescent="0.25">
      <c r="B51" s="171" t="s">
        <v>73</v>
      </c>
      <c r="C51" s="172"/>
    </row>
    <row r="52" spans="2:3" x14ac:dyDescent="0.25">
      <c r="B52" s="173"/>
      <c r="C52" s="174"/>
    </row>
    <row r="53" spans="2:3" x14ac:dyDescent="0.25">
      <c r="B53" s="46"/>
      <c r="C53" s="46"/>
    </row>
  </sheetData>
  <mergeCells count="43">
    <mergeCell ref="C35:D35"/>
    <mergeCell ref="B48:C48"/>
    <mergeCell ref="B49:C49"/>
    <mergeCell ref="B50:C50"/>
    <mergeCell ref="B51:C52"/>
    <mergeCell ref="B43:C43"/>
    <mergeCell ref="B46:C47"/>
    <mergeCell ref="B44:C45"/>
    <mergeCell ref="B39:D39"/>
    <mergeCell ref="B41:C41"/>
    <mergeCell ref="B42:C42"/>
    <mergeCell ref="C37:D37"/>
    <mergeCell ref="C36:D36"/>
    <mergeCell ref="B27:H27"/>
    <mergeCell ref="B32:E32"/>
    <mergeCell ref="C34:D34"/>
    <mergeCell ref="B13:E13"/>
    <mergeCell ref="B14:E14"/>
    <mergeCell ref="B15:E15"/>
    <mergeCell ref="B23:H23"/>
    <mergeCell ref="B24:H24"/>
    <mergeCell ref="B16:E16"/>
    <mergeCell ref="B18:H18"/>
    <mergeCell ref="B19:H19"/>
    <mergeCell ref="B20:H20"/>
    <mergeCell ref="B21:H21"/>
    <mergeCell ref="B22:H22"/>
    <mergeCell ref="F16:I16"/>
    <mergeCell ref="F2:H2"/>
    <mergeCell ref="C4:D4"/>
    <mergeCell ref="B8:E8"/>
    <mergeCell ref="B9:E9"/>
    <mergeCell ref="B10:E10"/>
    <mergeCell ref="B11:E11"/>
    <mergeCell ref="B12:E12"/>
    <mergeCell ref="F8:I8"/>
    <mergeCell ref="F9:I9"/>
    <mergeCell ref="F15:I15"/>
    <mergeCell ref="F10:I10"/>
    <mergeCell ref="F11:I11"/>
    <mergeCell ref="F12:I12"/>
    <mergeCell ref="F13:I13"/>
    <mergeCell ref="F14:I14"/>
  </mergeCells>
  <phoneticPr fontId="26" type="noConversion"/>
  <dataValidations count="3">
    <dataValidation type="list" allowBlank="1" showInputMessage="1" showErrorMessage="1" prompt="Pasirinkti parametro vertę: yra / nėra" sqref="E35:E37" xr:uid="{BC22B66D-08B9-4E8A-B4AB-88296C6D243F}">
      <formula1>"Yra, Nėra"</formula1>
    </dataValidation>
    <dataValidation allowBlank="1" sqref="B42:C42 C35:C37" xr:uid="{A50A1BA4-CC4D-40FC-AC9D-32CA624405C2}"/>
    <dataValidation type="list" allowBlank="1" showInputMessage="1" prompt="Pasirinkti garantinio laikotarpio reikšmę" sqref="D42" xr:uid="{C69DECDC-4BD5-4A44-BD96-0520E1B05B44}">
      <formula1>"3,4,5,"</formula1>
    </dataValidation>
  </dataValidations>
  <hyperlinks>
    <hyperlink ref="B27" location="'TS1'!A1" display="1 pirkimo objekto dalis. 1.5 STV garinis sterilizatorius - 1 vnt." xr:uid="{139EA5FF-16DB-4ED7-A7E6-E5F3C1CE3344}"/>
    <hyperlink ref="B28:B29" location="TS_1!A1" display="1 pirkimo objekto dalis. Skaitmeninis rentgeno aparatas - 1 vnt." xr:uid="{5BA1EBB1-E9CB-4C8F-A20A-D7DE68BC30F6}"/>
    <hyperlink ref="B28" location="'TS2'!A1" display="2 pirkimo objekto dalis. 8 STV garinis sterilizatorius - 1 vnt." xr:uid="{B92E454B-EC5E-47D7-89FA-A5A838C69A5A}"/>
    <hyperlink ref="B29" location="'TS3'!A1" display="3 pirkimo objekto dalis. 12 STV garinis sterilizatorius - 1 vnt." xr:uid="{0CDA392C-13A9-48AA-9F8F-B9F723AE3A37}"/>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AA300"/>
  <sheetViews>
    <sheetView workbookViewId="0">
      <selection activeCell="H58" sqref="H58"/>
    </sheetView>
  </sheetViews>
  <sheetFormatPr defaultColWidth="8.85546875" defaultRowHeight="15" x14ac:dyDescent="0.25"/>
  <cols>
    <col min="2" max="2" width="17.85546875" customWidth="1"/>
    <col min="4" max="4" width="18.7109375" customWidth="1"/>
    <col min="7" max="7" width="11.85546875" customWidth="1"/>
    <col min="10" max="10" width="15.7109375" customWidth="1"/>
    <col min="11" max="11" width="22.85546875" customWidth="1"/>
    <col min="28" max="16384" width="8.85546875" style="95"/>
  </cols>
  <sheetData>
    <row r="1" spans="1:27" ht="15.75" x14ac:dyDescent="0.25">
      <c r="A1" s="1"/>
      <c r="B1" s="1"/>
      <c r="C1" s="1"/>
      <c r="D1" s="1"/>
      <c r="E1" s="1"/>
      <c r="F1" s="1"/>
      <c r="G1" s="1"/>
      <c r="H1" s="1"/>
      <c r="I1" s="1"/>
      <c r="J1" s="1"/>
      <c r="K1" s="1"/>
      <c r="L1" s="1"/>
      <c r="M1" s="1"/>
      <c r="N1" s="1"/>
      <c r="O1" s="1"/>
      <c r="P1" s="1"/>
      <c r="Q1" s="1"/>
      <c r="R1" s="1"/>
      <c r="S1" s="1"/>
      <c r="T1" s="3"/>
      <c r="U1" s="3"/>
      <c r="V1" s="3"/>
      <c r="W1" s="3"/>
      <c r="X1" s="3"/>
      <c r="Y1" s="3"/>
      <c r="Z1" s="3"/>
      <c r="AA1" s="3"/>
    </row>
    <row r="2" spans="1:27" ht="15.75" x14ac:dyDescent="0.25">
      <c r="A2" s="180" t="s">
        <v>15</v>
      </c>
      <c r="B2" s="180"/>
      <c r="C2" s="180"/>
      <c r="D2" s="180"/>
      <c r="E2" s="180"/>
      <c r="F2" s="180"/>
      <c r="G2" s="180"/>
      <c r="H2" s="180"/>
      <c r="I2" s="180"/>
      <c r="J2" s="180"/>
      <c r="K2" s="181"/>
      <c r="L2" s="1"/>
      <c r="M2" s="1"/>
      <c r="N2" s="1"/>
      <c r="O2" s="1"/>
      <c r="P2" s="1"/>
      <c r="Q2" s="1"/>
      <c r="R2" s="1"/>
      <c r="S2" s="1"/>
      <c r="T2" s="3"/>
      <c r="U2" s="3"/>
      <c r="V2" s="3"/>
      <c r="W2" s="3"/>
      <c r="X2" s="3"/>
      <c r="Y2" s="3"/>
      <c r="Z2" s="3"/>
      <c r="AA2" s="3"/>
    </row>
    <row r="3" spans="1:27" ht="15.75" x14ac:dyDescent="0.25">
      <c r="A3" s="180"/>
      <c r="B3" s="180"/>
      <c r="C3" s="180"/>
      <c r="D3" s="180"/>
      <c r="E3" s="180"/>
      <c r="F3" s="180"/>
      <c r="G3" s="180"/>
      <c r="H3" s="180"/>
      <c r="I3" s="180"/>
      <c r="J3" s="180"/>
      <c r="K3" s="181"/>
      <c r="L3" s="1"/>
      <c r="M3" s="1"/>
      <c r="N3" s="1"/>
      <c r="O3" s="1"/>
      <c r="P3" s="1"/>
      <c r="Q3" s="1"/>
      <c r="R3" s="1"/>
      <c r="S3" s="1"/>
      <c r="T3" s="3"/>
      <c r="U3" s="3"/>
      <c r="V3" s="3"/>
      <c r="W3" s="3"/>
      <c r="X3" s="3"/>
      <c r="Y3" s="3"/>
      <c r="Z3" s="3"/>
      <c r="AA3" s="3"/>
    </row>
    <row r="4" spans="1:27" ht="16.5" thickBot="1" x14ac:dyDescent="0.3">
      <c r="A4" s="4"/>
      <c r="B4" s="4"/>
      <c r="C4" s="4"/>
      <c r="D4" s="4"/>
      <c r="E4" s="4"/>
      <c r="F4" s="4"/>
      <c r="G4" s="4"/>
      <c r="H4" s="4"/>
      <c r="I4" s="4"/>
      <c r="J4" s="4"/>
      <c r="K4" s="1"/>
      <c r="L4" s="1"/>
      <c r="M4" s="1"/>
      <c r="N4" s="1"/>
      <c r="O4" s="1"/>
      <c r="P4" s="1"/>
      <c r="Q4" s="1"/>
      <c r="R4" s="1"/>
      <c r="S4" s="1"/>
      <c r="T4" s="3"/>
      <c r="U4" s="3"/>
      <c r="V4" s="3"/>
      <c r="W4" s="3"/>
      <c r="X4" s="3"/>
      <c r="Y4" s="3"/>
      <c r="Z4" s="3"/>
      <c r="AA4" s="3"/>
    </row>
    <row r="5" spans="1:27" ht="56.1" customHeight="1" x14ac:dyDescent="0.25">
      <c r="A5" s="182" t="s">
        <v>16</v>
      </c>
      <c r="B5" s="183"/>
      <c r="C5" s="183" t="s">
        <v>17</v>
      </c>
      <c r="D5" s="183"/>
      <c r="E5" s="183"/>
      <c r="F5" s="183" t="s">
        <v>18</v>
      </c>
      <c r="G5" s="183"/>
      <c r="H5" s="183"/>
      <c r="I5" s="183" t="s">
        <v>19</v>
      </c>
      <c r="J5" s="184"/>
      <c r="K5" s="96" t="s">
        <v>20</v>
      </c>
      <c r="L5" s="1"/>
      <c r="M5" s="1"/>
      <c r="N5" s="1"/>
      <c r="O5" s="1"/>
      <c r="P5" s="1"/>
      <c r="Q5" s="1"/>
      <c r="R5" s="1"/>
      <c r="S5" s="1"/>
      <c r="T5" s="3"/>
      <c r="U5" s="3"/>
      <c r="V5" s="3"/>
      <c r="W5" s="3"/>
      <c r="X5" s="3"/>
      <c r="Y5" s="3"/>
      <c r="Z5" s="3"/>
      <c r="AA5" s="3"/>
    </row>
    <row r="6" spans="1:27" ht="15.75" x14ac:dyDescent="0.25">
      <c r="A6" s="185"/>
      <c r="B6" s="186"/>
      <c r="C6" s="187"/>
      <c r="D6" s="186"/>
      <c r="E6" s="186"/>
      <c r="F6" s="187"/>
      <c r="G6" s="186"/>
      <c r="H6" s="186"/>
      <c r="I6" s="187"/>
      <c r="J6" s="186"/>
      <c r="K6" s="5"/>
      <c r="L6" s="1"/>
      <c r="M6" s="1"/>
      <c r="N6" s="1"/>
      <c r="O6" s="1"/>
      <c r="P6" s="1"/>
      <c r="Q6" s="1"/>
      <c r="R6" s="1"/>
      <c r="S6" s="1"/>
      <c r="T6" s="3"/>
      <c r="U6" s="3"/>
      <c r="V6" s="3"/>
      <c r="W6" s="3"/>
      <c r="X6" s="3"/>
      <c r="Y6" s="3"/>
      <c r="Z6" s="3"/>
      <c r="AA6" s="3"/>
    </row>
    <row r="7" spans="1:27" ht="15.75" x14ac:dyDescent="0.25">
      <c r="A7" s="185"/>
      <c r="B7" s="186"/>
      <c r="C7" s="187"/>
      <c r="D7" s="186"/>
      <c r="E7" s="186"/>
      <c r="F7" s="187"/>
      <c r="G7" s="186"/>
      <c r="H7" s="186"/>
      <c r="I7" s="187"/>
      <c r="J7" s="186"/>
      <c r="K7" s="5"/>
      <c r="L7" s="1"/>
      <c r="M7" s="1"/>
      <c r="N7" s="1"/>
      <c r="O7" s="1"/>
      <c r="P7" s="1"/>
      <c r="Q7" s="1"/>
      <c r="R7" s="1"/>
      <c r="S7" s="1"/>
      <c r="T7" s="3"/>
      <c r="U7" s="3"/>
      <c r="V7" s="3"/>
      <c r="W7" s="3"/>
      <c r="X7" s="3"/>
      <c r="Y7" s="3"/>
      <c r="Z7" s="3"/>
      <c r="AA7" s="3"/>
    </row>
    <row r="8" spans="1:27" ht="15.75" x14ac:dyDescent="0.25">
      <c r="A8" s="185"/>
      <c r="B8" s="186"/>
      <c r="C8" s="187"/>
      <c r="D8" s="186"/>
      <c r="E8" s="186"/>
      <c r="F8" s="187"/>
      <c r="G8" s="186"/>
      <c r="H8" s="186"/>
      <c r="I8" s="187"/>
      <c r="J8" s="186"/>
      <c r="K8" s="5"/>
      <c r="L8" s="1"/>
      <c r="M8" s="1"/>
      <c r="N8" s="1"/>
      <c r="O8" s="1"/>
      <c r="P8" s="1"/>
      <c r="Q8" s="1"/>
      <c r="R8" s="1"/>
      <c r="S8" s="1"/>
      <c r="T8" s="3"/>
      <c r="U8" s="3"/>
      <c r="V8" s="3"/>
      <c r="W8" s="3"/>
      <c r="X8" s="3"/>
      <c r="Y8" s="3"/>
      <c r="Z8" s="3"/>
      <c r="AA8" s="3"/>
    </row>
    <row r="9" spans="1:27" ht="15.75" x14ac:dyDescent="0.25">
      <c r="A9" s="185"/>
      <c r="B9" s="186"/>
      <c r="C9" s="187"/>
      <c r="D9" s="186"/>
      <c r="E9" s="186"/>
      <c r="F9" s="187"/>
      <c r="G9" s="186"/>
      <c r="H9" s="186"/>
      <c r="I9" s="187"/>
      <c r="J9" s="186"/>
      <c r="K9" s="5"/>
      <c r="L9" s="1"/>
      <c r="M9" s="1"/>
      <c r="N9" s="1"/>
      <c r="O9" s="1"/>
      <c r="P9" s="1"/>
      <c r="Q9" s="1"/>
      <c r="R9" s="1"/>
      <c r="S9" s="1"/>
      <c r="T9" s="3"/>
      <c r="U9" s="3"/>
      <c r="V9" s="3"/>
      <c r="W9" s="3"/>
      <c r="X9" s="3"/>
      <c r="Y9" s="3"/>
      <c r="Z9" s="3"/>
      <c r="AA9" s="3"/>
    </row>
    <row r="10" spans="1:27" ht="15.75" x14ac:dyDescent="0.25">
      <c r="A10" s="185"/>
      <c r="B10" s="186"/>
      <c r="C10" s="187"/>
      <c r="D10" s="186"/>
      <c r="E10" s="186"/>
      <c r="F10" s="187"/>
      <c r="G10" s="186"/>
      <c r="H10" s="186"/>
      <c r="I10" s="187"/>
      <c r="J10" s="186"/>
      <c r="K10" s="5"/>
      <c r="L10" s="1"/>
      <c r="M10" s="1"/>
      <c r="N10" s="1"/>
      <c r="O10" s="1"/>
      <c r="P10" s="1"/>
      <c r="Q10" s="1"/>
      <c r="R10" s="1"/>
      <c r="S10" s="1"/>
      <c r="T10" s="3"/>
      <c r="U10" s="3"/>
      <c r="V10" s="3"/>
      <c r="W10" s="3"/>
      <c r="X10" s="3"/>
      <c r="Y10" s="3"/>
      <c r="Z10" s="3"/>
      <c r="AA10" s="3"/>
    </row>
    <row r="11" spans="1:27" ht="15.75" x14ac:dyDescent="0.25">
      <c r="A11" s="185"/>
      <c r="B11" s="186"/>
      <c r="C11" s="187"/>
      <c r="D11" s="186"/>
      <c r="E11" s="186"/>
      <c r="F11" s="187"/>
      <c r="G11" s="186"/>
      <c r="H11" s="186"/>
      <c r="I11" s="187"/>
      <c r="J11" s="186"/>
      <c r="K11" s="5"/>
      <c r="L11" s="1"/>
      <c r="M11" s="1"/>
      <c r="N11" s="1"/>
      <c r="O11" s="1"/>
      <c r="P11" s="1"/>
      <c r="Q11" s="1"/>
      <c r="R11" s="1"/>
      <c r="S11" s="1"/>
      <c r="T11" s="3"/>
      <c r="U11" s="3"/>
      <c r="V11" s="3"/>
      <c r="W11" s="3"/>
      <c r="X11" s="3"/>
      <c r="Y11" s="3"/>
      <c r="Z11" s="3"/>
      <c r="AA11" s="3"/>
    </row>
    <row r="12" spans="1:27" ht="15.75" x14ac:dyDescent="0.25">
      <c r="A12" s="185"/>
      <c r="B12" s="186"/>
      <c r="C12" s="187"/>
      <c r="D12" s="186"/>
      <c r="E12" s="186"/>
      <c r="F12" s="187"/>
      <c r="G12" s="186"/>
      <c r="H12" s="186"/>
      <c r="I12" s="187"/>
      <c r="J12" s="186"/>
      <c r="K12" s="5"/>
      <c r="L12" s="1"/>
      <c r="M12" s="1"/>
      <c r="N12" s="1"/>
      <c r="O12" s="1"/>
      <c r="P12" s="1"/>
      <c r="Q12" s="1"/>
      <c r="R12" s="1"/>
      <c r="S12" s="1"/>
      <c r="T12" s="3"/>
      <c r="U12" s="3"/>
      <c r="V12" s="3"/>
      <c r="W12" s="3"/>
      <c r="X12" s="3"/>
      <c r="Y12" s="3"/>
      <c r="Z12" s="3"/>
      <c r="AA12" s="3"/>
    </row>
    <row r="13" spans="1:27" ht="15.75" x14ac:dyDescent="0.25">
      <c r="A13" s="185"/>
      <c r="B13" s="186"/>
      <c r="C13" s="187"/>
      <c r="D13" s="186"/>
      <c r="E13" s="186"/>
      <c r="F13" s="187"/>
      <c r="G13" s="186"/>
      <c r="H13" s="186"/>
      <c r="I13" s="187"/>
      <c r="J13" s="186"/>
      <c r="K13" s="5"/>
      <c r="L13" s="1"/>
      <c r="M13" s="1"/>
      <c r="N13" s="1"/>
      <c r="O13" s="1"/>
      <c r="P13" s="1"/>
      <c r="Q13" s="1"/>
      <c r="R13" s="1"/>
      <c r="S13" s="1"/>
      <c r="T13" s="3"/>
      <c r="U13" s="3"/>
      <c r="V13" s="3"/>
      <c r="W13" s="3"/>
      <c r="X13" s="3"/>
      <c r="Y13" s="3"/>
      <c r="Z13" s="3"/>
      <c r="AA13" s="3"/>
    </row>
    <row r="14" spans="1:27" ht="15.75" x14ac:dyDescent="0.25">
      <c r="A14" s="185"/>
      <c r="B14" s="186"/>
      <c r="C14" s="187"/>
      <c r="D14" s="186"/>
      <c r="E14" s="186"/>
      <c r="F14" s="187"/>
      <c r="G14" s="186"/>
      <c r="H14" s="186"/>
      <c r="I14" s="187"/>
      <c r="J14" s="186"/>
      <c r="K14" s="5"/>
      <c r="L14" s="1"/>
      <c r="M14" s="1"/>
      <c r="N14" s="1"/>
      <c r="O14" s="1"/>
      <c r="P14" s="1"/>
      <c r="Q14" s="1"/>
      <c r="R14" s="1"/>
      <c r="S14" s="1"/>
      <c r="T14" s="3"/>
      <c r="U14" s="3"/>
      <c r="V14" s="3"/>
      <c r="W14" s="3"/>
      <c r="X14" s="3"/>
      <c r="Y14" s="3"/>
      <c r="Z14" s="3"/>
      <c r="AA14" s="3"/>
    </row>
    <row r="15" spans="1:27" ht="16.5" thickBot="1" x14ac:dyDescent="0.3">
      <c r="A15" s="188"/>
      <c r="B15" s="189"/>
      <c r="C15" s="190"/>
      <c r="D15" s="189"/>
      <c r="E15" s="189"/>
      <c r="F15" s="190"/>
      <c r="G15" s="189"/>
      <c r="H15" s="189"/>
      <c r="I15" s="190"/>
      <c r="J15" s="189"/>
      <c r="K15" s="6"/>
      <c r="L15" s="1"/>
      <c r="M15" s="1"/>
      <c r="N15" s="1"/>
      <c r="O15" s="1"/>
      <c r="P15" s="1"/>
      <c r="Q15" s="1"/>
      <c r="R15" s="1"/>
      <c r="S15" s="1"/>
      <c r="T15" s="3"/>
      <c r="U15" s="3"/>
      <c r="V15" s="3"/>
      <c r="W15" s="3"/>
      <c r="X15" s="3"/>
      <c r="Y15" s="3"/>
      <c r="Z15" s="3"/>
      <c r="AA15" s="3"/>
    </row>
    <row r="16" spans="1:27" ht="15.75" x14ac:dyDescent="0.25">
      <c r="A16" s="7"/>
      <c r="B16" s="7"/>
      <c r="C16" s="7"/>
      <c r="D16" s="7"/>
      <c r="E16" s="7"/>
      <c r="F16" s="7"/>
      <c r="G16" s="7"/>
      <c r="H16" s="7"/>
      <c r="I16" s="7"/>
      <c r="J16" s="7"/>
      <c r="K16" s="8"/>
      <c r="L16" s="1"/>
      <c r="M16" s="1"/>
      <c r="N16" s="1"/>
      <c r="O16" s="1"/>
      <c r="P16" s="1"/>
      <c r="Q16" s="1"/>
      <c r="R16" s="1"/>
      <c r="S16" s="1"/>
      <c r="T16" s="3"/>
      <c r="U16" s="3"/>
      <c r="V16" s="3"/>
      <c r="W16" s="3"/>
      <c r="X16" s="3"/>
      <c r="Y16" s="3"/>
      <c r="Z16" s="3"/>
      <c r="AA16" s="3"/>
    </row>
    <row r="17" spans="1:27" ht="15.75" x14ac:dyDescent="0.25">
      <c r="A17" s="191" t="s">
        <v>21</v>
      </c>
      <c r="B17" s="191"/>
      <c r="C17" s="191"/>
      <c r="D17" s="191"/>
      <c r="E17" s="191"/>
      <c r="F17" s="191"/>
      <c r="G17" s="191"/>
      <c r="H17" s="191"/>
      <c r="I17" s="191"/>
      <c r="J17" s="191"/>
      <c r="K17" s="191"/>
      <c r="L17" s="1"/>
      <c r="M17" s="1"/>
      <c r="N17" s="1"/>
      <c r="O17" s="1"/>
      <c r="P17" s="1"/>
      <c r="Q17" s="1"/>
      <c r="R17" s="1"/>
      <c r="S17" s="1"/>
      <c r="T17" s="3"/>
      <c r="U17" s="3"/>
      <c r="V17" s="3"/>
      <c r="W17" s="3"/>
      <c r="X17" s="3"/>
      <c r="Y17" s="3"/>
      <c r="Z17" s="3"/>
      <c r="AA17" s="3"/>
    </row>
    <row r="18" spans="1:27" ht="16.5" thickBot="1" x14ac:dyDescent="0.3">
      <c r="A18" s="7"/>
      <c r="B18" s="7"/>
      <c r="C18" s="7"/>
      <c r="D18" s="7"/>
      <c r="E18" s="7"/>
      <c r="F18" s="7"/>
      <c r="G18" s="7"/>
      <c r="H18" s="7"/>
      <c r="I18" s="7"/>
      <c r="J18" s="7"/>
      <c r="K18" s="8"/>
      <c r="L18" s="1"/>
      <c r="M18" s="1"/>
      <c r="N18" s="1"/>
      <c r="O18" s="1"/>
      <c r="P18" s="1"/>
      <c r="Q18" s="1"/>
      <c r="R18" s="1"/>
      <c r="S18" s="1"/>
      <c r="T18" s="3"/>
      <c r="U18" s="3"/>
      <c r="V18" s="3"/>
      <c r="W18" s="3"/>
      <c r="X18" s="3"/>
      <c r="Y18" s="3"/>
      <c r="Z18" s="3"/>
      <c r="AA18" s="3"/>
    </row>
    <row r="19" spans="1:27" ht="54" customHeight="1" x14ac:dyDescent="0.25">
      <c r="A19" s="192" t="s">
        <v>14</v>
      </c>
      <c r="B19" s="193"/>
      <c r="C19" s="184" t="s">
        <v>17</v>
      </c>
      <c r="D19" s="194"/>
      <c r="E19" s="193"/>
      <c r="F19" s="184" t="s">
        <v>22</v>
      </c>
      <c r="G19" s="194"/>
      <c r="H19" s="193"/>
      <c r="I19" s="184" t="s">
        <v>19</v>
      </c>
      <c r="J19" s="195"/>
      <c r="K19" s="8"/>
      <c r="L19" s="1"/>
      <c r="M19" s="1"/>
      <c r="N19" s="1"/>
      <c r="O19" s="1"/>
      <c r="P19" s="1"/>
      <c r="Q19" s="1"/>
      <c r="R19" s="1"/>
      <c r="S19" s="1"/>
      <c r="T19" s="3"/>
      <c r="U19" s="3"/>
      <c r="V19" s="3"/>
      <c r="W19" s="3"/>
      <c r="X19" s="3"/>
      <c r="Y19" s="3"/>
      <c r="Z19" s="3"/>
      <c r="AA19" s="3"/>
    </row>
    <row r="20" spans="1:27" ht="15.75" x14ac:dyDescent="0.25">
      <c r="A20" s="196"/>
      <c r="B20" s="197"/>
      <c r="C20" s="198"/>
      <c r="D20" s="199"/>
      <c r="E20" s="197"/>
      <c r="F20" s="198"/>
      <c r="G20" s="199"/>
      <c r="H20" s="197"/>
      <c r="I20" s="198"/>
      <c r="J20" s="200"/>
      <c r="K20" s="8"/>
      <c r="L20" s="1"/>
      <c r="M20" s="1"/>
      <c r="N20" s="1"/>
      <c r="O20" s="1"/>
      <c r="P20" s="1"/>
      <c r="Q20" s="1"/>
      <c r="R20" s="1"/>
      <c r="S20" s="1"/>
      <c r="T20" s="3"/>
      <c r="U20" s="3"/>
      <c r="V20" s="3"/>
      <c r="W20" s="3"/>
      <c r="X20" s="3"/>
      <c r="Y20" s="3"/>
      <c r="Z20" s="3"/>
      <c r="AA20" s="3"/>
    </row>
    <row r="21" spans="1:27" ht="15.75" x14ac:dyDescent="0.25">
      <c r="A21" s="196"/>
      <c r="B21" s="197"/>
      <c r="C21" s="198"/>
      <c r="D21" s="199"/>
      <c r="E21" s="197"/>
      <c r="F21" s="198"/>
      <c r="G21" s="199"/>
      <c r="H21" s="197"/>
      <c r="I21" s="198"/>
      <c r="J21" s="200"/>
      <c r="K21" s="8"/>
      <c r="L21" s="1"/>
      <c r="M21" s="1"/>
      <c r="N21" s="1"/>
      <c r="O21" s="1"/>
      <c r="P21" s="1"/>
      <c r="Q21" s="1"/>
      <c r="R21" s="1"/>
      <c r="S21" s="1"/>
      <c r="T21" s="3"/>
      <c r="U21" s="3"/>
      <c r="V21" s="3"/>
      <c r="W21" s="3"/>
      <c r="X21" s="3"/>
      <c r="Y21" s="3"/>
      <c r="Z21" s="3"/>
      <c r="AA21" s="3"/>
    </row>
    <row r="22" spans="1:27" ht="15.75" x14ac:dyDescent="0.25">
      <c r="A22" s="196"/>
      <c r="B22" s="197"/>
      <c r="C22" s="198"/>
      <c r="D22" s="199"/>
      <c r="E22" s="197"/>
      <c r="F22" s="198"/>
      <c r="G22" s="199"/>
      <c r="H22" s="197"/>
      <c r="I22" s="198"/>
      <c r="J22" s="200"/>
      <c r="K22" s="8"/>
      <c r="L22" s="1"/>
      <c r="M22" s="1"/>
      <c r="N22" s="1"/>
      <c r="O22" s="1"/>
      <c r="P22" s="1"/>
      <c r="Q22" s="1"/>
      <c r="R22" s="1"/>
      <c r="S22" s="1"/>
      <c r="T22" s="3"/>
      <c r="U22" s="3"/>
      <c r="V22" s="3"/>
      <c r="W22" s="3"/>
      <c r="X22" s="3"/>
      <c r="Y22" s="3"/>
      <c r="Z22" s="3"/>
      <c r="AA22" s="3"/>
    </row>
    <row r="23" spans="1:27" ht="15.75" x14ac:dyDescent="0.25">
      <c r="A23" s="196"/>
      <c r="B23" s="197"/>
      <c r="C23" s="198"/>
      <c r="D23" s="199"/>
      <c r="E23" s="197"/>
      <c r="F23" s="198"/>
      <c r="G23" s="199"/>
      <c r="H23" s="197"/>
      <c r="I23" s="198"/>
      <c r="J23" s="200"/>
      <c r="K23" s="8"/>
      <c r="L23" s="1"/>
      <c r="M23" s="1"/>
      <c r="N23" s="1"/>
      <c r="O23" s="1"/>
      <c r="P23" s="1"/>
      <c r="Q23" s="1"/>
      <c r="R23" s="1"/>
      <c r="S23" s="1"/>
      <c r="T23" s="3"/>
      <c r="U23" s="3"/>
      <c r="V23" s="3"/>
      <c r="W23" s="3"/>
      <c r="X23" s="3"/>
      <c r="Y23" s="3"/>
      <c r="Z23" s="3"/>
      <c r="AA23" s="3"/>
    </row>
    <row r="24" spans="1:27" ht="15.75" x14ac:dyDescent="0.25">
      <c r="A24" s="196"/>
      <c r="B24" s="197"/>
      <c r="C24" s="198"/>
      <c r="D24" s="199"/>
      <c r="E24" s="197"/>
      <c r="F24" s="198"/>
      <c r="G24" s="199"/>
      <c r="H24" s="197"/>
      <c r="I24" s="198"/>
      <c r="J24" s="200"/>
      <c r="K24" s="8"/>
      <c r="L24" s="1"/>
      <c r="M24" s="1"/>
      <c r="N24" s="1"/>
      <c r="O24" s="1"/>
      <c r="P24" s="1"/>
      <c r="Q24" s="1"/>
      <c r="R24" s="1"/>
      <c r="S24" s="1"/>
      <c r="T24" s="3"/>
      <c r="U24" s="3"/>
      <c r="V24" s="3"/>
      <c r="W24" s="3"/>
      <c r="X24" s="3"/>
      <c r="Y24" s="3"/>
      <c r="Z24" s="3"/>
      <c r="AA24" s="3"/>
    </row>
    <row r="25" spans="1:27" ht="15.75" x14ac:dyDescent="0.25">
      <c r="A25" s="196"/>
      <c r="B25" s="197"/>
      <c r="C25" s="198"/>
      <c r="D25" s="199"/>
      <c r="E25" s="197"/>
      <c r="F25" s="198"/>
      <c r="G25" s="199"/>
      <c r="H25" s="197"/>
      <c r="I25" s="198"/>
      <c r="J25" s="200"/>
      <c r="K25" s="8"/>
      <c r="L25" s="1"/>
      <c r="M25" s="1"/>
      <c r="N25" s="1"/>
      <c r="O25" s="1"/>
      <c r="P25" s="1"/>
      <c r="Q25" s="1"/>
      <c r="R25" s="1"/>
      <c r="S25" s="1"/>
      <c r="T25" s="3"/>
      <c r="U25" s="3"/>
      <c r="V25" s="3"/>
      <c r="W25" s="3"/>
      <c r="X25" s="3"/>
      <c r="Y25" s="3"/>
      <c r="Z25" s="3"/>
      <c r="AA25" s="3"/>
    </row>
    <row r="26" spans="1:27" ht="15.75" x14ac:dyDescent="0.25">
      <c r="A26" s="196"/>
      <c r="B26" s="197"/>
      <c r="C26" s="198"/>
      <c r="D26" s="199"/>
      <c r="E26" s="197"/>
      <c r="F26" s="198"/>
      <c r="G26" s="199"/>
      <c r="H26" s="197"/>
      <c r="I26" s="198"/>
      <c r="J26" s="200"/>
      <c r="K26" s="8"/>
      <c r="L26" s="1"/>
      <c r="M26" s="1"/>
      <c r="N26" s="1"/>
      <c r="O26" s="1"/>
      <c r="P26" s="1"/>
      <c r="Q26" s="1"/>
      <c r="R26" s="1"/>
      <c r="S26" s="1"/>
      <c r="T26" s="3"/>
      <c r="U26" s="3"/>
      <c r="V26" s="3"/>
      <c r="W26" s="3"/>
      <c r="X26" s="3"/>
      <c r="Y26" s="3"/>
      <c r="Z26" s="3"/>
      <c r="AA26" s="3"/>
    </row>
    <row r="27" spans="1:27" ht="15.75" x14ac:dyDescent="0.25">
      <c r="A27" s="196"/>
      <c r="B27" s="197"/>
      <c r="C27" s="198"/>
      <c r="D27" s="199"/>
      <c r="E27" s="197"/>
      <c r="F27" s="198"/>
      <c r="G27" s="199"/>
      <c r="H27" s="197"/>
      <c r="I27" s="198"/>
      <c r="J27" s="200"/>
      <c r="K27" s="8"/>
      <c r="L27" s="1"/>
      <c r="M27" s="1"/>
      <c r="N27" s="1"/>
      <c r="O27" s="1"/>
      <c r="P27" s="1"/>
      <c r="Q27" s="1"/>
      <c r="R27" s="1"/>
      <c r="S27" s="1"/>
      <c r="T27" s="3"/>
      <c r="U27" s="3"/>
      <c r="V27" s="3"/>
      <c r="W27" s="3"/>
      <c r="X27" s="3"/>
      <c r="Y27" s="3"/>
      <c r="Z27" s="3"/>
      <c r="AA27" s="3"/>
    </row>
    <row r="28" spans="1:27" ht="15.75" x14ac:dyDescent="0.25">
      <c r="A28" s="196"/>
      <c r="B28" s="197"/>
      <c r="C28" s="198"/>
      <c r="D28" s="199"/>
      <c r="E28" s="197"/>
      <c r="F28" s="198"/>
      <c r="G28" s="199"/>
      <c r="H28" s="197"/>
      <c r="I28" s="198"/>
      <c r="J28" s="200"/>
      <c r="K28" s="8"/>
      <c r="L28" s="1"/>
      <c r="M28" s="1"/>
      <c r="N28" s="1"/>
      <c r="O28" s="1"/>
      <c r="P28" s="1"/>
      <c r="Q28" s="1"/>
      <c r="R28" s="1"/>
      <c r="S28" s="1"/>
      <c r="T28" s="3"/>
      <c r="U28" s="3"/>
      <c r="V28" s="3"/>
      <c r="W28" s="3"/>
      <c r="X28" s="3"/>
      <c r="Y28" s="3"/>
      <c r="Z28" s="3"/>
      <c r="AA28" s="3"/>
    </row>
    <row r="29" spans="1:27" ht="15.75" x14ac:dyDescent="0.25">
      <c r="A29" s="196"/>
      <c r="B29" s="197"/>
      <c r="C29" s="198"/>
      <c r="D29" s="199"/>
      <c r="E29" s="197"/>
      <c r="F29" s="198"/>
      <c r="G29" s="199"/>
      <c r="H29" s="197"/>
      <c r="I29" s="198"/>
      <c r="J29" s="200"/>
      <c r="K29" s="8"/>
      <c r="L29" s="1"/>
      <c r="M29" s="1"/>
      <c r="N29" s="1"/>
      <c r="O29" s="1"/>
      <c r="P29" s="1"/>
      <c r="Q29" s="1"/>
      <c r="R29" s="1"/>
      <c r="S29" s="1"/>
      <c r="T29" s="3"/>
      <c r="U29" s="3"/>
      <c r="V29" s="3"/>
      <c r="W29" s="3"/>
      <c r="X29" s="3"/>
      <c r="Y29" s="3"/>
      <c r="Z29" s="3"/>
      <c r="AA29" s="3"/>
    </row>
    <row r="30" spans="1:27" ht="15.75" x14ac:dyDescent="0.25">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75" x14ac:dyDescent="0.25">
      <c r="A31" s="201"/>
      <c r="B31" s="201"/>
      <c r="C31" s="201"/>
      <c r="D31" s="201"/>
      <c r="E31" s="201"/>
      <c r="F31" s="201"/>
      <c r="G31" s="201"/>
      <c r="H31" s="201"/>
      <c r="I31" s="201"/>
      <c r="J31" s="201"/>
      <c r="K31" s="1"/>
      <c r="L31" s="1"/>
      <c r="M31" s="1"/>
      <c r="N31" s="1"/>
      <c r="O31" s="1"/>
      <c r="P31" s="1"/>
      <c r="Q31" s="1"/>
      <c r="R31" s="1"/>
      <c r="S31" s="1"/>
      <c r="T31" s="3"/>
      <c r="U31" s="3"/>
      <c r="V31" s="3"/>
      <c r="W31" s="3"/>
      <c r="X31" s="3"/>
      <c r="Y31" s="3"/>
      <c r="Z31" s="3"/>
      <c r="AA31" s="3"/>
    </row>
    <row r="32" spans="1:27" ht="15.75" x14ac:dyDescent="0.25">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25">
      <c r="A33" s="21" t="s">
        <v>44</v>
      </c>
      <c r="B33" s="20"/>
      <c r="C33" s="20"/>
      <c r="D33" s="20"/>
      <c r="E33" s="20"/>
      <c r="F33" s="20"/>
      <c r="G33" s="20"/>
      <c r="H33" s="20"/>
      <c r="I33" s="20"/>
      <c r="J33" s="20"/>
      <c r="K33" s="1"/>
      <c r="L33" s="1"/>
      <c r="M33" s="1"/>
      <c r="N33" s="1"/>
      <c r="O33" s="1"/>
      <c r="P33" s="1"/>
      <c r="Q33" s="1"/>
      <c r="R33" s="1"/>
      <c r="S33" s="1"/>
      <c r="T33" s="3"/>
      <c r="U33" s="3"/>
      <c r="V33" s="3"/>
      <c r="W33" s="3"/>
      <c r="X33" s="3"/>
      <c r="Y33" s="3"/>
      <c r="Z33" s="3"/>
      <c r="AA33" s="3"/>
    </row>
    <row r="34" spans="1:27" ht="16.5" thickBot="1" x14ac:dyDescent="0.3">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6.950000000000003" customHeight="1" x14ac:dyDescent="0.25">
      <c r="A35" s="9" t="s">
        <v>13</v>
      </c>
      <c r="B35" s="194" t="s">
        <v>23</v>
      </c>
      <c r="C35" s="194"/>
      <c r="D35" s="194"/>
      <c r="E35" s="194"/>
      <c r="F35" s="194"/>
      <c r="G35" s="193"/>
      <c r="H35" s="194" t="s">
        <v>45</v>
      </c>
      <c r="I35" s="194"/>
      <c r="J35" s="195"/>
      <c r="K35" s="1"/>
      <c r="L35" s="1"/>
      <c r="M35" s="1"/>
      <c r="N35" s="1"/>
      <c r="O35" s="1"/>
      <c r="P35" s="1"/>
      <c r="Q35" s="1"/>
      <c r="R35" s="1"/>
      <c r="S35" s="1"/>
      <c r="T35" s="3"/>
      <c r="U35" s="3"/>
      <c r="V35" s="3"/>
      <c r="W35" s="3"/>
      <c r="X35" s="3"/>
      <c r="Y35" s="3"/>
      <c r="Z35" s="3"/>
      <c r="AA35" s="3"/>
    </row>
    <row r="36" spans="1:27" ht="15.75" x14ac:dyDescent="0.25">
      <c r="A36" s="18">
        <v>1</v>
      </c>
      <c r="B36" s="202" t="s">
        <v>24</v>
      </c>
      <c r="C36" s="203"/>
      <c r="D36" s="203"/>
      <c r="E36" s="203"/>
      <c r="F36" s="203"/>
      <c r="G36" s="204"/>
      <c r="H36" s="205"/>
      <c r="I36" s="199"/>
      <c r="J36" s="200"/>
      <c r="K36" s="1"/>
      <c r="L36" s="1"/>
      <c r="M36" s="1"/>
      <c r="N36" s="1"/>
      <c r="O36" s="1"/>
      <c r="P36" s="1"/>
      <c r="Q36" s="1"/>
      <c r="R36" s="1"/>
      <c r="S36" s="1"/>
      <c r="T36" s="3"/>
      <c r="U36" s="3"/>
      <c r="V36" s="3"/>
      <c r="W36" s="3"/>
      <c r="X36" s="3"/>
      <c r="Y36" s="3"/>
      <c r="Z36" s="3"/>
      <c r="AA36" s="3"/>
    </row>
    <row r="37" spans="1:27" ht="15.75" x14ac:dyDescent="0.25">
      <c r="A37" s="18">
        <v>2</v>
      </c>
      <c r="B37" s="202" t="s">
        <v>25</v>
      </c>
      <c r="C37" s="203"/>
      <c r="D37" s="203"/>
      <c r="E37" s="203"/>
      <c r="F37" s="203"/>
      <c r="G37" s="204"/>
      <c r="H37" s="205"/>
      <c r="I37" s="199"/>
      <c r="J37" s="200"/>
      <c r="K37" s="1"/>
      <c r="L37" s="1"/>
      <c r="M37" s="1"/>
      <c r="N37" s="1"/>
      <c r="O37" s="1"/>
      <c r="P37" s="1"/>
      <c r="Q37" s="1"/>
      <c r="R37" s="1"/>
      <c r="S37" s="1"/>
      <c r="T37" s="3"/>
      <c r="U37" s="3"/>
      <c r="V37" s="3"/>
      <c r="W37" s="3"/>
      <c r="X37" s="3"/>
      <c r="Y37" s="3"/>
      <c r="Z37" s="3"/>
      <c r="AA37" s="3"/>
    </row>
    <row r="38" spans="1:27" ht="51.75" customHeight="1" x14ac:dyDescent="0.25">
      <c r="A38" s="18">
        <v>3</v>
      </c>
      <c r="B38" s="202" t="s">
        <v>26</v>
      </c>
      <c r="C38" s="203"/>
      <c r="D38" s="203"/>
      <c r="E38" s="203"/>
      <c r="F38" s="203"/>
      <c r="G38" s="204"/>
      <c r="H38" s="198"/>
      <c r="I38" s="205"/>
      <c r="J38" s="212"/>
      <c r="K38" s="1"/>
      <c r="L38" s="1"/>
      <c r="M38" s="1"/>
      <c r="N38" s="1"/>
      <c r="O38" s="1"/>
      <c r="P38" s="1"/>
      <c r="Q38" s="1"/>
      <c r="R38" s="1"/>
      <c r="S38" s="1"/>
      <c r="T38" s="3"/>
      <c r="U38" s="3"/>
      <c r="V38" s="3"/>
      <c r="W38" s="3"/>
      <c r="X38" s="3"/>
      <c r="Y38" s="3"/>
      <c r="Z38" s="3"/>
      <c r="AA38" s="3"/>
    </row>
    <row r="39" spans="1:27" ht="32.25" customHeight="1" x14ac:dyDescent="0.25">
      <c r="A39" s="18">
        <v>4</v>
      </c>
      <c r="B39" s="202" t="s">
        <v>27</v>
      </c>
      <c r="C39" s="203"/>
      <c r="D39" s="203"/>
      <c r="E39" s="203"/>
      <c r="F39" s="203"/>
      <c r="G39" s="204"/>
      <c r="H39" s="205"/>
      <c r="I39" s="199"/>
      <c r="J39" s="200"/>
      <c r="K39" s="1"/>
      <c r="L39" s="1"/>
      <c r="M39" s="1"/>
      <c r="N39" s="1"/>
      <c r="O39" s="1"/>
      <c r="P39" s="1"/>
      <c r="Q39" s="1"/>
      <c r="R39" s="1"/>
      <c r="S39" s="1"/>
      <c r="T39" s="3"/>
      <c r="U39" s="3"/>
      <c r="V39" s="3"/>
      <c r="W39" s="3"/>
      <c r="X39" s="3"/>
      <c r="Y39" s="3"/>
      <c r="Z39" s="3"/>
      <c r="AA39" s="3"/>
    </row>
    <row r="40" spans="1:27" ht="15.75" x14ac:dyDescent="0.25">
      <c r="A40" s="19">
        <v>5</v>
      </c>
      <c r="B40" s="206" t="s">
        <v>30</v>
      </c>
      <c r="C40" s="207"/>
      <c r="D40" s="207"/>
      <c r="E40" s="207"/>
      <c r="F40" s="207"/>
      <c r="G40" s="208"/>
      <c r="H40" s="205"/>
      <c r="I40" s="199"/>
      <c r="J40" s="200"/>
      <c r="K40" s="1"/>
      <c r="L40" s="1"/>
      <c r="M40" s="1"/>
      <c r="N40" s="1"/>
      <c r="O40" s="1"/>
      <c r="P40" s="1"/>
      <c r="Q40" s="1"/>
      <c r="R40" s="1"/>
      <c r="S40" s="1"/>
      <c r="T40" s="3"/>
      <c r="U40" s="3"/>
      <c r="V40" s="3"/>
      <c r="W40" s="3"/>
      <c r="X40" s="3"/>
      <c r="Y40" s="3"/>
      <c r="Z40" s="3"/>
      <c r="AA40" s="3"/>
    </row>
    <row r="41" spans="1:27" ht="15.75" x14ac:dyDescent="0.25">
      <c r="A41" s="10">
        <v>6</v>
      </c>
      <c r="B41" s="209" t="s">
        <v>149</v>
      </c>
      <c r="C41" s="210"/>
      <c r="D41" s="210"/>
      <c r="E41" s="210"/>
      <c r="F41" s="210"/>
      <c r="G41" s="211"/>
      <c r="H41" s="205"/>
      <c r="I41" s="199"/>
      <c r="J41" s="200"/>
      <c r="K41" s="1"/>
      <c r="L41" s="1"/>
      <c r="M41" s="1"/>
      <c r="N41" s="1"/>
      <c r="O41" s="1"/>
      <c r="P41" s="1"/>
      <c r="Q41" s="1"/>
      <c r="R41" s="1"/>
      <c r="S41" s="1"/>
      <c r="T41" s="3"/>
      <c r="U41" s="3"/>
      <c r="V41" s="3"/>
      <c r="W41" s="3"/>
      <c r="X41" s="3"/>
      <c r="Y41" s="3"/>
      <c r="Z41" s="3"/>
      <c r="AA41" s="3"/>
    </row>
    <row r="42" spans="1:27" ht="15.75" x14ac:dyDescent="0.25">
      <c r="A42" s="10">
        <v>7</v>
      </c>
      <c r="B42" s="202" t="s">
        <v>150</v>
      </c>
      <c r="C42" s="203"/>
      <c r="D42" s="203"/>
      <c r="E42" s="203"/>
      <c r="F42" s="203"/>
      <c r="G42" s="204"/>
      <c r="H42" s="205"/>
      <c r="I42" s="199"/>
      <c r="J42" s="200"/>
      <c r="K42" s="1"/>
      <c r="L42" s="1"/>
      <c r="M42" s="1"/>
      <c r="N42" s="1"/>
      <c r="O42" s="1"/>
      <c r="P42" s="1"/>
      <c r="Q42" s="1"/>
      <c r="R42" s="1"/>
      <c r="S42" s="1"/>
      <c r="T42" s="3"/>
      <c r="U42" s="3"/>
      <c r="V42" s="3"/>
      <c r="W42" s="3"/>
      <c r="X42" s="3"/>
      <c r="Y42" s="3"/>
      <c r="Z42" s="3"/>
      <c r="AA42" s="3"/>
    </row>
    <row r="43" spans="1:27" ht="15.75" x14ac:dyDescent="0.25">
      <c r="A43" s="10"/>
      <c r="B43" s="209"/>
      <c r="C43" s="210"/>
      <c r="D43" s="210"/>
      <c r="E43" s="210"/>
      <c r="F43" s="210"/>
      <c r="G43" s="211"/>
      <c r="H43" s="205"/>
      <c r="I43" s="199"/>
      <c r="J43" s="200"/>
      <c r="K43" s="1"/>
      <c r="L43" s="1"/>
      <c r="M43" s="1"/>
      <c r="N43" s="1"/>
      <c r="O43" s="1"/>
      <c r="P43" s="1"/>
      <c r="Q43" s="1"/>
      <c r="R43" s="1"/>
      <c r="S43" s="1"/>
      <c r="T43" s="3"/>
      <c r="U43" s="3"/>
      <c r="V43" s="3"/>
      <c r="W43" s="3"/>
      <c r="X43" s="3"/>
      <c r="Y43" s="3"/>
      <c r="Z43" s="3"/>
      <c r="AA43" s="3"/>
    </row>
    <row r="44" spans="1:27" ht="15.75" x14ac:dyDescent="0.25">
      <c r="A44" s="10"/>
      <c r="B44" s="209"/>
      <c r="C44" s="210"/>
      <c r="D44" s="210"/>
      <c r="E44" s="210"/>
      <c r="F44" s="210"/>
      <c r="G44" s="211"/>
      <c r="H44" s="205"/>
      <c r="I44" s="199"/>
      <c r="J44" s="200"/>
      <c r="K44" s="1"/>
      <c r="L44" s="1"/>
      <c r="M44" s="1"/>
      <c r="N44" s="1"/>
      <c r="O44" s="1"/>
      <c r="P44" s="1"/>
      <c r="Q44" s="1"/>
      <c r="R44" s="1"/>
      <c r="S44" s="1"/>
      <c r="T44" s="3"/>
      <c r="U44" s="3"/>
      <c r="V44" s="3"/>
      <c r="W44" s="3"/>
      <c r="X44" s="3"/>
      <c r="Y44" s="3"/>
      <c r="Z44" s="3"/>
      <c r="AA44" s="3"/>
    </row>
    <row r="45" spans="1:27" ht="15.75" x14ac:dyDescent="0.25">
      <c r="A45" s="10"/>
      <c r="B45" s="209"/>
      <c r="C45" s="210"/>
      <c r="D45" s="210"/>
      <c r="E45" s="210"/>
      <c r="F45" s="210"/>
      <c r="G45" s="211"/>
      <c r="H45" s="205"/>
      <c r="I45" s="199"/>
      <c r="J45" s="200"/>
      <c r="K45" s="1"/>
      <c r="L45" s="1"/>
      <c r="M45" s="1"/>
      <c r="N45" s="1"/>
      <c r="O45" s="1"/>
      <c r="P45" s="1"/>
      <c r="Q45" s="1"/>
      <c r="R45" s="1"/>
      <c r="S45" s="1"/>
      <c r="T45" s="3"/>
      <c r="U45" s="3"/>
      <c r="V45" s="3"/>
      <c r="W45" s="3"/>
      <c r="X45" s="3"/>
      <c r="Y45" s="3"/>
      <c r="Z45" s="3"/>
      <c r="AA45" s="3"/>
    </row>
    <row r="46" spans="1:27" ht="16.5" thickBot="1" x14ac:dyDescent="0.3">
      <c r="A46" s="11"/>
      <c r="B46" s="213"/>
      <c r="C46" s="214"/>
      <c r="D46" s="214"/>
      <c r="E46" s="214"/>
      <c r="F46" s="214"/>
      <c r="G46" s="215"/>
      <c r="H46" s="216"/>
      <c r="I46" s="217"/>
      <c r="J46" s="218"/>
      <c r="K46" s="1"/>
      <c r="L46" s="1"/>
      <c r="M46" s="1"/>
      <c r="N46" s="1"/>
      <c r="O46" s="1"/>
      <c r="P46" s="1"/>
      <c r="Q46" s="1"/>
      <c r="R46" s="1"/>
      <c r="S46" s="1"/>
      <c r="T46" s="3"/>
      <c r="U46" s="3"/>
      <c r="V46" s="3"/>
      <c r="W46" s="3"/>
      <c r="X46" s="3"/>
      <c r="Y46" s="3"/>
      <c r="Z46" s="3"/>
      <c r="AA46" s="3"/>
    </row>
    <row r="47" spans="1:27" ht="15.75" x14ac:dyDescent="0.25">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25">
      <c r="A48" s="219" t="s">
        <v>28</v>
      </c>
      <c r="B48" s="219"/>
      <c r="C48" s="219"/>
      <c r="D48" s="219"/>
      <c r="E48" s="219"/>
      <c r="F48" s="219"/>
      <c r="G48" s="219"/>
      <c r="H48" s="219"/>
      <c r="I48" s="219"/>
      <c r="J48" s="219"/>
      <c r="K48" s="1"/>
      <c r="L48" s="1"/>
      <c r="M48" s="1"/>
      <c r="N48" s="1"/>
      <c r="O48" s="1"/>
      <c r="P48" s="1"/>
      <c r="Q48" s="1"/>
      <c r="R48" s="1"/>
      <c r="S48" s="1"/>
      <c r="T48" s="3"/>
      <c r="U48" s="3"/>
      <c r="V48" s="3"/>
      <c r="W48" s="3"/>
      <c r="X48" s="3"/>
      <c r="Y48" s="3"/>
      <c r="Z48" s="3"/>
      <c r="AA48" s="3"/>
    </row>
    <row r="49" spans="1:27" ht="15.75" x14ac:dyDescent="0.25">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5.75" x14ac:dyDescent="0.25">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75" x14ac:dyDescent="0.25">
      <c r="A51" s="220" t="s">
        <v>29</v>
      </c>
      <c r="B51" s="220"/>
      <c r="C51" s="220"/>
      <c r="D51" s="220"/>
      <c r="E51" s="221"/>
      <c r="F51" s="222"/>
      <c r="G51" s="222"/>
      <c r="H51" s="222"/>
      <c r="I51" s="222"/>
      <c r="J51" s="222"/>
      <c r="K51" s="1"/>
      <c r="L51" s="1"/>
      <c r="M51" s="1"/>
      <c r="N51" s="1"/>
      <c r="O51" s="1"/>
      <c r="P51" s="1"/>
      <c r="Q51" s="1"/>
      <c r="R51" s="1"/>
      <c r="S51" s="1"/>
      <c r="T51" s="3"/>
      <c r="U51" s="3"/>
      <c r="V51" s="3"/>
      <c r="W51" s="3"/>
      <c r="X51" s="3"/>
      <c r="Y51" s="3"/>
      <c r="Z51" s="3"/>
      <c r="AA51" s="3"/>
    </row>
    <row r="52" spans="1:27" ht="15.75" x14ac:dyDescent="0.25">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75" x14ac:dyDescent="0.25">
      <c r="A53" s="220" t="s">
        <v>154</v>
      </c>
      <c r="B53" s="220"/>
      <c r="C53" s="220"/>
      <c r="D53" s="220"/>
      <c r="E53" s="221"/>
      <c r="F53" s="222"/>
      <c r="G53" s="222"/>
      <c r="H53" s="222"/>
      <c r="I53" s="222"/>
      <c r="J53" s="222"/>
      <c r="K53" s="1"/>
      <c r="L53" s="1"/>
      <c r="M53" s="1"/>
      <c r="N53" s="1"/>
      <c r="O53" s="1"/>
      <c r="P53" s="1"/>
      <c r="Q53" s="1"/>
      <c r="R53" s="1"/>
      <c r="S53" s="1"/>
      <c r="T53" s="3"/>
      <c r="U53" s="3"/>
      <c r="V53" s="3"/>
      <c r="W53" s="3"/>
      <c r="X53" s="3"/>
      <c r="Y53" s="3"/>
      <c r="Z53" s="3"/>
      <c r="AA53" s="3"/>
    </row>
    <row r="54" spans="1:27" ht="15.75" x14ac:dyDescent="0.25">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75" x14ac:dyDescent="0.25">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75" x14ac:dyDescent="0.25">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75" x14ac:dyDescent="0.25">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75" x14ac:dyDescent="0.25">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75" x14ac:dyDescent="0.25">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75" x14ac:dyDescent="0.25">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75" x14ac:dyDescent="0.25">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75" x14ac:dyDescent="0.25">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75" x14ac:dyDescent="0.25">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75" x14ac:dyDescent="0.25">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75" x14ac:dyDescent="0.25">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75" x14ac:dyDescent="0.25">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75" x14ac:dyDescent="0.25">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75" x14ac:dyDescent="0.25">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75" x14ac:dyDescent="0.25">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75" x14ac:dyDescent="0.25">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75" x14ac:dyDescent="0.25">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75" x14ac:dyDescent="0.25">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75" x14ac:dyDescent="0.25">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75" x14ac:dyDescent="0.25">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75" x14ac:dyDescent="0.25">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75" x14ac:dyDescent="0.25">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75" x14ac:dyDescent="0.25">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75" x14ac:dyDescent="0.25">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75" x14ac:dyDescent="0.25">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75" x14ac:dyDescent="0.25">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75" x14ac:dyDescent="0.25">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75" x14ac:dyDescent="0.25">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75" x14ac:dyDescent="0.25">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75" x14ac:dyDescent="0.25">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75" x14ac:dyDescent="0.25">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75" x14ac:dyDescent="0.25">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75" x14ac:dyDescent="0.25">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75" x14ac:dyDescent="0.25">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75" x14ac:dyDescent="0.25">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75" x14ac:dyDescent="0.25">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75" x14ac:dyDescent="0.25">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75" x14ac:dyDescent="0.25">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75" x14ac:dyDescent="0.25">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75" x14ac:dyDescent="0.25">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75" x14ac:dyDescent="0.25">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75" x14ac:dyDescent="0.25">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75" x14ac:dyDescent="0.25">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75" x14ac:dyDescent="0.25">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75" x14ac:dyDescent="0.25">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75" x14ac:dyDescent="0.25">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75" x14ac:dyDescent="0.2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75" x14ac:dyDescent="0.25">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75" x14ac:dyDescent="0.2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75" x14ac:dyDescent="0.2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75" x14ac:dyDescent="0.2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75" x14ac:dyDescent="0.2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75" x14ac:dyDescent="0.2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75" x14ac:dyDescent="0.2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75" x14ac:dyDescent="0.2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75" x14ac:dyDescent="0.2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75" x14ac:dyDescent="0.2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75" x14ac:dyDescent="0.2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75" x14ac:dyDescent="0.2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75" x14ac:dyDescent="0.2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75" x14ac:dyDescent="0.2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75" x14ac:dyDescent="0.2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75" x14ac:dyDescent="0.2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75" x14ac:dyDescent="0.2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75" x14ac:dyDescent="0.2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75" x14ac:dyDescent="0.2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75" x14ac:dyDescent="0.2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75" x14ac:dyDescent="0.2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75" x14ac:dyDescent="0.2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75" x14ac:dyDescent="0.2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75" x14ac:dyDescent="0.2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75" x14ac:dyDescent="0.2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75" x14ac:dyDescent="0.2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75" x14ac:dyDescent="0.2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75" x14ac:dyDescent="0.2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75" x14ac:dyDescent="0.2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75" x14ac:dyDescent="0.2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75" x14ac:dyDescent="0.2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75" x14ac:dyDescent="0.2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75" x14ac:dyDescent="0.2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75" x14ac:dyDescent="0.2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75" x14ac:dyDescent="0.2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75" x14ac:dyDescent="0.2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75" x14ac:dyDescent="0.2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75" x14ac:dyDescent="0.2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75" x14ac:dyDescent="0.2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75" x14ac:dyDescent="0.2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75" x14ac:dyDescent="0.2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75" x14ac:dyDescent="0.2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75" x14ac:dyDescent="0.2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75" x14ac:dyDescent="0.2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75" x14ac:dyDescent="0.2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75" x14ac:dyDescent="0.2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75" x14ac:dyDescent="0.2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75" x14ac:dyDescent="0.2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75" x14ac:dyDescent="0.2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75" x14ac:dyDescent="0.2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75" x14ac:dyDescent="0.2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75" x14ac:dyDescent="0.2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75" x14ac:dyDescent="0.2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75" x14ac:dyDescent="0.2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75" x14ac:dyDescent="0.2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75" x14ac:dyDescent="0.2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75" x14ac:dyDescent="0.2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75" x14ac:dyDescent="0.2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75" x14ac:dyDescent="0.2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75" x14ac:dyDescent="0.2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75" x14ac:dyDescent="0.2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75" x14ac:dyDescent="0.2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75" x14ac:dyDescent="0.2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75" x14ac:dyDescent="0.2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75" x14ac:dyDescent="0.2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75" x14ac:dyDescent="0.2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75" x14ac:dyDescent="0.2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75" x14ac:dyDescent="0.2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75" x14ac:dyDescent="0.2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75" x14ac:dyDescent="0.2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75" x14ac:dyDescent="0.2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75" x14ac:dyDescent="0.2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75" x14ac:dyDescent="0.2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75" x14ac:dyDescent="0.2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75" x14ac:dyDescent="0.2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75" x14ac:dyDescent="0.2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75" x14ac:dyDescent="0.2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75" x14ac:dyDescent="0.2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75" x14ac:dyDescent="0.2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75" x14ac:dyDescent="0.2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75" x14ac:dyDescent="0.2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75" x14ac:dyDescent="0.2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75" x14ac:dyDescent="0.2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75" x14ac:dyDescent="0.2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75" x14ac:dyDescent="0.2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75" x14ac:dyDescent="0.2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75" x14ac:dyDescent="0.2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75" x14ac:dyDescent="0.2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75" x14ac:dyDescent="0.2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75" x14ac:dyDescent="0.2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75" x14ac:dyDescent="0.2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75" x14ac:dyDescent="0.2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75" x14ac:dyDescent="0.2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75" x14ac:dyDescent="0.2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75" x14ac:dyDescent="0.2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75" x14ac:dyDescent="0.2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75" x14ac:dyDescent="0.2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75" x14ac:dyDescent="0.2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75" x14ac:dyDescent="0.2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75" x14ac:dyDescent="0.2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75" x14ac:dyDescent="0.2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75" x14ac:dyDescent="0.2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75" x14ac:dyDescent="0.2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75" x14ac:dyDescent="0.2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75" x14ac:dyDescent="0.2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75" x14ac:dyDescent="0.2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75" x14ac:dyDescent="0.2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75" x14ac:dyDescent="0.2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75" x14ac:dyDescent="0.2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75" x14ac:dyDescent="0.2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75" x14ac:dyDescent="0.2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75" x14ac:dyDescent="0.2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75" x14ac:dyDescent="0.2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75" x14ac:dyDescent="0.2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75" x14ac:dyDescent="0.2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75" x14ac:dyDescent="0.2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75" x14ac:dyDescent="0.2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75" x14ac:dyDescent="0.2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75" x14ac:dyDescent="0.2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75" x14ac:dyDescent="0.2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75" x14ac:dyDescent="0.2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75" x14ac:dyDescent="0.2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75" x14ac:dyDescent="0.2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75" x14ac:dyDescent="0.2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75" x14ac:dyDescent="0.2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75" x14ac:dyDescent="0.2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75" x14ac:dyDescent="0.2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75" x14ac:dyDescent="0.2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75" x14ac:dyDescent="0.2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75" x14ac:dyDescent="0.2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75" x14ac:dyDescent="0.2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75" x14ac:dyDescent="0.2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75" x14ac:dyDescent="0.2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75" x14ac:dyDescent="0.2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75" x14ac:dyDescent="0.2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75" x14ac:dyDescent="0.2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75" x14ac:dyDescent="0.2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75" x14ac:dyDescent="0.2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75" x14ac:dyDescent="0.2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75" x14ac:dyDescent="0.2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75" x14ac:dyDescent="0.2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75" x14ac:dyDescent="0.2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75" x14ac:dyDescent="0.2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75" x14ac:dyDescent="0.2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75" x14ac:dyDescent="0.2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75" x14ac:dyDescent="0.2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75" x14ac:dyDescent="0.2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75" x14ac:dyDescent="0.2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75" x14ac:dyDescent="0.2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75" x14ac:dyDescent="0.2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75" x14ac:dyDescent="0.2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75" x14ac:dyDescent="0.2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75" x14ac:dyDescent="0.2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75" x14ac:dyDescent="0.2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75" x14ac:dyDescent="0.2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75" x14ac:dyDescent="0.2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75" x14ac:dyDescent="0.2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75" x14ac:dyDescent="0.2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75" x14ac:dyDescent="0.2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75" x14ac:dyDescent="0.2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75" x14ac:dyDescent="0.2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75" x14ac:dyDescent="0.2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75" x14ac:dyDescent="0.2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75" x14ac:dyDescent="0.2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75" x14ac:dyDescent="0.2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75" x14ac:dyDescent="0.2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75" x14ac:dyDescent="0.2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75" x14ac:dyDescent="0.2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75" x14ac:dyDescent="0.2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75" x14ac:dyDescent="0.2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75" x14ac:dyDescent="0.2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75" x14ac:dyDescent="0.2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75" x14ac:dyDescent="0.2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75" x14ac:dyDescent="0.2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75" x14ac:dyDescent="0.2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75" x14ac:dyDescent="0.2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75" x14ac:dyDescent="0.2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75" x14ac:dyDescent="0.2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75" x14ac:dyDescent="0.2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75" x14ac:dyDescent="0.2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75" x14ac:dyDescent="0.2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75" x14ac:dyDescent="0.2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75" x14ac:dyDescent="0.2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75" x14ac:dyDescent="0.2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75" x14ac:dyDescent="0.2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75" x14ac:dyDescent="0.2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75" x14ac:dyDescent="0.2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75" x14ac:dyDescent="0.2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75" x14ac:dyDescent="0.2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75" x14ac:dyDescent="0.2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75" x14ac:dyDescent="0.2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75" x14ac:dyDescent="0.2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75" x14ac:dyDescent="0.2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75" x14ac:dyDescent="0.2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75" x14ac:dyDescent="0.2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75" x14ac:dyDescent="0.2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75" x14ac:dyDescent="0.2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75" x14ac:dyDescent="0.2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75" x14ac:dyDescent="0.2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O79"/>
  <sheetViews>
    <sheetView zoomScale="110" zoomScaleNormal="110" workbookViewId="0">
      <selection activeCell="I49" sqref="I49"/>
    </sheetView>
  </sheetViews>
  <sheetFormatPr defaultColWidth="9.140625" defaultRowHeight="15.75" x14ac:dyDescent="0.25"/>
  <cols>
    <col min="1" max="1" width="3.42578125" style="12" customWidth="1"/>
    <col min="2" max="16384" width="9.140625" style="12"/>
  </cols>
  <sheetData>
    <row r="1" spans="1:15" ht="18.75" x14ac:dyDescent="0.3">
      <c r="A1" s="223" t="s">
        <v>144</v>
      </c>
      <c r="B1" s="223"/>
      <c r="C1" s="223"/>
      <c r="D1" s="223"/>
      <c r="E1" s="223"/>
      <c r="F1" s="223"/>
      <c r="G1" s="223"/>
      <c r="H1" s="223"/>
      <c r="I1" s="223"/>
      <c r="J1" s="223"/>
      <c r="K1" s="223"/>
      <c r="L1" s="223"/>
      <c r="M1" s="223"/>
      <c r="N1" s="223"/>
      <c r="O1" s="223"/>
    </row>
    <row r="2" spans="1:15" x14ac:dyDescent="0.25">
      <c r="A2" s="102" t="s">
        <v>43</v>
      </c>
      <c r="B2" s="224" t="s">
        <v>165</v>
      </c>
      <c r="C2" s="224"/>
      <c r="D2" s="224"/>
      <c r="E2" s="224"/>
      <c r="F2" s="224"/>
      <c r="G2" s="224"/>
      <c r="H2" s="224"/>
      <c r="I2" s="224"/>
      <c r="J2" s="224"/>
      <c r="K2" s="224"/>
      <c r="L2" s="224"/>
      <c r="M2" s="224"/>
      <c r="N2" s="224"/>
      <c r="O2" s="224"/>
    </row>
    <row r="3" spans="1:15" x14ac:dyDescent="0.25">
      <c r="A3" s="102"/>
      <c r="B3" s="224"/>
      <c r="C3" s="224"/>
      <c r="D3" s="224"/>
      <c r="E3" s="224"/>
      <c r="F3" s="224"/>
      <c r="G3" s="224"/>
      <c r="H3" s="224"/>
      <c r="I3" s="224"/>
      <c r="J3" s="224"/>
      <c r="K3" s="224"/>
      <c r="L3" s="224"/>
      <c r="M3" s="224"/>
      <c r="N3" s="224"/>
      <c r="O3" s="224"/>
    </row>
    <row r="4" spans="1:15" x14ac:dyDescent="0.25">
      <c r="A4" s="102"/>
      <c r="B4" s="224"/>
      <c r="C4" s="224"/>
      <c r="D4" s="224"/>
      <c r="E4" s="224"/>
      <c r="F4" s="224"/>
      <c r="G4" s="224"/>
      <c r="H4" s="224"/>
      <c r="I4" s="224"/>
      <c r="J4" s="224"/>
      <c r="K4" s="224"/>
      <c r="L4" s="224"/>
      <c r="M4" s="224"/>
      <c r="N4" s="224"/>
      <c r="O4" s="224"/>
    </row>
    <row r="5" spans="1:15" x14ac:dyDescent="0.25">
      <c r="A5" s="102"/>
      <c r="B5" s="224"/>
      <c r="C5" s="224"/>
      <c r="D5" s="224"/>
      <c r="E5" s="224"/>
      <c r="F5" s="224"/>
      <c r="G5" s="224"/>
      <c r="H5" s="224"/>
      <c r="I5" s="224"/>
      <c r="J5" s="224"/>
      <c r="K5" s="224"/>
      <c r="L5" s="224"/>
      <c r="M5" s="224"/>
      <c r="N5" s="224"/>
      <c r="O5" s="224"/>
    </row>
    <row r="6" spans="1:15" x14ac:dyDescent="0.25">
      <c r="A6" s="102"/>
      <c r="B6" s="224"/>
      <c r="C6" s="224"/>
      <c r="D6" s="224"/>
      <c r="E6" s="224"/>
      <c r="F6" s="224"/>
      <c r="G6" s="224"/>
      <c r="H6" s="224"/>
      <c r="I6" s="224"/>
      <c r="J6" s="224"/>
      <c r="K6" s="224"/>
      <c r="L6" s="224"/>
      <c r="M6" s="224"/>
      <c r="N6" s="224"/>
      <c r="O6" s="224"/>
    </row>
    <row r="7" spans="1:15" x14ac:dyDescent="0.25">
      <c r="A7" s="102"/>
      <c r="B7" s="224"/>
      <c r="C7" s="224"/>
      <c r="D7" s="224"/>
      <c r="E7" s="224"/>
      <c r="F7" s="224"/>
      <c r="G7" s="224"/>
      <c r="H7" s="224"/>
      <c r="I7" s="224"/>
      <c r="J7" s="224"/>
      <c r="K7" s="224"/>
      <c r="L7" s="224"/>
      <c r="M7" s="224"/>
      <c r="N7" s="224"/>
      <c r="O7" s="224"/>
    </row>
    <row r="8" spans="1:15" x14ac:dyDescent="0.25">
      <c r="A8" s="102"/>
      <c r="B8" s="224"/>
      <c r="C8" s="224"/>
      <c r="D8" s="224"/>
      <c r="E8" s="224"/>
      <c r="F8" s="224"/>
      <c r="G8" s="224"/>
      <c r="H8" s="224"/>
      <c r="I8" s="224"/>
      <c r="J8" s="224"/>
      <c r="K8" s="224"/>
      <c r="L8" s="224"/>
      <c r="M8" s="224"/>
      <c r="N8" s="224"/>
      <c r="O8" s="224"/>
    </row>
    <row r="9" spans="1:15" x14ac:dyDescent="0.25">
      <c r="A9" s="102"/>
      <c r="B9" s="224"/>
      <c r="C9" s="224"/>
      <c r="D9" s="224"/>
      <c r="E9" s="224"/>
      <c r="F9" s="224"/>
      <c r="G9" s="224"/>
      <c r="H9" s="224"/>
      <c r="I9" s="224"/>
      <c r="J9" s="224"/>
      <c r="K9" s="224"/>
      <c r="L9" s="224"/>
      <c r="M9" s="224"/>
      <c r="N9" s="224"/>
      <c r="O9" s="224"/>
    </row>
    <row r="10" spans="1:15" x14ac:dyDescent="0.25">
      <c r="A10" s="225" t="s">
        <v>46</v>
      </c>
      <c r="B10" s="224" t="s">
        <v>155</v>
      </c>
      <c r="C10" s="224"/>
      <c r="D10" s="224"/>
      <c r="E10" s="224"/>
      <c r="F10" s="224"/>
      <c r="G10" s="224"/>
      <c r="H10" s="224"/>
      <c r="I10" s="224"/>
      <c r="J10" s="224"/>
      <c r="K10" s="224"/>
      <c r="L10" s="224"/>
      <c r="M10" s="224"/>
      <c r="N10" s="224"/>
      <c r="O10" s="224"/>
    </row>
    <row r="11" spans="1:15" x14ac:dyDescent="0.25">
      <c r="A11" s="225"/>
      <c r="B11" s="224"/>
      <c r="C11" s="224"/>
      <c r="D11" s="224"/>
      <c r="E11" s="224"/>
      <c r="F11" s="224"/>
      <c r="G11" s="224"/>
      <c r="H11" s="224"/>
      <c r="I11" s="224"/>
      <c r="J11" s="224"/>
      <c r="K11" s="224"/>
      <c r="L11" s="224"/>
      <c r="M11" s="224"/>
      <c r="N11" s="224"/>
      <c r="O11" s="224"/>
    </row>
    <row r="12" spans="1:15" x14ac:dyDescent="0.25">
      <c r="A12" s="225"/>
      <c r="B12" s="224"/>
      <c r="C12" s="224"/>
      <c r="D12" s="224"/>
      <c r="E12" s="224"/>
      <c r="F12" s="224"/>
      <c r="G12" s="224"/>
      <c r="H12" s="224"/>
      <c r="I12" s="224"/>
      <c r="J12" s="224"/>
      <c r="K12" s="224"/>
      <c r="L12" s="224"/>
      <c r="M12" s="224"/>
      <c r="N12" s="224"/>
      <c r="O12" s="224"/>
    </row>
    <row r="13" spans="1:15" x14ac:dyDescent="0.25">
      <c r="A13" s="225"/>
      <c r="B13" s="224"/>
      <c r="C13" s="224"/>
      <c r="D13" s="224"/>
      <c r="E13" s="224"/>
      <c r="F13" s="224"/>
      <c r="G13" s="224"/>
      <c r="H13" s="224"/>
      <c r="I13" s="224"/>
      <c r="J13" s="224"/>
      <c r="K13" s="224"/>
      <c r="L13" s="224"/>
      <c r="M13" s="224"/>
      <c r="N13" s="224"/>
      <c r="O13" s="224"/>
    </row>
    <row r="14" spans="1:15" x14ac:dyDescent="0.25">
      <c r="A14" s="225"/>
      <c r="B14" s="224"/>
      <c r="C14" s="224"/>
      <c r="D14" s="224"/>
      <c r="E14" s="224"/>
      <c r="F14" s="224"/>
      <c r="G14" s="224"/>
      <c r="H14" s="224"/>
      <c r="I14" s="224"/>
      <c r="J14" s="224"/>
      <c r="K14" s="224"/>
      <c r="L14" s="224"/>
      <c r="M14" s="224"/>
      <c r="N14" s="224"/>
      <c r="O14" s="224"/>
    </row>
    <row r="15" spans="1:15" x14ac:dyDescent="0.25">
      <c r="A15" s="225"/>
      <c r="B15" s="224"/>
      <c r="C15" s="224"/>
      <c r="D15" s="224"/>
      <c r="E15" s="224"/>
      <c r="F15" s="224"/>
      <c r="G15" s="224"/>
      <c r="H15" s="224"/>
      <c r="I15" s="224"/>
      <c r="J15" s="224"/>
      <c r="K15" s="224"/>
      <c r="L15" s="224"/>
      <c r="M15" s="224"/>
      <c r="N15" s="224"/>
      <c r="O15" s="224"/>
    </row>
    <row r="16" spans="1:15" x14ac:dyDescent="0.25">
      <c r="A16" s="225"/>
      <c r="B16" s="224"/>
      <c r="C16" s="224"/>
      <c r="D16" s="224"/>
      <c r="E16" s="224"/>
      <c r="F16" s="224"/>
      <c r="G16" s="224"/>
      <c r="H16" s="224"/>
      <c r="I16" s="224"/>
      <c r="J16" s="224"/>
      <c r="K16" s="224"/>
      <c r="L16" s="224"/>
      <c r="M16" s="224"/>
      <c r="N16" s="224"/>
      <c r="O16" s="224"/>
    </row>
    <row r="17" spans="1:15" x14ac:dyDescent="0.25">
      <c r="A17" s="225"/>
      <c r="B17" s="224"/>
      <c r="C17" s="224"/>
      <c r="D17" s="224"/>
      <c r="E17" s="224"/>
      <c r="F17" s="224"/>
      <c r="G17" s="224"/>
      <c r="H17" s="224"/>
      <c r="I17" s="224"/>
      <c r="J17" s="224"/>
      <c r="K17" s="224"/>
      <c r="L17" s="224"/>
      <c r="M17" s="224"/>
      <c r="N17" s="224"/>
      <c r="O17" s="224"/>
    </row>
    <row r="18" spans="1:15" x14ac:dyDescent="0.25">
      <c r="A18" s="225"/>
      <c r="B18" s="224"/>
      <c r="C18" s="224"/>
      <c r="D18" s="224"/>
      <c r="E18" s="224"/>
      <c r="F18" s="224"/>
      <c r="G18" s="224"/>
      <c r="H18" s="224"/>
      <c r="I18" s="224"/>
      <c r="J18" s="224"/>
      <c r="K18" s="224"/>
      <c r="L18" s="224"/>
      <c r="M18" s="224"/>
      <c r="N18" s="224"/>
      <c r="O18" s="224"/>
    </row>
    <row r="19" spans="1:15" x14ac:dyDescent="0.25">
      <c r="A19" s="225"/>
      <c r="B19" s="224"/>
      <c r="C19" s="224"/>
      <c r="D19" s="224"/>
      <c r="E19" s="224"/>
      <c r="F19" s="224"/>
      <c r="G19" s="224"/>
      <c r="H19" s="224"/>
      <c r="I19" s="224"/>
      <c r="J19" s="224"/>
      <c r="K19" s="224"/>
      <c r="L19" s="224"/>
      <c r="M19" s="224"/>
      <c r="N19" s="224"/>
      <c r="O19" s="224"/>
    </row>
    <row r="20" spans="1:15" x14ac:dyDescent="0.25">
      <c r="A20" s="225" t="s">
        <v>47</v>
      </c>
      <c r="B20" s="224" t="s">
        <v>42</v>
      </c>
      <c r="C20" s="224"/>
      <c r="D20" s="224"/>
      <c r="E20" s="224"/>
      <c r="F20" s="224"/>
      <c r="G20" s="224"/>
      <c r="H20" s="224"/>
      <c r="I20" s="224"/>
      <c r="J20" s="224"/>
      <c r="K20" s="224"/>
      <c r="L20" s="224"/>
      <c r="M20" s="224"/>
      <c r="N20" s="224"/>
      <c r="O20" s="224"/>
    </row>
    <row r="21" spans="1:15" x14ac:dyDescent="0.25">
      <c r="A21" s="225"/>
      <c r="B21" s="224"/>
      <c r="C21" s="224"/>
      <c r="D21" s="224"/>
      <c r="E21" s="224"/>
      <c r="F21" s="224"/>
      <c r="G21" s="224"/>
      <c r="H21" s="224"/>
      <c r="I21" s="224"/>
      <c r="J21" s="224"/>
      <c r="K21" s="224"/>
      <c r="L21" s="224"/>
      <c r="M21" s="224"/>
      <c r="N21" s="224"/>
      <c r="O21" s="224"/>
    </row>
    <row r="22" spans="1:15" x14ac:dyDescent="0.25">
      <c r="A22" s="225"/>
      <c r="B22" s="224"/>
      <c r="C22" s="224"/>
      <c r="D22" s="224"/>
      <c r="E22" s="224"/>
      <c r="F22" s="224"/>
      <c r="G22" s="224"/>
      <c r="H22" s="224"/>
      <c r="I22" s="224"/>
      <c r="J22" s="224"/>
      <c r="K22" s="224"/>
      <c r="L22" s="224"/>
      <c r="M22" s="224"/>
      <c r="N22" s="224"/>
      <c r="O22" s="224"/>
    </row>
    <row r="23" spans="1:15" x14ac:dyDescent="0.25">
      <c r="A23" s="225" t="s">
        <v>48</v>
      </c>
      <c r="B23" s="224" t="s">
        <v>156</v>
      </c>
      <c r="C23" s="224"/>
      <c r="D23" s="224"/>
      <c r="E23" s="224"/>
      <c r="F23" s="224"/>
      <c r="G23" s="224"/>
      <c r="H23" s="224"/>
      <c r="I23" s="224"/>
      <c r="J23" s="224"/>
      <c r="K23" s="224"/>
      <c r="L23" s="224"/>
      <c r="M23" s="224"/>
      <c r="N23" s="224"/>
      <c r="O23" s="224"/>
    </row>
    <row r="24" spans="1:15" x14ac:dyDescent="0.25">
      <c r="A24" s="225"/>
      <c r="B24" s="224"/>
      <c r="C24" s="224"/>
      <c r="D24" s="224"/>
      <c r="E24" s="224"/>
      <c r="F24" s="224"/>
      <c r="G24" s="224"/>
      <c r="H24" s="224"/>
      <c r="I24" s="224"/>
      <c r="J24" s="224"/>
      <c r="K24" s="224"/>
      <c r="L24" s="224"/>
      <c r="M24" s="224"/>
      <c r="N24" s="224"/>
      <c r="O24" s="224"/>
    </row>
    <row r="25" spans="1:15" x14ac:dyDescent="0.25">
      <c r="A25" s="225"/>
      <c r="B25" s="224"/>
      <c r="C25" s="224"/>
      <c r="D25" s="224"/>
      <c r="E25" s="224"/>
      <c r="F25" s="224"/>
      <c r="G25" s="224"/>
      <c r="H25" s="224"/>
      <c r="I25" s="224"/>
      <c r="J25" s="224"/>
      <c r="K25" s="224"/>
      <c r="L25" s="224"/>
      <c r="M25" s="224"/>
      <c r="N25" s="224"/>
      <c r="O25" s="224"/>
    </row>
    <row r="26" spans="1:15" x14ac:dyDescent="0.25">
      <c r="A26" s="225"/>
      <c r="B26" s="224"/>
      <c r="C26" s="224"/>
      <c r="D26" s="224"/>
      <c r="E26" s="224"/>
      <c r="F26" s="224"/>
      <c r="G26" s="224"/>
      <c r="H26" s="224"/>
      <c r="I26" s="224"/>
      <c r="J26" s="224"/>
      <c r="K26" s="224"/>
      <c r="L26" s="224"/>
      <c r="M26" s="224"/>
      <c r="N26" s="224"/>
      <c r="O26" s="224"/>
    </row>
    <row r="27" spans="1:15" x14ac:dyDescent="0.25">
      <c r="A27" s="225"/>
      <c r="B27" s="224"/>
      <c r="C27" s="224"/>
      <c r="D27" s="224"/>
      <c r="E27" s="224"/>
      <c r="F27" s="224"/>
      <c r="G27" s="224"/>
      <c r="H27" s="224"/>
      <c r="I27" s="224"/>
      <c r="J27" s="224"/>
      <c r="K27" s="224"/>
      <c r="L27" s="224"/>
      <c r="M27" s="224"/>
      <c r="N27" s="224"/>
      <c r="O27" s="224"/>
    </row>
    <row r="28" spans="1:15" x14ac:dyDescent="0.25">
      <c r="A28" s="225"/>
      <c r="B28" s="224"/>
      <c r="C28" s="224"/>
      <c r="D28" s="224"/>
      <c r="E28" s="224"/>
      <c r="F28" s="224"/>
      <c r="G28" s="224"/>
      <c r="H28" s="224"/>
      <c r="I28" s="224"/>
      <c r="J28" s="224"/>
      <c r="K28" s="224"/>
      <c r="L28" s="224"/>
      <c r="M28" s="224"/>
      <c r="N28" s="224"/>
      <c r="O28" s="224"/>
    </row>
    <row r="29" spans="1:15" x14ac:dyDescent="0.25">
      <c r="A29" s="225"/>
      <c r="B29" s="224"/>
      <c r="C29" s="224"/>
      <c r="D29" s="224"/>
      <c r="E29" s="224"/>
      <c r="F29" s="224"/>
      <c r="G29" s="224"/>
      <c r="H29" s="224"/>
      <c r="I29" s="224"/>
      <c r="J29" s="224"/>
      <c r="K29" s="224"/>
      <c r="L29" s="224"/>
      <c r="M29" s="224"/>
      <c r="N29" s="224"/>
      <c r="O29" s="224"/>
    </row>
    <row r="30" spans="1:15" x14ac:dyDescent="0.25">
      <c r="A30" s="225"/>
      <c r="B30" s="224"/>
      <c r="C30" s="224"/>
      <c r="D30" s="224"/>
      <c r="E30" s="224"/>
      <c r="F30" s="224"/>
      <c r="G30" s="224"/>
      <c r="H30" s="224"/>
      <c r="I30" s="224"/>
      <c r="J30" s="224"/>
      <c r="K30" s="224"/>
      <c r="L30" s="224"/>
      <c r="M30" s="224"/>
      <c r="N30" s="224"/>
      <c r="O30" s="224"/>
    </row>
    <row r="31" spans="1:15" ht="15.75" customHeight="1" x14ac:dyDescent="0.25">
      <c r="A31" s="225" t="s">
        <v>49</v>
      </c>
      <c r="B31" s="224" t="s">
        <v>140</v>
      </c>
      <c r="C31" s="224"/>
      <c r="D31" s="224"/>
      <c r="E31" s="224"/>
      <c r="F31" s="224"/>
      <c r="G31" s="224"/>
      <c r="H31" s="224"/>
      <c r="I31" s="224"/>
      <c r="J31" s="224"/>
      <c r="K31" s="224"/>
      <c r="L31" s="224"/>
      <c r="M31" s="224"/>
      <c r="N31" s="224"/>
      <c r="O31" s="224"/>
    </row>
    <row r="32" spans="1:15" x14ac:dyDescent="0.25">
      <c r="A32" s="225"/>
      <c r="B32" s="224"/>
      <c r="C32" s="224"/>
      <c r="D32" s="224"/>
      <c r="E32" s="224"/>
      <c r="F32" s="224"/>
      <c r="G32" s="224"/>
      <c r="H32" s="224"/>
      <c r="I32" s="224"/>
      <c r="J32" s="224"/>
      <c r="K32" s="224"/>
      <c r="L32" s="224"/>
      <c r="M32" s="224"/>
      <c r="N32" s="224"/>
      <c r="O32" s="224"/>
    </row>
    <row r="33" spans="1:15" x14ac:dyDescent="0.25">
      <c r="A33" s="225"/>
      <c r="B33" s="224"/>
      <c r="C33" s="224"/>
      <c r="D33" s="224"/>
      <c r="E33" s="224"/>
      <c r="F33" s="224"/>
      <c r="G33" s="224"/>
      <c r="H33" s="224"/>
      <c r="I33" s="224"/>
      <c r="J33" s="224"/>
      <c r="K33" s="224"/>
      <c r="L33" s="224"/>
      <c r="M33" s="224"/>
      <c r="N33" s="224"/>
      <c r="O33" s="224"/>
    </row>
    <row r="34" spans="1:15" x14ac:dyDescent="0.25">
      <c r="A34" s="22" t="s">
        <v>50</v>
      </c>
      <c r="B34" s="224" t="s">
        <v>52</v>
      </c>
      <c r="C34" s="224"/>
      <c r="D34" s="224"/>
      <c r="E34" s="224"/>
      <c r="F34" s="224"/>
      <c r="G34" s="224"/>
      <c r="H34" s="224"/>
      <c r="I34" s="224"/>
      <c r="J34" s="224"/>
      <c r="K34" s="224"/>
      <c r="L34" s="224"/>
      <c r="M34" s="224"/>
      <c r="N34" s="224"/>
      <c r="O34" s="224"/>
    </row>
    <row r="35" spans="1:15" x14ac:dyDescent="0.25">
      <c r="A35" s="22"/>
      <c r="B35" s="226" t="s">
        <v>157</v>
      </c>
      <c r="C35" s="226"/>
      <c r="D35" s="226"/>
      <c r="E35" s="226"/>
      <c r="F35" s="226"/>
      <c r="G35" s="226"/>
      <c r="H35" s="226"/>
      <c r="I35" s="226"/>
      <c r="J35" s="226"/>
      <c r="K35" s="226"/>
      <c r="L35" s="226"/>
      <c r="M35" s="226"/>
      <c r="N35" s="226"/>
      <c r="O35" s="226"/>
    </row>
    <row r="36" spans="1:15" ht="15.75" customHeight="1" x14ac:dyDescent="0.25">
      <c r="A36" s="22"/>
      <c r="B36" s="224" t="s">
        <v>141</v>
      </c>
      <c r="C36" s="224"/>
      <c r="D36" s="224"/>
      <c r="E36" s="224"/>
      <c r="F36" s="224"/>
      <c r="G36" s="224"/>
      <c r="H36" s="224"/>
      <c r="I36" s="224"/>
      <c r="J36" s="224"/>
      <c r="K36" s="224"/>
      <c r="L36" s="224"/>
      <c r="M36" s="224"/>
      <c r="N36" s="224"/>
      <c r="O36" s="224"/>
    </row>
    <row r="37" spans="1:15" x14ac:dyDescent="0.25">
      <c r="A37" s="22"/>
      <c r="B37" s="224"/>
      <c r="C37" s="224"/>
      <c r="D37" s="224"/>
      <c r="E37" s="224"/>
      <c r="F37" s="224"/>
      <c r="G37" s="224"/>
      <c r="H37" s="224"/>
      <c r="I37" s="224"/>
      <c r="J37" s="224"/>
      <c r="K37" s="224"/>
      <c r="L37" s="224"/>
      <c r="M37" s="224"/>
      <c r="N37" s="224"/>
      <c r="O37" s="224"/>
    </row>
    <row r="38" spans="1:15" x14ac:dyDescent="0.25">
      <c r="A38" s="22"/>
      <c r="B38" s="224"/>
      <c r="C38" s="224"/>
      <c r="D38" s="224"/>
      <c r="E38" s="224"/>
      <c r="F38" s="224"/>
      <c r="G38" s="224"/>
      <c r="H38" s="224"/>
      <c r="I38" s="224"/>
      <c r="J38" s="224"/>
      <c r="K38" s="224"/>
      <c r="L38" s="224"/>
      <c r="M38" s="224"/>
      <c r="N38" s="224"/>
      <c r="O38" s="224"/>
    </row>
    <row r="39" spans="1:15" x14ac:dyDescent="0.25">
      <c r="A39" s="22" t="s">
        <v>51</v>
      </c>
      <c r="B39" s="224" t="s">
        <v>53</v>
      </c>
      <c r="C39" s="224"/>
      <c r="D39" s="224"/>
      <c r="E39" s="224"/>
      <c r="F39" s="224"/>
      <c r="G39" s="224"/>
      <c r="H39" s="224"/>
      <c r="I39" s="224"/>
      <c r="J39" s="224"/>
      <c r="K39" s="224"/>
      <c r="L39" s="224"/>
      <c r="M39" s="224"/>
      <c r="N39" s="224"/>
      <c r="O39" s="224"/>
    </row>
    <row r="40" spans="1:15" x14ac:dyDescent="0.25">
      <c r="A40" s="22"/>
      <c r="B40" s="224" t="s">
        <v>54</v>
      </c>
      <c r="C40" s="224"/>
      <c r="D40" s="224"/>
      <c r="E40" s="224"/>
      <c r="F40" s="224"/>
      <c r="G40" s="224"/>
      <c r="H40" s="224"/>
      <c r="I40" s="224"/>
      <c r="J40" s="224"/>
      <c r="K40" s="224"/>
      <c r="L40" s="224"/>
      <c r="M40" s="224"/>
      <c r="N40" s="224"/>
      <c r="O40" s="224"/>
    </row>
    <row r="41" spans="1:15" x14ac:dyDescent="0.25">
      <c r="A41" s="22"/>
      <c r="B41" s="224" t="s">
        <v>55</v>
      </c>
      <c r="C41" s="224"/>
      <c r="D41" s="224"/>
      <c r="E41" s="224"/>
      <c r="F41" s="224"/>
      <c r="G41" s="224"/>
      <c r="H41" s="224"/>
      <c r="I41" s="224"/>
      <c r="J41" s="224"/>
      <c r="K41" s="224"/>
      <c r="L41" s="224"/>
      <c r="M41" s="224"/>
      <c r="N41" s="224"/>
      <c r="O41" s="224"/>
    </row>
    <row r="42" spans="1:15" ht="15.75" customHeight="1" x14ac:dyDescent="0.25">
      <c r="A42" s="22"/>
      <c r="B42" s="224" t="s">
        <v>77</v>
      </c>
      <c r="C42" s="224"/>
      <c r="D42" s="224"/>
      <c r="E42" s="224"/>
      <c r="F42" s="224"/>
      <c r="G42" s="224"/>
      <c r="H42" s="224"/>
      <c r="I42" s="224"/>
      <c r="J42" s="224"/>
      <c r="K42" s="224"/>
      <c r="L42" s="224"/>
      <c r="M42" s="224"/>
      <c r="N42" s="224"/>
      <c r="O42" s="224"/>
    </row>
    <row r="43" spans="1:15" ht="15.75" customHeight="1" x14ac:dyDescent="0.25">
      <c r="A43" s="22"/>
      <c r="B43" s="224"/>
      <c r="C43" s="224"/>
      <c r="D43" s="224"/>
      <c r="E43" s="224"/>
      <c r="F43" s="224"/>
      <c r="G43" s="224"/>
      <c r="H43" s="224"/>
      <c r="I43" s="224"/>
      <c r="J43" s="224"/>
      <c r="K43" s="224"/>
      <c r="L43" s="224"/>
      <c r="M43" s="224"/>
      <c r="N43" s="224"/>
      <c r="O43" s="224"/>
    </row>
    <row r="44" spans="1:15" x14ac:dyDescent="0.25">
      <c r="A44" s="22"/>
      <c r="B44" s="224"/>
      <c r="C44" s="224"/>
      <c r="D44" s="224"/>
      <c r="E44" s="224"/>
      <c r="F44" s="224"/>
      <c r="G44" s="224"/>
      <c r="H44" s="224"/>
      <c r="I44" s="224"/>
      <c r="J44" s="224"/>
      <c r="K44" s="224"/>
      <c r="L44" s="224"/>
      <c r="M44" s="224"/>
      <c r="N44" s="224"/>
      <c r="O44" s="224"/>
    </row>
    <row r="45" spans="1:15" x14ac:dyDescent="0.25">
      <c r="A45" s="22"/>
      <c r="B45" s="224" t="s">
        <v>78</v>
      </c>
      <c r="C45" s="224"/>
      <c r="D45" s="224"/>
      <c r="E45" s="224"/>
      <c r="F45" s="224"/>
      <c r="G45" s="224"/>
      <c r="H45" s="224"/>
      <c r="I45" s="224"/>
      <c r="J45" s="224"/>
      <c r="K45" s="224"/>
      <c r="L45" s="224"/>
      <c r="M45" s="224"/>
      <c r="N45" s="224"/>
      <c r="O45" s="224"/>
    </row>
    <row r="46" spans="1:15" x14ac:dyDescent="0.25">
      <c r="A46" s="22"/>
      <c r="B46" s="224"/>
      <c r="C46" s="224"/>
      <c r="D46" s="224"/>
      <c r="E46" s="224"/>
      <c r="F46" s="224"/>
      <c r="G46" s="224"/>
      <c r="H46" s="224"/>
      <c r="I46" s="224"/>
      <c r="J46" s="224"/>
      <c r="K46" s="224"/>
      <c r="L46" s="224"/>
      <c r="M46" s="224"/>
      <c r="N46" s="224"/>
      <c r="O46" s="224"/>
    </row>
    <row r="47" spans="1:15" x14ac:dyDescent="0.25">
      <c r="A47" s="22" t="s">
        <v>142</v>
      </c>
      <c r="B47" s="226" t="s">
        <v>143</v>
      </c>
      <c r="C47" s="226"/>
      <c r="D47" s="226"/>
      <c r="E47" s="226"/>
      <c r="F47" s="226"/>
      <c r="G47" s="226"/>
      <c r="H47" s="226"/>
      <c r="I47" s="226"/>
      <c r="J47" s="226"/>
      <c r="K47" s="226"/>
      <c r="L47" s="226"/>
      <c r="M47" s="226"/>
      <c r="N47" s="226"/>
      <c r="O47" s="226"/>
    </row>
    <row r="48" spans="1:15" x14ac:dyDescent="0.25">
      <c r="A48" s="22"/>
      <c r="B48" s="224" t="s">
        <v>139</v>
      </c>
      <c r="C48" s="224"/>
      <c r="D48" s="224"/>
      <c r="E48" s="224"/>
      <c r="F48" s="224"/>
      <c r="G48" s="224"/>
      <c r="H48" s="224"/>
      <c r="I48" s="224"/>
      <c r="J48" s="224"/>
      <c r="K48" s="224"/>
      <c r="L48" s="224"/>
      <c r="M48" s="224"/>
      <c r="N48" s="224"/>
      <c r="O48" s="224"/>
    </row>
    <row r="49" spans="1:15" x14ac:dyDescent="0.25">
      <c r="A49" s="22"/>
      <c r="B49" s="103"/>
      <c r="C49" s="103"/>
      <c r="D49" s="103"/>
      <c r="E49" s="103"/>
      <c r="F49" s="103"/>
      <c r="G49" s="103"/>
      <c r="H49" s="103"/>
      <c r="I49" s="103"/>
      <c r="J49" s="103"/>
      <c r="K49" s="103"/>
      <c r="L49" s="103"/>
      <c r="M49" s="103"/>
      <c r="N49" s="103"/>
      <c r="O49" s="103"/>
    </row>
    <row r="51" spans="1:15" x14ac:dyDescent="0.25">
      <c r="A51" s="12" t="s">
        <v>158</v>
      </c>
      <c r="B51" s="224" t="s">
        <v>159</v>
      </c>
      <c r="C51" s="226"/>
      <c r="D51" s="226"/>
      <c r="E51" s="226"/>
      <c r="F51" s="226"/>
      <c r="G51" s="226"/>
      <c r="H51" s="226"/>
      <c r="I51" s="226"/>
      <c r="J51" s="226"/>
      <c r="K51" s="226"/>
      <c r="L51" s="226"/>
      <c r="M51" s="226"/>
      <c r="N51" s="226"/>
      <c r="O51" s="226"/>
    </row>
    <row r="52" spans="1:15" x14ac:dyDescent="0.25">
      <c r="A52" s="34"/>
      <c r="B52" s="226"/>
      <c r="C52" s="226"/>
      <c r="D52" s="226"/>
      <c r="E52" s="226"/>
      <c r="F52" s="226"/>
      <c r="G52" s="226"/>
      <c r="H52" s="226"/>
      <c r="I52" s="226"/>
      <c r="J52" s="226"/>
      <c r="K52" s="226"/>
      <c r="L52" s="226"/>
      <c r="M52" s="226"/>
      <c r="N52" s="226"/>
      <c r="O52" s="226"/>
    </row>
    <row r="53" spans="1:15" x14ac:dyDescent="0.25">
      <c r="A53" s="34"/>
      <c r="B53" s="226"/>
      <c r="C53" s="226"/>
      <c r="D53" s="226"/>
      <c r="E53" s="226"/>
      <c r="F53" s="226"/>
      <c r="G53" s="226"/>
      <c r="H53" s="226"/>
      <c r="I53" s="226"/>
      <c r="J53" s="226"/>
      <c r="K53" s="226"/>
      <c r="L53" s="226"/>
      <c r="M53" s="226"/>
      <c r="N53" s="226"/>
      <c r="O53" s="226"/>
    </row>
    <row r="54" spans="1:15" x14ac:dyDescent="0.25">
      <c r="A54" s="34"/>
      <c r="B54" s="226"/>
      <c r="C54" s="226"/>
      <c r="D54" s="226"/>
      <c r="E54" s="226"/>
      <c r="F54" s="226"/>
      <c r="G54" s="226"/>
      <c r="H54" s="226"/>
      <c r="I54" s="226"/>
      <c r="J54" s="226"/>
      <c r="K54" s="226"/>
      <c r="L54" s="226"/>
      <c r="M54" s="226"/>
      <c r="N54" s="226"/>
      <c r="O54" s="226"/>
    </row>
    <row r="55" spans="1:15" x14ac:dyDescent="0.25">
      <c r="A55" s="34"/>
      <c r="B55" s="226"/>
      <c r="C55" s="226"/>
      <c r="D55" s="226"/>
      <c r="E55" s="226"/>
      <c r="F55" s="226"/>
      <c r="G55" s="226"/>
      <c r="H55" s="226"/>
      <c r="I55" s="226"/>
      <c r="J55" s="226"/>
      <c r="K55" s="226"/>
      <c r="L55" s="226"/>
      <c r="M55" s="226"/>
      <c r="N55" s="226"/>
      <c r="O55" s="226"/>
    </row>
    <row r="56" spans="1:15" x14ac:dyDescent="0.25">
      <c r="A56" s="34"/>
      <c r="B56" s="226"/>
      <c r="C56" s="226"/>
      <c r="D56" s="226"/>
      <c r="E56" s="226"/>
      <c r="F56" s="226"/>
      <c r="G56" s="226"/>
      <c r="H56" s="226"/>
      <c r="I56" s="226"/>
      <c r="J56" s="226"/>
      <c r="K56" s="226"/>
      <c r="L56" s="226"/>
      <c r="M56" s="226"/>
      <c r="N56" s="226"/>
      <c r="O56" s="226"/>
    </row>
    <row r="57" spans="1:15" x14ac:dyDescent="0.25">
      <c r="B57" s="226"/>
      <c r="C57" s="226"/>
      <c r="D57" s="226"/>
      <c r="E57" s="226"/>
      <c r="F57" s="226"/>
      <c r="G57" s="226"/>
      <c r="H57" s="226"/>
      <c r="I57" s="226"/>
      <c r="J57" s="226"/>
      <c r="K57" s="226"/>
      <c r="L57" s="226"/>
      <c r="M57" s="226"/>
      <c r="N57" s="226"/>
      <c r="O57" s="226"/>
    </row>
    <row r="58" spans="1:15" x14ac:dyDescent="0.25">
      <c r="B58" s="226"/>
      <c r="C58" s="226"/>
      <c r="D58" s="226"/>
      <c r="E58" s="226"/>
      <c r="F58" s="226"/>
      <c r="G58" s="226"/>
      <c r="H58" s="226"/>
      <c r="I58" s="226"/>
      <c r="J58" s="226"/>
      <c r="K58" s="226"/>
      <c r="L58" s="226"/>
      <c r="M58" s="226"/>
      <c r="N58" s="226"/>
      <c r="O58" s="226"/>
    </row>
    <row r="59" spans="1:15" x14ac:dyDescent="0.25">
      <c r="B59" s="226"/>
      <c r="C59" s="226"/>
      <c r="D59" s="226"/>
      <c r="E59" s="226"/>
      <c r="F59" s="226"/>
      <c r="G59" s="226"/>
      <c r="H59" s="226"/>
      <c r="I59" s="226"/>
      <c r="J59" s="226"/>
      <c r="K59" s="226"/>
      <c r="L59" s="226"/>
      <c r="M59" s="226"/>
      <c r="N59" s="226"/>
      <c r="O59" s="226"/>
    </row>
    <row r="60" spans="1:15" x14ac:dyDescent="0.25">
      <c r="B60" s="226"/>
      <c r="C60" s="226"/>
      <c r="D60" s="226"/>
      <c r="E60" s="226"/>
      <c r="F60" s="226"/>
      <c r="G60" s="226"/>
      <c r="H60" s="226"/>
      <c r="I60" s="226"/>
      <c r="J60" s="226"/>
      <c r="K60" s="226"/>
      <c r="L60" s="226"/>
      <c r="M60" s="226"/>
      <c r="N60" s="226"/>
      <c r="O60" s="226"/>
    </row>
    <row r="61" spans="1:15" x14ac:dyDescent="0.25">
      <c r="B61" s="226"/>
      <c r="C61" s="226"/>
      <c r="D61" s="226"/>
      <c r="E61" s="226"/>
      <c r="F61" s="226"/>
      <c r="G61" s="226"/>
      <c r="H61" s="226"/>
      <c r="I61" s="226"/>
      <c r="J61" s="226"/>
      <c r="K61" s="226"/>
      <c r="L61" s="226"/>
      <c r="M61" s="226"/>
      <c r="N61" s="226"/>
      <c r="O61" s="226"/>
    </row>
    <row r="62" spans="1:15" x14ac:dyDescent="0.25">
      <c r="B62" s="226"/>
      <c r="C62" s="226"/>
      <c r="D62" s="226"/>
      <c r="E62" s="226"/>
      <c r="F62" s="226"/>
      <c r="G62" s="226"/>
      <c r="H62" s="226"/>
      <c r="I62" s="226"/>
      <c r="J62" s="226"/>
      <c r="K62" s="226"/>
      <c r="L62" s="226"/>
      <c r="M62" s="226"/>
      <c r="N62" s="226"/>
      <c r="O62" s="226"/>
    </row>
    <row r="63" spans="1:15" x14ac:dyDescent="0.25">
      <c r="B63" s="226"/>
      <c r="C63" s="226"/>
      <c r="D63" s="226"/>
      <c r="E63" s="226"/>
      <c r="F63" s="226"/>
      <c r="G63" s="226"/>
      <c r="H63" s="226"/>
      <c r="I63" s="226"/>
      <c r="J63" s="226"/>
      <c r="K63" s="226"/>
      <c r="L63" s="226"/>
      <c r="M63" s="226"/>
      <c r="N63" s="226"/>
      <c r="O63" s="226"/>
    </row>
    <row r="64" spans="1:15" x14ac:dyDescent="0.25">
      <c r="B64" s="226"/>
      <c r="C64" s="226"/>
      <c r="D64" s="226"/>
      <c r="E64" s="226"/>
      <c r="F64" s="226"/>
      <c r="G64" s="226"/>
      <c r="H64" s="226"/>
      <c r="I64" s="226"/>
      <c r="J64" s="226"/>
      <c r="K64" s="226"/>
      <c r="L64" s="226"/>
      <c r="M64" s="226"/>
      <c r="N64" s="226"/>
      <c r="O64" s="226"/>
    </row>
    <row r="65" spans="2:15" x14ac:dyDescent="0.25">
      <c r="B65" s="226"/>
      <c r="C65" s="226"/>
      <c r="D65" s="226"/>
      <c r="E65" s="226"/>
      <c r="F65" s="226"/>
      <c r="G65" s="226"/>
      <c r="H65" s="226"/>
      <c r="I65" s="226"/>
      <c r="J65" s="226"/>
      <c r="K65" s="226"/>
      <c r="L65" s="226"/>
      <c r="M65" s="226"/>
      <c r="N65" s="226"/>
      <c r="O65" s="226"/>
    </row>
    <row r="66" spans="2:15" x14ac:dyDescent="0.25">
      <c r="B66" s="226"/>
      <c r="C66" s="226"/>
      <c r="D66" s="226"/>
      <c r="E66" s="226"/>
      <c r="F66" s="226"/>
      <c r="G66" s="226"/>
      <c r="H66" s="226"/>
      <c r="I66" s="226"/>
      <c r="J66" s="226"/>
      <c r="K66" s="226"/>
      <c r="L66" s="226"/>
      <c r="M66" s="226"/>
      <c r="N66" s="226"/>
      <c r="O66" s="226"/>
    </row>
    <row r="67" spans="2:15" x14ac:dyDescent="0.25">
      <c r="B67" s="226"/>
      <c r="C67" s="226"/>
      <c r="D67" s="226"/>
      <c r="E67" s="226"/>
      <c r="F67" s="226"/>
      <c r="G67" s="226"/>
      <c r="H67" s="226"/>
      <c r="I67" s="226"/>
      <c r="J67" s="226"/>
      <c r="K67" s="226"/>
      <c r="L67" s="226"/>
      <c r="M67" s="226"/>
      <c r="N67" s="226"/>
      <c r="O67" s="226"/>
    </row>
    <row r="68" spans="2:15" x14ac:dyDescent="0.25">
      <c r="B68" s="226"/>
      <c r="C68" s="226"/>
      <c r="D68" s="226"/>
      <c r="E68" s="226"/>
      <c r="F68" s="226"/>
      <c r="G68" s="226"/>
      <c r="H68" s="226"/>
      <c r="I68" s="226"/>
      <c r="J68" s="226"/>
      <c r="K68" s="226"/>
      <c r="L68" s="226"/>
      <c r="M68" s="226"/>
      <c r="N68" s="226"/>
      <c r="O68" s="226"/>
    </row>
    <row r="69" spans="2:15" x14ac:dyDescent="0.25">
      <c r="B69" s="226"/>
      <c r="C69" s="226"/>
      <c r="D69" s="226"/>
      <c r="E69" s="226"/>
      <c r="F69" s="226"/>
      <c r="G69" s="226"/>
      <c r="H69" s="226"/>
      <c r="I69" s="226"/>
      <c r="J69" s="226"/>
      <c r="K69" s="226"/>
      <c r="L69" s="226"/>
      <c r="M69" s="226"/>
      <c r="N69" s="226"/>
      <c r="O69" s="226"/>
    </row>
    <row r="70" spans="2:15" x14ac:dyDescent="0.25">
      <c r="B70" s="226"/>
      <c r="C70" s="226"/>
      <c r="D70" s="226"/>
      <c r="E70" s="226"/>
      <c r="F70" s="226"/>
      <c r="G70" s="226"/>
      <c r="H70" s="226"/>
      <c r="I70" s="226"/>
      <c r="J70" s="226"/>
      <c r="K70" s="226"/>
      <c r="L70" s="226"/>
      <c r="M70" s="226"/>
      <c r="N70" s="226"/>
      <c r="O70" s="226"/>
    </row>
    <row r="71" spans="2:15" x14ac:dyDescent="0.25">
      <c r="B71" s="226"/>
      <c r="C71" s="226"/>
      <c r="D71" s="226"/>
      <c r="E71" s="226"/>
      <c r="F71" s="226"/>
      <c r="G71" s="226"/>
      <c r="H71" s="226"/>
      <c r="I71" s="226"/>
      <c r="J71" s="226"/>
      <c r="K71" s="226"/>
      <c r="L71" s="226"/>
      <c r="M71" s="226"/>
      <c r="N71" s="226"/>
      <c r="O71" s="226"/>
    </row>
    <row r="72" spans="2:15" x14ac:dyDescent="0.25">
      <c r="B72" s="226"/>
      <c r="C72" s="226"/>
      <c r="D72" s="226"/>
      <c r="E72" s="226"/>
      <c r="F72" s="226"/>
      <c r="G72" s="226"/>
      <c r="H72" s="226"/>
      <c r="I72" s="226"/>
      <c r="J72" s="226"/>
      <c r="K72" s="226"/>
      <c r="L72" s="226"/>
      <c r="M72" s="226"/>
      <c r="N72" s="226"/>
      <c r="O72" s="226"/>
    </row>
    <row r="73" spans="2:15" x14ac:dyDescent="0.25">
      <c r="B73" s="226"/>
      <c r="C73" s="226"/>
      <c r="D73" s="226"/>
      <c r="E73" s="226"/>
      <c r="F73" s="226"/>
      <c r="G73" s="226"/>
      <c r="H73" s="226"/>
      <c r="I73" s="226"/>
      <c r="J73" s="226"/>
      <c r="K73" s="226"/>
      <c r="L73" s="226"/>
      <c r="M73" s="226"/>
      <c r="N73" s="226"/>
      <c r="O73" s="226"/>
    </row>
    <row r="74" spans="2:15" x14ac:dyDescent="0.25">
      <c r="B74" s="226"/>
      <c r="C74" s="226"/>
      <c r="D74" s="226"/>
      <c r="E74" s="226"/>
      <c r="F74" s="226"/>
      <c r="G74" s="226"/>
      <c r="H74" s="226"/>
      <c r="I74" s="226"/>
      <c r="J74" s="226"/>
      <c r="K74" s="226"/>
      <c r="L74" s="226"/>
      <c r="M74" s="226"/>
      <c r="N74" s="226"/>
      <c r="O74" s="226"/>
    </row>
    <row r="75" spans="2:15" x14ac:dyDescent="0.25">
      <c r="B75" s="226"/>
      <c r="C75" s="226"/>
      <c r="D75" s="226"/>
      <c r="E75" s="226"/>
      <c r="F75" s="226"/>
      <c r="G75" s="226"/>
      <c r="H75" s="226"/>
      <c r="I75" s="226"/>
      <c r="J75" s="226"/>
      <c r="K75" s="226"/>
      <c r="L75" s="226"/>
      <c r="M75" s="226"/>
      <c r="N75" s="226"/>
      <c r="O75" s="226"/>
    </row>
    <row r="76" spans="2:15" x14ac:dyDescent="0.25">
      <c r="B76" s="226"/>
      <c r="C76" s="226"/>
      <c r="D76" s="226"/>
      <c r="E76" s="226"/>
      <c r="F76" s="226"/>
      <c r="G76" s="226"/>
      <c r="H76" s="226"/>
      <c r="I76" s="226"/>
      <c r="J76" s="226"/>
      <c r="K76" s="226"/>
      <c r="L76" s="226"/>
      <c r="M76" s="226"/>
      <c r="N76" s="226"/>
      <c r="O76" s="226"/>
    </row>
    <row r="77" spans="2:15" x14ac:dyDescent="0.25">
      <c r="B77" s="226"/>
      <c r="C77" s="226"/>
      <c r="D77" s="226"/>
      <c r="E77" s="226"/>
      <c r="F77" s="226"/>
      <c r="G77" s="226"/>
      <c r="H77" s="226"/>
      <c r="I77" s="226"/>
      <c r="J77" s="226"/>
      <c r="K77" s="226"/>
      <c r="L77" s="226"/>
      <c r="M77" s="226"/>
      <c r="N77" s="226"/>
      <c r="O77" s="226"/>
    </row>
    <row r="78" spans="2:15" x14ac:dyDescent="0.25">
      <c r="B78" s="226"/>
      <c r="C78" s="226"/>
      <c r="D78" s="226"/>
      <c r="E78" s="226"/>
      <c r="F78" s="226"/>
      <c r="G78" s="226"/>
      <c r="H78" s="226"/>
      <c r="I78" s="226"/>
      <c r="J78" s="226"/>
      <c r="K78" s="226"/>
      <c r="L78" s="226"/>
      <c r="M78" s="226"/>
      <c r="N78" s="226"/>
      <c r="O78" s="226"/>
    </row>
    <row r="79" spans="2:15" x14ac:dyDescent="0.25">
      <c r="B79" s="226"/>
      <c r="C79" s="226"/>
      <c r="D79" s="226"/>
      <c r="E79" s="226"/>
      <c r="F79" s="226"/>
      <c r="G79" s="226"/>
      <c r="H79" s="226"/>
      <c r="I79" s="226"/>
      <c r="J79" s="226"/>
      <c r="K79" s="226"/>
      <c r="L79" s="226"/>
      <c r="M79" s="226"/>
      <c r="N79" s="226"/>
      <c r="O79" s="226"/>
    </row>
  </sheetData>
  <mergeCells count="21">
    <mergeCell ref="B51:O79"/>
    <mergeCell ref="B39:O39"/>
    <mergeCell ref="B47:O47"/>
    <mergeCell ref="B48:O48"/>
    <mergeCell ref="B45:O46"/>
    <mergeCell ref="A1:O1"/>
    <mergeCell ref="B2:O9"/>
    <mergeCell ref="A10:A19"/>
    <mergeCell ref="B41:O41"/>
    <mergeCell ref="B42:O44"/>
    <mergeCell ref="B31:O33"/>
    <mergeCell ref="B40:O40"/>
    <mergeCell ref="B10:O19"/>
    <mergeCell ref="A20:A22"/>
    <mergeCell ref="B20:O22"/>
    <mergeCell ref="A23:A30"/>
    <mergeCell ref="B23:O30"/>
    <mergeCell ref="A31:A33"/>
    <mergeCell ref="B34:O34"/>
    <mergeCell ref="B35:O35"/>
    <mergeCell ref="B36:O3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dimension ref="A1:D86"/>
  <sheetViews>
    <sheetView topLeftCell="A73" zoomScale="150" zoomScaleNormal="85" workbookViewId="0">
      <selection activeCell="A2" sqref="A2:D2"/>
    </sheetView>
  </sheetViews>
  <sheetFormatPr defaultColWidth="9.140625" defaultRowHeight="15.75" x14ac:dyDescent="0.25"/>
  <cols>
    <col min="1" max="1" width="10" style="25" customWidth="1"/>
    <col min="2" max="2" width="51.42578125" style="25" customWidth="1"/>
    <col min="3" max="3" width="62.28515625" style="25" customWidth="1"/>
    <col min="4" max="4" width="54.28515625" style="109" customWidth="1"/>
    <col min="5" max="16384" width="9.140625" style="25"/>
  </cols>
  <sheetData>
    <row r="1" spans="1:4" x14ac:dyDescent="0.25">
      <c r="B1" s="88"/>
    </row>
    <row r="2" spans="1:4" x14ac:dyDescent="0.25">
      <c r="A2" s="229" t="str">
        <f>Pasiūlymas!B30</f>
        <v>DPV aparatas naujagimių ventiliacijai</v>
      </c>
      <c r="B2" s="229"/>
      <c r="C2" s="229"/>
      <c r="D2" s="229"/>
    </row>
    <row r="3" spans="1:4" x14ac:dyDescent="0.25">
      <c r="A3" s="26"/>
      <c r="B3" s="24"/>
      <c r="C3" s="24"/>
    </row>
    <row r="4" spans="1:4" x14ac:dyDescent="0.25">
      <c r="A4" s="23" t="s">
        <v>12</v>
      </c>
      <c r="B4" s="24"/>
      <c r="C4" s="24"/>
    </row>
    <row r="5" spans="1:4" s="89" customFormat="1" ht="78.75" x14ac:dyDescent="0.25">
      <c r="A5" s="122" t="s">
        <v>36</v>
      </c>
      <c r="B5" s="122" t="s">
        <v>37</v>
      </c>
      <c r="C5" s="122" t="s">
        <v>38</v>
      </c>
      <c r="D5" s="110" t="s">
        <v>39</v>
      </c>
    </row>
    <row r="6" spans="1:4" s="89" customFormat="1" x14ac:dyDescent="0.25">
      <c r="A6" s="127" t="s">
        <v>43</v>
      </c>
      <c r="B6" s="123" t="s">
        <v>166</v>
      </c>
      <c r="C6" s="123" t="s">
        <v>167</v>
      </c>
      <c r="D6" s="117"/>
    </row>
    <row r="7" spans="1:4" s="89" customFormat="1" ht="30" x14ac:dyDescent="0.25">
      <c r="A7" s="127" t="s">
        <v>46</v>
      </c>
      <c r="B7" s="123" t="s">
        <v>168</v>
      </c>
      <c r="C7" s="123" t="s">
        <v>169</v>
      </c>
      <c r="D7" s="117"/>
    </row>
    <row r="8" spans="1:4" s="89" customFormat="1" x14ac:dyDescent="0.25">
      <c r="A8" s="228" t="s">
        <v>47</v>
      </c>
      <c r="B8" s="227" t="s">
        <v>170</v>
      </c>
      <c r="C8" s="123" t="s">
        <v>171</v>
      </c>
      <c r="D8" s="117"/>
    </row>
    <row r="9" spans="1:4" s="89" customFormat="1" ht="30" x14ac:dyDescent="0.25">
      <c r="A9" s="228"/>
      <c r="B9" s="227"/>
      <c r="C9" s="123" t="s">
        <v>172</v>
      </c>
      <c r="D9" s="117"/>
    </row>
    <row r="10" spans="1:4" s="89" customFormat="1" x14ac:dyDescent="0.25">
      <c r="A10" s="228" t="s">
        <v>48</v>
      </c>
      <c r="B10" s="227" t="s">
        <v>173</v>
      </c>
      <c r="C10" s="123" t="s">
        <v>174</v>
      </c>
      <c r="D10" s="117"/>
    </row>
    <row r="11" spans="1:4" s="89" customFormat="1" x14ac:dyDescent="0.25">
      <c r="A11" s="228"/>
      <c r="B11" s="227"/>
      <c r="C11" s="123" t="s">
        <v>175</v>
      </c>
      <c r="D11" s="117"/>
    </row>
    <row r="12" spans="1:4" s="89" customFormat="1" x14ac:dyDescent="0.25">
      <c r="A12" s="228" t="s">
        <v>49</v>
      </c>
      <c r="B12" s="227" t="s">
        <v>176</v>
      </c>
      <c r="C12" s="124" t="s">
        <v>177</v>
      </c>
      <c r="D12" s="117"/>
    </row>
    <row r="13" spans="1:4" s="89" customFormat="1" x14ac:dyDescent="0.25">
      <c r="A13" s="228"/>
      <c r="B13" s="227"/>
      <c r="C13" s="124" t="s">
        <v>178</v>
      </c>
      <c r="D13" s="117"/>
    </row>
    <row r="14" spans="1:4" s="89" customFormat="1" x14ac:dyDescent="0.25">
      <c r="A14" s="228"/>
      <c r="B14" s="227"/>
      <c r="C14" s="124" t="s">
        <v>179</v>
      </c>
      <c r="D14" s="117"/>
    </row>
    <row r="15" spans="1:4" s="89" customFormat="1" x14ac:dyDescent="0.25">
      <c r="A15" s="228"/>
      <c r="B15" s="227"/>
      <c r="C15" s="123" t="s">
        <v>180</v>
      </c>
      <c r="D15" s="117"/>
    </row>
    <row r="16" spans="1:4" s="89" customFormat="1" ht="30" x14ac:dyDescent="0.25">
      <c r="A16" s="228"/>
      <c r="B16" s="227"/>
      <c r="C16" s="124" t="s">
        <v>181</v>
      </c>
      <c r="D16" s="117"/>
    </row>
    <row r="17" spans="1:4" s="89" customFormat="1" ht="30" x14ac:dyDescent="0.25">
      <c r="A17" s="228"/>
      <c r="B17" s="227"/>
      <c r="C17" s="124" t="s">
        <v>182</v>
      </c>
      <c r="D17" s="117"/>
    </row>
    <row r="18" spans="1:4" s="89" customFormat="1" x14ac:dyDescent="0.25">
      <c r="A18" s="228"/>
      <c r="B18" s="227"/>
      <c r="C18" s="123" t="s">
        <v>183</v>
      </c>
      <c r="D18" s="117"/>
    </row>
    <row r="19" spans="1:4" s="89" customFormat="1" x14ac:dyDescent="0.25">
      <c r="A19" s="228"/>
      <c r="B19" s="227"/>
      <c r="C19" s="124" t="s">
        <v>184</v>
      </c>
      <c r="D19" s="117"/>
    </row>
    <row r="20" spans="1:4" s="89" customFormat="1" ht="45" x14ac:dyDescent="0.25">
      <c r="A20" s="228" t="s">
        <v>50</v>
      </c>
      <c r="B20" s="227" t="s">
        <v>185</v>
      </c>
      <c r="C20" s="124" t="s">
        <v>186</v>
      </c>
      <c r="D20" s="117"/>
    </row>
    <row r="21" spans="1:4" s="89" customFormat="1" ht="31.5" x14ac:dyDescent="0.25">
      <c r="A21" s="228"/>
      <c r="B21" s="227"/>
      <c r="C21" s="124" t="s">
        <v>187</v>
      </c>
      <c r="D21" s="117"/>
    </row>
    <row r="22" spans="1:4" s="89" customFormat="1" ht="60" x14ac:dyDescent="0.25">
      <c r="A22" s="228"/>
      <c r="B22" s="227"/>
      <c r="C22" s="124" t="s">
        <v>188</v>
      </c>
      <c r="D22" s="117"/>
    </row>
    <row r="23" spans="1:4" s="89" customFormat="1" x14ac:dyDescent="0.25">
      <c r="A23" s="128" t="s">
        <v>153</v>
      </c>
      <c r="B23" s="125" t="s">
        <v>189</v>
      </c>
      <c r="C23" s="123"/>
      <c r="D23" s="117"/>
    </row>
    <row r="24" spans="1:4" s="89" customFormat="1" ht="30" x14ac:dyDescent="0.25">
      <c r="A24" s="127" t="s">
        <v>190</v>
      </c>
      <c r="B24" s="123" t="s">
        <v>191</v>
      </c>
      <c r="C24" s="123" t="s">
        <v>192</v>
      </c>
      <c r="D24" s="117"/>
    </row>
    <row r="25" spans="1:4" s="89" customFormat="1" x14ac:dyDescent="0.25">
      <c r="A25" s="128" t="s">
        <v>193</v>
      </c>
      <c r="B25" s="125" t="s">
        <v>194</v>
      </c>
      <c r="C25" s="123"/>
      <c r="D25" s="117"/>
    </row>
    <row r="26" spans="1:4" s="89" customFormat="1" ht="30" x14ac:dyDescent="0.25">
      <c r="A26" s="127" t="s">
        <v>195</v>
      </c>
      <c r="B26" s="123" t="s">
        <v>196</v>
      </c>
      <c r="C26" s="123" t="s">
        <v>197</v>
      </c>
      <c r="D26" s="117"/>
    </row>
    <row r="27" spans="1:4" s="89" customFormat="1" ht="30" x14ac:dyDescent="0.25">
      <c r="A27" s="127" t="s">
        <v>198</v>
      </c>
      <c r="B27" s="123" t="s">
        <v>199</v>
      </c>
      <c r="C27" s="124" t="s">
        <v>200</v>
      </c>
      <c r="D27" s="117"/>
    </row>
    <row r="28" spans="1:4" s="89" customFormat="1" ht="30" x14ac:dyDescent="0.25">
      <c r="A28" s="127" t="s">
        <v>201</v>
      </c>
      <c r="B28" s="123" t="s">
        <v>202</v>
      </c>
      <c r="C28" s="126" t="s">
        <v>203</v>
      </c>
      <c r="D28" s="117"/>
    </row>
    <row r="29" spans="1:4" s="89" customFormat="1" ht="30" x14ac:dyDescent="0.25">
      <c r="A29" s="127" t="s">
        <v>204</v>
      </c>
      <c r="B29" s="123" t="s">
        <v>205</v>
      </c>
      <c r="C29" s="124" t="s">
        <v>206</v>
      </c>
      <c r="D29" s="117"/>
    </row>
    <row r="30" spans="1:4" s="89" customFormat="1" ht="30" x14ac:dyDescent="0.25">
      <c r="A30" s="127" t="s">
        <v>207</v>
      </c>
      <c r="B30" s="123" t="s">
        <v>208</v>
      </c>
      <c r="C30" s="124" t="s">
        <v>209</v>
      </c>
      <c r="D30" s="117"/>
    </row>
    <row r="31" spans="1:4" s="89" customFormat="1" ht="30" x14ac:dyDescent="0.25">
      <c r="A31" s="127" t="s">
        <v>210</v>
      </c>
      <c r="B31" s="123" t="s">
        <v>211</v>
      </c>
      <c r="C31" s="124" t="s">
        <v>212</v>
      </c>
      <c r="D31" s="117"/>
    </row>
    <row r="32" spans="1:4" s="89" customFormat="1" ht="30" x14ac:dyDescent="0.25">
      <c r="A32" s="127" t="s">
        <v>213</v>
      </c>
      <c r="B32" s="123" t="s">
        <v>214</v>
      </c>
      <c r="C32" s="124" t="s">
        <v>215</v>
      </c>
      <c r="D32" s="117"/>
    </row>
    <row r="33" spans="1:4" s="89" customFormat="1" ht="30" x14ac:dyDescent="0.25">
      <c r="A33" s="127" t="s">
        <v>216</v>
      </c>
      <c r="B33" s="123" t="s">
        <v>217</v>
      </c>
      <c r="C33" s="124" t="s">
        <v>218</v>
      </c>
      <c r="D33" s="117"/>
    </row>
    <row r="34" spans="1:4" s="89" customFormat="1" ht="31.5" x14ac:dyDescent="0.25">
      <c r="A34" s="127" t="s">
        <v>219</v>
      </c>
      <c r="B34" s="123" t="s">
        <v>220</v>
      </c>
      <c r="C34" s="124" t="s">
        <v>221</v>
      </c>
      <c r="D34" s="117"/>
    </row>
    <row r="35" spans="1:4" s="89" customFormat="1" x14ac:dyDescent="0.25">
      <c r="A35" s="128" t="s">
        <v>222</v>
      </c>
      <c r="B35" s="125" t="s">
        <v>223</v>
      </c>
      <c r="C35" s="124"/>
      <c r="D35" s="117"/>
    </row>
    <row r="36" spans="1:4" s="89" customFormat="1" x14ac:dyDescent="0.25">
      <c r="A36" s="127" t="s">
        <v>224</v>
      </c>
      <c r="B36" s="123" t="s">
        <v>225</v>
      </c>
      <c r="C36" s="124" t="s">
        <v>226</v>
      </c>
      <c r="D36" s="117"/>
    </row>
    <row r="37" spans="1:4" s="89" customFormat="1" x14ac:dyDescent="0.25">
      <c r="A37" s="127" t="s">
        <v>227</v>
      </c>
      <c r="B37" s="124" t="s">
        <v>228</v>
      </c>
      <c r="C37" s="123" t="s">
        <v>229</v>
      </c>
      <c r="D37" s="117"/>
    </row>
    <row r="38" spans="1:4" s="89" customFormat="1" ht="60" x14ac:dyDescent="0.25">
      <c r="A38" s="127" t="s">
        <v>230</v>
      </c>
      <c r="B38" s="123" t="s">
        <v>231</v>
      </c>
      <c r="C38" s="123" t="s">
        <v>232</v>
      </c>
      <c r="D38" s="117"/>
    </row>
    <row r="39" spans="1:4" s="89" customFormat="1" ht="30" x14ac:dyDescent="0.25">
      <c r="A39" s="129" t="s">
        <v>233</v>
      </c>
      <c r="B39" s="124" t="s">
        <v>234</v>
      </c>
      <c r="C39" s="124" t="s">
        <v>235</v>
      </c>
      <c r="D39" s="117"/>
    </row>
    <row r="40" spans="1:4" s="89" customFormat="1" ht="30" x14ac:dyDescent="0.25">
      <c r="A40" s="127" t="s">
        <v>236</v>
      </c>
      <c r="B40" s="124" t="s">
        <v>237</v>
      </c>
      <c r="C40" s="123" t="s">
        <v>238</v>
      </c>
      <c r="D40" s="117"/>
    </row>
    <row r="41" spans="1:4" s="89" customFormat="1" ht="60" x14ac:dyDescent="0.25">
      <c r="A41" s="127" t="s">
        <v>239</v>
      </c>
      <c r="B41" s="124" t="s">
        <v>240</v>
      </c>
      <c r="C41" s="124" t="s">
        <v>241</v>
      </c>
      <c r="D41" s="117"/>
    </row>
    <row r="42" spans="1:4" s="89" customFormat="1" x14ac:dyDescent="0.25">
      <c r="A42" s="128" t="s">
        <v>242</v>
      </c>
      <c r="B42" s="125" t="s">
        <v>243</v>
      </c>
      <c r="C42" s="123"/>
      <c r="D42" s="117"/>
    </row>
    <row r="43" spans="1:4" s="89" customFormat="1" ht="30" x14ac:dyDescent="0.25">
      <c r="A43" s="127" t="s">
        <v>244</v>
      </c>
      <c r="B43" s="123" t="s">
        <v>245</v>
      </c>
      <c r="C43" s="123" t="s">
        <v>246</v>
      </c>
      <c r="D43" s="117"/>
    </row>
    <row r="44" spans="1:4" s="89" customFormat="1" ht="30" x14ac:dyDescent="0.25">
      <c r="A44" s="127" t="s">
        <v>247</v>
      </c>
      <c r="B44" s="123" t="s">
        <v>248</v>
      </c>
      <c r="C44" s="123" t="s">
        <v>249</v>
      </c>
      <c r="D44" s="117"/>
    </row>
    <row r="45" spans="1:4" s="89" customFormat="1" ht="30" x14ac:dyDescent="0.25">
      <c r="A45" s="127" t="s">
        <v>250</v>
      </c>
      <c r="B45" s="123" t="s">
        <v>251</v>
      </c>
      <c r="C45" s="123" t="s">
        <v>252</v>
      </c>
      <c r="D45" s="117"/>
    </row>
    <row r="46" spans="1:4" s="89" customFormat="1" x14ac:dyDescent="0.25">
      <c r="A46" s="127" t="s">
        <v>253</v>
      </c>
      <c r="B46" s="123" t="s">
        <v>254</v>
      </c>
      <c r="C46" s="123" t="s">
        <v>255</v>
      </c>
      <c r="D46" s="117"/>
    </row>
    <row r="47" spans="1:4" s="89" customFormat="1" x14ac:dyDescent="0.25">
      <c r="A47" s="128" t="s">
        <v>256</v>
      </c>
      <c r="B47" s="125" t="s">
        <v>257</v>
      </c>
      <c r="C47" s="123"/>
      <c r="D47" s="117"/>
    </row>
    <row r="48" spans="1:4" s="89" customFormat="1" x14ac:dyDescent="0.25">
      <c r="A48" s="127" t="s">
        <v>258</v>
      </c>
      <c r="B48" s="123" t="s">
        <v>259</v>
      </c>
      <c r="C48" s="123" t="s">
        <v>226</v>
      </c>
      <c r="D48" s="117"/>
    </row>
    <row r="49" spans="1:4" s="89" customFormat="1" x14ac:dyDescent="0.25">
      <c r="A49" s="127" t="s">
        <v>260</v>
      </c>
      <c r="B49" s="123" t="s">
        <v>261</v>
      </c>
      <c r="C49" s="123" t="s">
        <v>226</v>
      </c>
      <c r="D49" s="117"/>
    </row>
    <row r="50" spans="1:4" s="89" customFormat="1" x14ac:dyDescent="0.25">
      <c r="A50" s="127" t="s">
        <v>262</v>
      </c>
      <c r="B50" s="123" t="s">
        <v>263</v>
      </c>
      <c r="C50" s="123" t="s">
        <v>226</v>
      </c>
      <c r="D50" s="117"/>
    </row>
    <row r="51" spans="1:4" s="89" customFormat="1" ht="30" x14ac:dyDescent="0.25">
      <c r="A51" s="127" t="s">
        <v>264</v>
      </c>
      <c r="B51" s="123" t="s">
        <v>265</v>
      </c>
      <c r="C51" s="123" t="s">
        <v>226</v>
      </c>
      <c r="D51" s="117"/>
    </row>
    <row r="52" spans="1:4" s="89" customFormat="1" x14ac:dyDescent="0.25">
      <c r="A52" s="129" t="s">
        <v>266</v>
      </c>
      <c r="B52" s="124" t="s">
        <v>267</v>
      </c>
      <c r="C52" s="123" t="s">
        <v>226</v>
      </c>
      <c r="D52" s="117"/>
    </row>
    <row r="53" spans="1:4" s="89" customFormat="1" x14ac:dyDescent="0.25">
      <c r="A53" s="129" t="s">
        <v>268</v>
      </c>
      <c r="B53" s="124" t="s">
        <v>269</v>
      </c>
      <c r="C53" s="123" t="s">
        <v>226</v>
      </c>
      <c r="D53" s="117"/>
    </row>
    <row r="54" spans="1:4" s="89" customFormat="1" x14ac:dyDescent="0.25">
      <c r="A54" s="129" t="s">
        <v>270</v>
      </c>
      <c r="B54" s="124" t="s">
        <v>271</v>
      </c>
      <c r="C54" s="123" t="s">
        <v>226</v>
      </c>
      <c r="D54" s="117"/>
    </row>
    <row r="55" spans="1:4" s="89" customFormat="1" x14ac:dyDescent="0.25">
      <c r="A55" s="129" t="s">
        <v>272</v>
      </c>
      <c r="B55" s="124" t="s">
        <v>273</v>
      </c>
      <c r="C55" s="123" t="s">
        <v>226</v>
      </c>
      <c r="D55" s="117"/>
    </row>
    <row r="56" spans="1:4" s="89" customFormat="1" x14ac:dyDescent="0.25">
      <c r="A56" s="129" t="s">
        <v>274</v>
      </c>
      <c r="B56" s="124" t="s">
        <v>275</v>
      </c>
      <c r="C56" s="123" t="s">
        <v>226</v>
      </c>
      <c r="D56" s="117"/>
    </row>
    <row r="57" spans="1:4" s="89" customFormat="1" ht="30" x14ac:dyDescent="0.25">
      <c r="A57" s="129" t="s">
        <v>276</v>
      </c>
      <c r="B57" s="124" t="s">
        <v>277</v>
      </c>
      <c r="C57" s="123" t="s">
        <v>226</v>
      </c>
      <c r="D57" s="117"/>
    </row>
    <row r="58" spans="1:4" s="89" customFormat="1" ht="30" x14ac:dyDescent="0.25">
      <c r="A58" s="129" t="s">
        <v>278</v>
      </c>
      <c r="B58" s="124" t="s">
        <v>279</v>
      </c>
      <c r="C58" s="124" t="s">
        <v>226</v>
      </c>
      <c r="D58" s="117"/>
    </row>
    <row r="59" spans="1:4" s="89" customFormat="1" ht="16.5" x14ac:dyDescent="0.25">
      <c r="A59" s="129" t="s">
        <v>280</v>
      </c>
      <c r="B59" s="124" t="s">
        <v>281</v>
      </c>
      <c r="C59" s="124" t="s">
        <v>226</v>
      </c>
      <c r="D59" s="117"/>
    </row>
    <row r="60" spans="1:4" s="89" customFormat="1" ht="16.5" x14ac:dyDescent="0.25">
      <c r="A60" s="129" t="s">
        <v>282</v>
      </c>
      <c r="B60" s="124" t="s">
        <v>283</v>
      </c>
      <c r="C60" s="124" t="s">
        <v>226</v>
      </c>
      <c r="D60" s="117"/>
    </row>
    <row r="61" spans="1:4" s="89" customFormat="1" x14ac:dyDescent="0.25">
      <c r="A61" s="129" t="s">
        <v>284</v>
      </c>
      <c r="B61" s="124" t="s">
        <v>285</v>
      </c>
      <c r="C61" s="124" t="s">
        <v>286</v>
      </c>
      <c r="D61" s="117"/>
    </row>
    <row r="62" spans="1:4" s="89" customFormat="1" x14ac:dyDescent="0.25">
      <c r="A62" s="128" t="s">
        <v>287</v>
      </c>
      <c r="B62" s="125" t="s">
        <v>288</v>
      </c>
      <c r="C62" s="123"/>
      <c r="D62" s="117"/>
    </row>
    <row r="63" spans="1:4" s="89" customFormat="1" x14ac:dyDescent="0.25">
      <c r="A63" s="127" t="s">
        <v>289</v>
      </c>
      <c r="B63" s="123" t="s">
        <v>290</v>
      </c>
      <c r="C63" s="123" t="s">
        <v>226</v>
      </c>
      <c r="D63" s="117"/>
    </row>
    <row r="64" spans="1:4" s="89" customFormat="1" x14ac:dyDescent="0.25">
      <c r="A64" s="127" t="s">
        <v>291</v>
      </c>
      <c r="B64" s="123" t="s">
        <v>292</v>
      </c>
      <c r="C64" s="123" t="s">
        <v>226</v>
      </c>
      <c r="D64" s="117"/>
    </row>
    <row r="65" spans="1:4" s="89" customFormat="1" x14ac:dyDescent="0.25">
      <c r="A65" s="127" t="s">
        <v>293</v>
      </c>
      <c r="B65" s="123" t="s">
        <v>294</v>
      </c>
      <c r="C65" s="123" t="s">
        <v>226</v>
      </c>
      <c r="D65" s="117"/>
    </row>
    <row r="66" spans="1:4" s="89" customFormat="1" ht="30" x14ac:dyDescent="0.25">
      <c r="A66" s="127" t="s">
        <v>295</v>
      </c>
      <c r="B66" s="123" t="s">
        <v>296</v>
      </c>
      <c r="C66" s="123" t="s">
        <v>297</v>
      </c>
      <c r="D66" s="117"/>
    </row>
    <row r="67" spans="1:4" s="89" customFormat="1" x14ac:dyDescent="0.25">
      <c r="A67" s="127" t="s">
        <v>298</v>
      </c>
      <c r="B67" s="123" t="s">
        <v>299</v>
      </c>
      <c r="C67" s="123" t="s">
        <v>226</v>
      </c>
      <c r="D67" s="117"/>
    </row>
    <row r="68" spans="1:4" s="89" customFormat="1" x14ac:dyDescent="0.25">
      <c r="A68" s="127" t="s">
        <v>300</v>
      </c>
      <c r="B68" s="123" t="s">
        <v>301</v>
      </c>
      <c r="C68" s="123" t="s">
        <v>302</v>
      </c>
      <c r="D68" s="117"/>
    </row>
    <row r="69" spans="1:4" s="89" customFormat="1" ht="31.5" x14ac:dyDescent="0.25">
      <c r="A69" s="127" t="s">
        <v>303</v>
      </c>
      <c r="B69" s="124" t="s">
        <v>304</v>
      </c>
      <c r="C69" s="124" t="s">
        <v>305</v>
      </c>
      <c r="D69" s="117"/>
    </row>
    <row r="70" spans="1:4" s="89" customFormat="1" ht="30" x14ac:dyDescent="0.25">
      <c r="A70" s="127" t="s">
        <v>306</v>
      </c>
      <c r="B70" s="124" t="s">
        <v>307</v>
      </c>
      <c r="C70" s="124" t="s">
        <v>308</v>
      </c>
      <c r="D70" s="117"/>
    </row>
    <row r="71" spans="1:4" s="89" customFormat="1" x14ac:dyDescent="0.25">
      <c r="A71" s="228" t="s">
        <v>309</v>
      </c>
      <c r="B71" s="227" t="s">
        <v>310</v>
      </c>
      <c r="C71" s="123" t="s">
        <v>311</v>
      </c>
      <c r="D71" s="117"/>
    </row>
    <row r="72" spans="1:4" s="89" customFormat="1" x14ac:dyDescent="0.25">
      <c r="A72" s="228"/>
      <c r="B72" s="227"/>
      <c r="C72" s="123" t="s">
        <v>312</v>
      </c>
      <c r="D72" s="117"/>
    </row>
    <row r="73" spans="1:4" s="89" customFormat="1" x14ac:dyDescent="0.25">
      <c r="A73" s="228"/>
      <c r="B73" s="227"/>
      <c r="C73" s="123" t="s">
        <v>313</v>
      </c>
      <c r="D73" s="117"/>
    </row>
    <row r="74" spans="1:4" s="89" customFormat="1" x14ac:dyDescent="0.25">
      <c r="A74" s="228"/>
      <c r="B74" s="227"/>
      <c r="C74" s="123" t="s">
        <v>314</v>
      </c>
      <c r="D74" s="117"/>
    </row>
    <row r="75" spans="1:4" s="89" customFormat="1" x14ac:dyDescent="0.25">
      <c r="A75" s="128" t="s">
        <v>315</v>
      </c>
      <c r="B75" s="125" t="s">
        <v>316</v>
      </c>
      <c r="C75" s="123"/>
      <c r="D75" s="117"/>
    </row>
    <row r="76" spans="1:4" s="89" customFormat="1" ht="45" x14ac:dyDescent="0.25">
      <c r="A76" s="127" t="s">
        <v>317</v>
      </c>
      <c r="B76" s="123" t="s">
        <v>318</v>
      </c>
      <c r="C76" s="123" t="s">
        <v>319</v>
      </c>
      <c r="D76" s="117"/>
    </row>
    <row r="77" spans="1:4" s="89" customFormat="1" x14ac:dyDescent="0.25">
      <c r="A77" s="127" t="s">
        <v>320</v>
      </c>
      <c r="B77" s="123" t="s">
        <v>321</v>
      </c>
      <c r="C77" s="123" t="s">
        <v>322</v>
      </c>
      <c r="D77" s="117"/>
    </row>
    <row r="78" spans="1:4" s="89" customFormat="1" ht="30" x14ac:dyDescent="0.25">
      <c r="A78" s="127" t="s">
        <v>323</v>
      </c>
      <c r="B78" s="123" t="s">
        <v>324</v>
      </c>
      <c r="C78" s="123" t="s">
        <v>325</v>
      </c>
      <c r="D78" s="117"/>
    </row>
    <row r="79" spans="1:4" s="89" customFormat="1" x14ac:dyDescent="0.25">
      <c r="A79" s="127" t="s">
        <v>326</v>
      </c>
      <c r="B79" s="123" t="s">
        <v>327</v>
      </c>
      <c r="C79" s="123" t="s">
        <v>328</v>
      </c>
      <c r="D79" s="117"/>
    </row>
    <row r="80" spans="1:4" s="89" customFormat="1" x14ac:dyDescent="0.25">
      <c r="A80" s="127" t="s">
        <v>329</v>
      </c>
      <c r="B80" s="123" t="s">
        <v>330</v>
      </c>
      <c r="C80" s="123" t="s">
        <v>331</v>
      </c>
      <c r="D80" s="117"/>
    </row>
    <row r="81" spans="1:4" s="89" customFormat="1" ht="45" x14ac:dyDescent="0.25">
      <c r="A81" s="228" t="s">
        <v>332</v>
      </c>
      <c r="B81" s="124" t="s">
        <v>340</v>
      </c>
      <c r="C81" s="227" t="s">
        <v>336</v>
      </c>
      <c r="D81" s="117"/>
    </row>
    <row r="82" spans="1:4" s="89" customFormat="1" ht="30" x14ac:dyDescent="0.25">
      <c r="A82" s="228"/>
      <c r="B82" s="124" t="s">
        <v>333</v>
      </c>
      <c r="C82" s="227"/>
      <c r="D82" s="117"/>
    </row>
    <row r="83" spans="1:4" s="89" customFormat="1" x14ac:dyDescent="0.25">
      <c r="A83" s="228"/>
      <c r="B83" s="124" t="s">
        <v>334</v>
      </c>
      <c r="C83" s="227"/>
      <c r="D83" s="117"/>
    </row>
    <row r="84" spans="1:4" s="89" customFormat="1" ht="45" x14ac:dyDescent="0.25">
      <c r="A84" s="228"/>
      <c r="B84" s="124" t="s">
        <v>341</v>
      </c>
      <c r="C84" s="227"/>
      <c r="D84" s="117"/>
    </row>
    <row r="85" spans="1:4" s="89" customFormat="1" ht="45" x14ac:dyDescent="0.25">
      <c r="A85" s="228"/>
      <c r="B85" s="124" t="s">
        <v>335</v>
      </c>
      <c r="C85" s="227"/>
      <c r="D85" s="117"/>
    </row>
    <row r="86" spans="1:4" s="89" customFormat="1" ht="30" x14ac:dyDescent="0.25">
      <c r="A86" s="127" t="s">
        <v>337</v>
      </c>
      <c r="B86" s="124" t="s">
        <v>338</v>
      </c>
      <c r="C86" s="123" t="s">
        <v>339</v>
      </c>
      <c r="D86" s="117"/>
    </row>
  </sheetData>
  <mergeCells count="13">
    <mergeCell ref="A2:D2"/>
    <mergeCell ref="C81:C85"/>
    <mergeCell ref="A8:A9"/>
    <mergeCell ref="B8:B9"/>
    <mergeCell ref="A10:A11"/>
    <mergeCell ref="B10:B11"/>
    <mergeCell ref="A12:A19"/>
    <mergeCell ref="B12:B19"/>
    <mergeCell ref="A81:A85"/>
    <mergeCell ref="A71:A74"/>
    <mergeCell ref="B71:B74"/>
    <mergeCell ref="A20:A22"/>
    <mergeCell ref="B20:B22"/>
  </mergeCells>
  <phoneticPr fontId="26"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320C7-DDFE-4F9F-9744-57809FA96959}">
  <dimension ref="A1:D15"/>
  <sheetViews>
    <sheetView zoomScale="98" workbookViewId="0">
      <selection activeCell="C22" sqref="C22"/>
    </sheetView>
  </sheetViews>
  <sheetFormatPr defaultColWidth="9.140625" defaultRowHeight="15.75" x14ac:dyDescent="0.25"/>
  <cols>
    <col min="1" max="1" width="41" style="71" bestFit="1" customWidth="1"/>
    <col min="2" max="4" width="60.85546875" style="47" customWidth="1"/>
    <col min="5" max="16384" width="9.140625" style="47"/>
  </cols>
  <sheetData>
    <row r="1" spans="1:4" ht="15.95" customHeight="1" x14ac:dyDescent="0.25">
      <c r="A1" s="100"/>
      <c r="B1" s="100"/>
      <c r="C1" s="100"/>
      <c r="D1" s="100"/>
    </row>
    <row r="2" spans="1:4" ht="17.100000000000001" customHeight="1" thickBot="1" x14ac:dyDescent="0.3">
      <c r="A2" s="100"/>
      <c r="B2" s="101"/>
      <c r="C2" s="101"/>
      <c r="D2" s="101"/>
    </row>
    <row r="3" spans="1:4" ht="16.5" thickBot="1" x14ac:dyDescent="0.3">
      <c r="A3" s="63"/>
      <c r="B3" s="64" t="s">
        <v>111</v>
      </c>
      <c r="C3" s="64" t="s">
        <v>112</v>
      </c>
      <c r="D3" s="64" t="s">
        <v>152</v>
      </c>
    </row>
    <row r="4" spans="1:4" ht="18" thickBot="1" x14ac:dyDescent="0.3">
      <c r="A4" s="98" t="s">
        <v>113</v>
      </c>
      <c r="B4" s="65"/>
      <c r="C4" s="65"/>
      <c r="D4" s="65"/>
    </row>
    <row r="5" spans="1:4" ht="33.75" thickBot="1" x14ac:dyDescent="0.3">
      <c r="A5" s="98" t="s">
        <v>114</v>
      </c>
      <c r="B5" s="66"/>
      <c r="C5" s="66"/>
      <c r="D5" s="66"/>
    </row>
    <row r="6" spans="1:4" ht="18" thickBot="1" x14ac:dyDescent="0.3">
      <c r="A6" s="98" t="s">
        <v>115</v>
      </c>
      <c r="B6" s="67"/>
      <c r="C6" s="67"/>
      <c r="D6" s="67"/>
    </row>
    <row r="7" spans="1:4" ht="18" thickBot="1" x14ac:dyDescent="0.3">
      <c r="A7" s="98" t="s">
        <v>116</v>
      </c>
      <c r="B7" s="67"/>
      <c r="C7" s="67"/>
      <c r="D7" s="67"/>
    </row>
    <row r="8" spans="1:4" ht="18" thickBot="1" x14ac:dyDescent="0.3">
      <c r="A8" s="98" t="s">
        <v>117</v>
      </c>
      <c r="B8" s="67"/>
      <c r="C8" s="67"/>
      <c r="D8" s="67"/>
    </row>
    <row r="10" spans="1:4" x14ac:dyDescent="0.25">
      <c r="A10" s="69" t="s">
        <v>118</v>
      </c>
    </row>
    <row r="11" spans="1:4" ht="17.25" x14ac:dyDescent="0.3">
      <c r="A11" s="230" t="s">
        <v>146</v>
      </c>
      <c r="B11" s="230"/>
      <c r="C11" s="230"/>
      <c r="D11" s="230"/>
    </row>
    <row r="12" spans="1:4" x14ac:dyDescent="0.25">
      <c r="A12" s="137" t="s">
        <v>145</v>
      </c>
      <c r="B12" s="137"/>
      <c r="C12" s="137"/>
      <c r="D12" s="137"/>
    </row>
    <row r="13" spans="1:4" ht="18.95" customHeight="1" x14ac:dyDescent="0.25">
      <c r="A13" s="137"/>
      <c r="B13" s="137"/>
      <c r="C13" s="137"/>
      <c r="D13" s="137"/>
    </row>
    <row r="14" spans="1:4" ht="17.25" x14ac:dyDescent="0.3">
      <c r="A14" s="230" t="s">
        <v>342</v>
      </c>
      <c r="B14" s="230"/>
      <c r="C14" s="230"/>
      <c r="D14" s="230"/>
    </row>
    <row r="15" spans="1:4" x14ac:dyDescent="0.25">
      <c r="A15" s="70"/>
    </row>
  </sheetData>
  <mergeCells count="3">
    <mergeCell ref="A11:D11"/>
    <mergeCell ref="A14:D14"/>
    <mergeCell ref="A12:D13"/>
  </mergeCells>
  <phoneticPr fontId="26" type="noConversion"/>
  <dataValidations count="2">
    <dataValidation type="list" allowBlank="1" showInputMessage="1" showErrorMessage="1" sqref="B5:D5" xr:uid="{B1CC987E-D3ED-4D14-B5D6-6560F7057193}">
      <formula1>"3,4,5,"</formula1>
    </dataValidation>
    <dataValidation type="list" allowBlank="1" showInputMessage="1" showErrorMessage="1" sqref="B6:D8" xr:uid="{A574D770-237D-4D91-94C5-0BBD83B23182}">
      <formula1>"Yra, Nėra,"</formula1>
    </dataValidation>
  </dataValidations>
  <pageMargins left="0.7" right="0.7" top="0.75" bottom="0.75" header="0.3" footer="0.3"/>
  <pageSetup paperSize="9" orientation="portrait" horizontalDpi="4294967294" verticalDpi="429496729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33C15-5E06-46D6-BBD5-790E396E1365}">
  <dimension ref="A1:G18"/>
  <sheetViews>
    <sheetView workbookViewId="0">
      <selection activeCell="C29" sqref="C29"/>
    </sheetView>
  </sheetViews>
  <sheetFormatPr defaultColWidth="9.140625" defaultRowHeight="15.75" x14ac:dyDescent="0.25"/>
  <cols>
    <col min="1" max="1" width="40.42578125" style="71" customWidth="1"/>
    <col min="2" max="4" width="60.85546875" style="47" customWidth="1"/>
    <col min="5" max="7" width="9.140625" style="47"/>
    <col min="8" max="9" width="9.42578125" style="47" bestFit="1" customWidth="1"/>
    <col min="10" max="17" width="11.28515625" style="47" bestFit="1" customWidth="1"/>
    <col min="18" max="16384" width="9.140625" style="47"/>
  </cols>
  <sheetData>
    <row r="1" spans="1:7" x14ac:dyDescent="0.25">
      <c r="A1" s="231"/>
      <c r="B1" s="231"/>
      <c r="C1" s="231"/>
      <c r="D1" s="231"/>
    </row>
    <row r="2" spans="1:7" ht="16.5" thickBot="1" x14ac:dyDescent="0.3">
      <c r="A2" s="231"/>
      <c r="B2" s="231"/>
      <c r="C2" s="231"/>
      <c r="D2" s="231"/>
    </row>
    <row r="3" spans="1:7" ht="16.5" thickBot="1" x14ac:dyDescent="0.3">
      <c r="A3" s="47"/>
      <c r="B3" s="72" t="s">
        <v>111</v>
      </c>
      <c r="C3" s="72" t="s">
        <v>112</v>
      </c>
      <c r="D3" s="72" t="s">
        <v>152</v>
      </c>
      <c r="F3" s="68"/>
      <c r="G3" s="68"/>
    </row>
    <row r="4" spans="1:7" ht="35.25" thickBot="1" x14ac:dyDescent="0.4">
      <c r="A4" s="73" t="s">
        <v>119</v>
      </c>
      <c r="B4" s="74">
        <f>('Pasiūlymų suvestinė_Bendra'!B5-'Vertinimo sąlygos'!G4)*('Pasiūlymų suvestinė_Bendra'!B4*(('Vertinimo sąlygos'!G3/100)))</f>
        <v>0</v>
      </c>
      <c r="C4" s="74">
        <f>('Pasiūlymų suvestinė_Bendra'!C5-'Vertinimo sąlygos'!G4)*('Pasiūlymų suvestinė_Bendra'!C4*(('Vertinimo sąlygos'!G3/100)))</f>
        <v>0</v>
      </c>
      <c r="D4" s="74">
        <f>('Pasiūlymų suvestinė_Bendra'!D5-'Vertinimo sąlygos'!G4)*('Pasiūlymų suvestinė_Bendra'!D4*(('Vertinimo sąlygos'!G3/100)))</f>
        <v>0</v>
      </c>
    </row>
    <row r="5" spans="1:7" ht="35.25" thickBot="1" x14ac:dyDescent="0.4">
      <c r="A5" s="75" t="s">
        <v>120</v>
      </c>
      <c r="B5" s="66">
        <f>'Pasiūlymų suvestinė_Bendra'!B4-'Pasiūlymų suvestinė_Koreguota'!B4</f>
        <v>0</v>
      </c>
      <c r="C5" s="66">
        <f>'Pasiūlymų suvestinė_Bendra'!C4-'Pasiūlymų suvestinė_Koreguota'!C4</f>
        <v>0</v>
      </c>
      <c r="D5" s="66">
        <f>'Pasiūlymų suvestinė_Bendra'!D4-'Pasiūlymų suvestinė_Koreguota'!D4</f>
        <v>0</v>
      </c>
    </row>
    <row r="7" spans="1:7" x14ac:dyDescent="0.25">
      <c r="A7" s="69" t="s">
        <v>121</v>
      </c>
    </row>
    <row r="8" spans="1:7" ht="17.25" x14ac:dyDescent="0.3">
      <c r="A8" s="230" t="s">
        <v>122</v>
      </c>
      <c r="B8" s="230"/>
      <c r="C8" s="230"/>
      <c r="D8" s="230"/>
    </row>
    <row r="9" spans="1:7" ht="17.25" x14ac:dyDescent="0.3">
      <c r="A9" s="230" t="s">
        <v>123</v>
      </c>
      <c r="B9" s="230"/>
      <c r="C9" s="230"/>
      <c r="D9" s="230"/>
    </row>
    <row r="10" spans="1:7" x14ac:dyDescent="0.25">
      <c r="A10" s="70"/>
    </row>
    <row r="11" spans="1:7" x14ac:dyDescent="0.25">
      <c r="A11" s="76" t="s">
        <v>110</v>
      </c>
      <c r="B11" s="58"/>
      <c r="C11" s="58"/>
    </row>
    <row r="12" spans="1:7" ht="18.75" x14ac:dyDescent="0.35">
      <c r="A12" s="77" t="s">
        <v>124</v>
      </c>
      <c r="B12" s="58"/>
      <c r="C12" s="58"/>
    </row>
    <row r="13" spans="1:7" x14ac:dyDescent="0.25">
      <c r="A13" s="77"/>
      <c r="B13" s="58"/>
      <c r="C13" s="58"/>
    </row>
    <row r="14" spans="1:7" ht="18.75" x14ac:dyDescent="0.35">
      <c r="A14" s="77" t="s">
        <v>125</v>
      </c>
      <c r="B14" s="58"/>
      <c r="C14" s="58"/>
    </row>
    <row r="15" spans="1:7" x14ac:dyDescent="0.25">
      <c r="A15" s="78"/>
      <c r="B15" s="58"/>
      <c r="C15" s="58"/>
    </row>
    <row r="16" spans="1:7" x14ac:dyDescent="0.25">
      <c r="A16" s="70"/>
    </row>
    <row r="17" spans="1:1" x14ac:dyDescent="0.25">
      <c r="A17" s="70"/>
    </row>
    <row r="18" spans="1:1" x14ac:dyDescent="0.25">
      <c r="A18" s="70"/>
    </row>
  </sheetData>
  <mergeCells count="3">
    <mergeCell ref="A8:D8"/>
    <mergeCell ref="A9:D9"/>
    <mergeCell ref="A1:D2"/>
  </mergeCells>
  <phoneticPr fontId="26" type="noConversion"/>
  <pageMargins left="0.7" right="0.7" top="0.75" bottom="0.75" header="0.3" footer="0.3"/>
  <pageSetup paperSize="9" orientation="portrait" horizontalDpi="4294967294" vertic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CB00F-2061-41E7-828E-B2CBF51CCDC4}">
  <dimension ref="A1:D24"/>
  <sheetViews>
    <sheetView workbookViewId="0">
      <selection activeCell="C27" sqref="C27"/>
    </sheetView>
  </sheetViews>
  <sheetFormatPr defaultColWidth="9.140625" defaultRowHeight="15.75" x14ac:dyDescent="0.25"/>
  <cols>
    <col min="1" max="1" width="37.85546875" style="2" bestFit="1" customWidth="1"/>
    <col min="2" max="4" width="60.85546875" style="2" customWidth="1"/>
    <col min="5" max="6" width="10.7109375" style="2" bestFit="1" customWidth="1"/>
    <col min="7" max="16384" width="9.140625" style="2"/>
  </cols>
  <sheetData>
    <row r="1" spans="1:4" ht="20.25" thickBot="1" x14ac:dyDescent="0.3">
      <c r="B1" s="94"/>
      <c r="C1" s="94"/>
      <c r="D1" s="94"/>
    </row>
    <row r="2" spans="1:4" ht="16.5" thickBot="1" x14ac:dyDescent="0.3">
      <c r="B2" s="72" t="s">
        <v>111</v>
      </c>
      <c r="C2" s="72" t="s">
        <v>112</v>
      </c>
      <c r="D2" s="72" t="s">
        <v>152</v>
      </c>
    </row>
    <row r="3" spans="1:4" ht="19.5" thickBot="1" x14ac:dyDescent="0.4">
      <c r="A3" s="79" t="s">
        <v>126</v>
      </c>
      <c r="B3" s="80">
        <f>'Pasiūlymų suvestinė_Bendra'!B4</f>
        <v>0</v>
      </c>
      <c r="C3" s="80">
        <f>'Pasiūlymų suvestinė_Bendra'!C4</f>
        <v>0</v>
      </c>
      <c r="D3" s="80">
        <f>'Pasiūlymų suvestinė_Bendra'!D4</f>
        <v>0</v>
      </c>
    </row>
    <row r="4" spans="1:4" ht="19.5" thickBot="1" x14ac:dyDescent="0.4">
      <c r="A4" s="79" t="s">
        <v>127</v>
      </c>
      <c r="B4" s="80">
        <f>'Pasiūlymų suvestinė_Koreguota'!B5</f>
        <v>0</v>
      </c>
      <c r="C4" s="80">
        <f>'Pasiūlymų suvestinė_Koreguota'!C5</f>
        <v>0</v>
      </c>
      <c r="D4" s="80">
        <f>'Pasiūlymų suvestinė_Koreguota'!D5</f>
        <v>0</v>
      </c>
    </row>
    <row r="5" spans="1:4" ht="19.5" thickBot="1" x14ac:dyDescent="0.4">
      <c r="A5" s="79" t="s">
        <v>128</v>
      </c>
      <c r="B5" s="81" t="e">
        <f>(MIN(B3:D3)/B3)*'Vertinimo tvarka'!H13</f>
        <v>#DIV/0!</v>
      </c>
      <c r="C5" s="81" t="e">
        <f>(MIN(B3:D3)/C3)*'Vertinimo tvarka'!H13</f>
        <v>#DIV/0!</v>
      </c>
      <c r="D5" s="81" t="e">
        <f>(MIN(B3:D3)/D3)*'Vertinimo tvarka'!H13</f>
        <v>#DIV/0!</v>
      </c>
    </row>
    <row r="6" spans="1:4" ht="19.5" thickBot="1" x14ac:dyDescent="0.4">
      <c r="A6" s="79" t="s">
        <v>129</v>
      </c>
      <c r="B6" s="81" t="e">
        <f>(MIN(B4:D4)/B4)*'Vertinimo tvarka'!H13</f>
        <v>#DIV/0!</v>
      </c>
      <c r="C6" s="81" t="e">
        <f>(MIN(B4:D4)/C4)*'Vertinimo tvarka'!H13</f>
        <v>#DIV/0!</v>
      </c>
      <c r="D6" s="81" t="e">
        <f>(MIN(B4:D4)/D4)*'Vertinimo tvarka'!H13</f>
        <v>#DIV/0!</v>
      </c>
    </row>
    <row r="7" spans="1:4" ht="19.5" thickBot="1" x14ac:dyDescent="0.4">
      <c r="A7" s="82" t="s">
        <v>130</v>
      </c>
      <c r="B7" s="81">
        <f>SUM(B8:B10)*'Vertinimo tvarka'!H14</f>
        <v>0</v>
      </c>
      <c r="C7" s="81">
        <f>SUM(C8:C10)*'Vertinimo tvarka'!H14</f>
        <v>0</v>
      </c>
      <c r="D7" s="81">
        <f>SUM(D8:D10)*'Vertinimo tvarka'!H14</f>
        <v>0</v>
      </c>
    </row>
    <row r="8" spans="1:4" ht="18.75" x14ac:dyDescent="0.25">
      <c r="A8" s="83" t="s">
        <v>131</v>
      </c>
      <c r="B8" s="99">
        <f>COUNTIF('Pasiūlymų suvestinė_Bendra'!B6, "Yra")*'Vertinimo tvarka'!F16</f>
        <v>0</v>
      </c>
      <c r="C8" s="99">
        <f>COUNTIF('Pasiūlymų suvestinė_Bendra'!C6, "Yra")*'Vertinimo tvarka'!F16</f>
        <v>0</v>
      </c>
      <c r="D8" s="99">
        <f>COUNTIF('Pasiūlymų suvestinė_Bendra'!D6, "Yra")*'Vertinimo tvarka'!F16</f>
        <v>0</v>
      </c>
    </row>
    <row r="9" spans="1:4" ht="18.75" x14ac:dyDescent="0.25">
      <c r="A9" s="84" t="s">
        <v>132</v>
      </c>
      <c r="B9" s="99">
        <f>COUNTIF('Pasiūlymų suvestinė_Bendra'!B7, "Yra")*'Vertinimo tvarka'!F17</f>
        <v>0</v>
      </c>
      <c r="C9" s="99">
        <f>COUNTIF('Pasiūlymų suvestinė_Bendra'!C7, "Yra")*'Vertinimo tvarka'!F17</f>
        <v>0</v>
      </c>
      <c r="D9" s="99">
        <f>COUNTIF('Pasiūlymų suvestinė_Bendra'!D7, "Yra")*'Vertinimo tvarka'!F17</f>
        <v>0</v>
      </c>
    </row>
    <row r="10" spans="1:4" ht="18.75" x14ac:dyDescent="0.25">
      <c r="A10" s="84" t="s">
        <v>133</v>
      </c>
      <c r="B10" s="99">
        <f>COUNTIF('Pasiūlymų suvestinė_Bendra'!B8, "Yra")*'Vertinimo tvarka'!F18</f>
        <v>0</v>
      </c>
      <c r="C10" s="99">
        <f>COUNTIF('Pasiūlymų suvestinė_Bendra'!C8, "Yra")*'Vertinimo tvarka'!F18</f>
        <v>0</v>
      </c>
      <c r="D10" s="99">
        <f>COUNTIF('Pasiūlymų suvestinė_Bendra'!D8, "Yra")*'Vertinimo tvarka'!F18</f>
        <v>0</v>
      </c>
    </row>
    <row r="11" spans="1:4" ht="19.5" thickBot="1" x14ac:dyDescent="0.4">
      <c r="A11" s="79" t="s">
        <v>134</v>
      </c>
      <c r="B11" s="97" t="e">
        <f>SUM(B6+B7)</f>
        <v>#DIV/0!</v>
      </c>
      <c r="C11" s="97" t="e">
        <f>SUM(C6+C7)</f>
        <v>#DIV/0!</v>
      </c>
      <c r="D11" s="97" t="e">
        <f>SUM(D6+D7)</f>
        <v>#DIV/0!</v>
      </c>
    </row>
    <row r="12" spans="1:4" ht="16.5" thickBot="1" x14ac:dyDescent="0.3">
      <c r="A12" s="79" t="s">
        <v>135</v>
      </c>
      <c r="B12" s="85" t="e">
        <f>_xlfn.RANK.EQ(B11, $B$11:$D$11, 0)</f>
        <v>#DIV/0!</v>
      </c>
      <c r="C12" s="85" t="e">
        <f t="shared" ref="C12:D12" si="0">_xlfn.RANK.EQ(C11, $B$11:$D$11, 0)</f>
        <v>#DIV/0!</v>
      </c>
      <c r="D12" s="85" t="e">
        <f t="shared" si="0"/>
        <v>#DIV/0!</v>
      </c>
    </row>
    <row r="14" spans="1:4" x14ac:dyDescent="0.25">
      <c r="B14" s="2" t="s">
        <v>136</v>
      </c>
    </row>
    <row r="19" spans="1:1" x14ac:dyDescent="0.25">
      <c r="A19" s="86"/>
    </row>
    <row r="24" spans="1:1" x14ac:dyDescent="0.25">
      <c r="A24" s="87"/>
    </row>
  </sheetData>
  <phoneticPr fontId="26" type="noConversion"/>
  <conditionalFormatting sqref="B12:D12">
    <cfRule type="cellIs" dxfId="1" priority="1" operator="equal">
      <formula>1</formula>
    </cfRule>
    <cfRule type="cellIs" dxfId="0" priority="2" operator="equal">
      <formula>1</formula>
    </cfRule>
  </conditionalFormatting>
  <pageMargins left="0.7" right="0.7" top="0.75" bottom="0.75" header="0.3" footer="0.3"/>
  <pageSetup paperSize="9"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Vertinimo sąlygos</vt:lpstr>
      <vt:lpstr>Vertinimo tvarka</vt:lpstr>
      <vt:lpstr>Pasiūlymas</vt:lpstr>
      <vt:lpstr>Subtiekėjai ir priedai</vt:lpstr>
      <vt:lpstr>Specialieji reikalavimai</vt:lpstr>
      <vt:lpstr>Techninė specifikacija</vt:lpstr>
      <vt:lpstr>Pasiūlymų suvestinė_Bendra</vt:lpstr>
      <vt:lpstr>Pasiūlymų suvestinė_Koreguota</vt:lpstr>
      <vt:lpstr>Pasiūlymų vertinimo rezultatai</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2024-08-06T11:04:35Z</dcterms:created>
  <dcterms:modified xsi:type="dcterms:W3CDTF">2025-10-01T06:50:15Z</dcterms:modified>
</cp:coreProperties>
</file>