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filterPrivacy="1" defaultThemeVersion="166925"/>
  <xr:revisionPtr revIDLastSave="0" documentId="13_ncr:1_{00362E29-CB2C-DA4C-B66E-2598C0C2623E}" xr6:coauthVersionLast="47" xr6:coauthVersionMax="47" xr10:uidLastSave="{00000000-0000-0000-0000-000000000000}"/>
  <bookViews>
    <workbookView xWindow="34400" yWindow="620" windowWidth="34400" windowHeight="26320" activeTab="5" xr2:uid="{5483DBAB-F8D9-4D07-8840-AC47F9C153B4}"/>
  </bookViews>
  <sheets>
    <sheet name="Vertinimo sąlygos" sheetId="15" r:id="rId1"/>
    <sheet name="Vertinimo tvarka" sheetId="13" r:id="rId2"/>
    <sheet name="Pasiūlymas" sheetId="1" r:id="rId3"/>
    <sheet name="Subtiekėjai ir priedai" sheetId="2" r:id="rId4"/>
    <sheet name="Specialieji reikalavimai" sheetId="9" r:id="rId5"/>
    <sheet name="Techninė specifikacija" sheetId="3" r:id="rId6"/>
    <sheet name="Pasiūlymų suvestinė_Bendra" sheetId="16" r:id="rId7"/>
    <sheet name="Pasiūlymų suvestinė_Koreguota" sheetId="17" r:id="rId8"/>
    <sheet name="Pasiūlymų vertinimo rezultatai" sheetId="18" r:id="rId9"/>
    <sheet name="Sheet6" sheetId="8"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7" l="1"/>
  <c r="C5" i="17" s="1"/>
  <c r="C4" i="18" s="1"/>
  <c r="C11" i="18"/>
  <c r="C10" i="18"/>
  <c r="C9" i="18"/>
  <c r="C8" i="18"/>
  <c r="C3" i="18"/>
  <c r="C38" i="1"/>
  <c r="C37" i="1"/>
  <c r="D11" i="18"/>
  <c r="D10" i="18"/>
  <c r="D9" i="18"/>
  <c r="B11" i="18"/>
  <c r="B10" i="18"/>
  <c r="B9" i="18"/>
  <c r="C36" i="1"/>
  <c r="C35" i="1"/>
  <c r="A2" i="3"/>
  <c r="B3" i="18"/>
  <c r="D8" i="18"/>
  <c r="B8" i="18"/>
  <c r="D3" i="18"/>
  <c r="D4" i="17"/>
  <c r="D5" i="17" s="1"/>
  <c r="D4" i="18" s="1"/>
  <c r="B4" i="17"/>
  <c r="B5" i="17" s="1"/>
  <c r="B4" i="18" s="1"/>
  <c r="H14" i="13"/>
  <c r="H13" i="13"/>
  <c r="G30" i="1"/>
  <c r="H30" i="1" s="1"/>
  <c r="C6" i="18" l="1"/>
  <c r="B5" i="18"/>
  <c r="C5" i="18"/>
  <c r="C7" i="18"/>
  <c r="B7" i="18"/>
  <c r="D6" i="18"/>
  <c r="D5" i="18"/>
  <c r="D7" i="18"/>
  <c r="B6" i="18"/>
  <c r="C12" i="18" l="1"/>
  <c r="D12" i="18"/>
  <c r="B12" i="18"/>
  <c r="B13" i="18" s="1"/>
  <c r="C13" i="18"/>
  <c r="D13" i="18"/>
</calcChain>
</file>

<file path=xl/sharedStrings.xml><?xml version="1.0" encoding="utf-8"?>
<sst xmlns="http://schemas.openxmlformats.org/spreadsheetml/2006/main" count="384" uniqueCount="358">
  <si>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</si>
  <si>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</si>
  <si>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</si>
  <si>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</si>
  <si>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</si>
  <si>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</si>
  <si>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</si>
  <si>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</si>
  <si>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</si>
  <si>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</si>
  <si>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</si>
  <si>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</si>
  <si>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</si>
  <si>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</si>
  <si>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</si>
  <si>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</si>
  <si>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</si>
  <si>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</si>
  <si>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</si>
  <si>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</si>
  <si>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</si>
  <si>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</si>
  <si>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</si>
  <si>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</si>
  <si>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</si>
  <si>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</si>
  <si>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</si>
  <si>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</si>
  <si>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</si>
  <si>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</si>
  <si>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</si>
  <si>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</si>
  <si>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</si>
  <si>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</si>
  <si>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</si>
  <si>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</si>
  <si>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</si>
  <si>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</si>
  <si>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</si>
  <si>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</si>
  <si>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</si>
  <si>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</si>
  <si>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</si>
  <si>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</si>
  <si>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</si>
  <si>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</si>
  <si>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</si>
  <si>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</si>
  <si>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</si>
  <si>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</si>
  <si>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</si>
  <si>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</si>
  <si>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Garantinis laikotarpis</t>
  </si>
  <si>
    <t>Kartu su įranga pateikiama dokumentacija</t>
  </si>
  <si>
    <t>1. Naudojimo instrukcija lietuvių kalba,</t>
  </si>
  <si>
    <t>2. Serviso dokumentacija lietuvių arba anglų kalba.</t>
  </si>
  <si>
    <t>PASIŪLYMŲ VERTINIMAS</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</si>
  <si>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</si>
  <si>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</si>
  <si>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</si>
  <si>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</si>
  <si>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</si>
  <si>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</si>
  <si>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</si>
  <si>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</si>
  <si>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</si>
  <si>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</si>
  <si>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</si>
  <si>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T4</t>
  </si>
  <si>
    <t xml:space="preserve">1. atlieka prekės techninę priežiūrą (įskaitant techninei priežiūrai atlikti reikalingas detales ir/arba medžiagas); </t>
  </si>
  <si>
    <t>2. atlieka garantijos sąlygas atitinkančių gedimų (jei jie nutiko naudojant įrangą pagal paskirtį, laikantis pateiktų instrukcijų bei nurodytų eksploatavimo sąlygų) šalinimą;</t>
  </si>
  <si>
    <t>3. atlieka techninės būklės patikrinimus pagal gamintojo reikalavimus/rekomendacijas;</t>
  </si>
  <si>
    <t>4. informuoja pirkėją apie prevencinius veiksmus (jei tokių būtina imtis);</t>
  </si>
  <si>
    <t>5. teikia pirkėjui išsamias konsultacijas ir paaiškinimus;</t>
  </si>
  <si>
    <t>6. gedimo atveju atvyksta remontuoti ne vėliau kaip per 48 (keturiasdešimt aštuonias) valandas nuo pranešimo apie prekės gedimą gavimo;</t>
  </si>
  <si>
    <t>Pasiūlymo ekonominio naudingumo (kainos ir kokybės santykio) apskaičiavimo tvarka (formulė) yra pateikiama žemiau:</t>
  </si>
  <si>
    <t>2. Pasiūlymo kainos (K) balai apskaičiuojami mažiausios pasiūlytos kainos (Kmin) ir vertinamo pasiūlymo kainos (Kv) santykį padauginant iš kainos lyginamojo svorio (X):</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</si>
  <si>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</si>
  <si>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</si>
  <si>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</si>
  <si>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</si>
  <si>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</si>
  <si>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</si>
  <si>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</si>
  <si>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</si>
  <si>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</si>
  <si>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</si>
  <si>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</si>
  <si>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</si>
  <si>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</si>
  <si>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</si>
  <si>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</si>
  <si>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</si>
  <si>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</si>
  <si>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metai</t>
  </si>
  <si>
    <t>Pasirinkti (Yra / Nėra) parametro reikšmę</t>
  </si>
  <si>
    <t>* Garantijos laikotarpiu tiekėjas teisės aktų nustatyta tvarka nemokamai:</t>
  </si>
  <si>
    <t>1) Kaina (K)</t>
  </si>
  <si>
    <t>2) Techniniai pranašumai (T)</t>
  </si>
  <si>
    <t>X =</t>
  </si>
  <si>
    <t>Y =</t>
  </si>
  <si>
    <t>Formulės rūšis</t>
  </si>
  <si>
    <t>L1 =</t>
  </si>
  <si>
    <t>L2 =</t>
  </si>
  <si>
    <t>L3 =</t>
  </si>
  <si>
    <t>L4 =</t>
  </si>
  <si>
    <t>1. Pasiūlymo ekonominis naudingumas (E) apskaičiuojamas sudedant tiekėjo pasiūlymo kainos (K) ir techninių pranašumų (T) balus:</t>
  </si>
  <si>
    <t>E = K + T</t>
  </si>
  <si>
    <t>Vertinimo sąlygos</t>
  </si>
  <si>
    <t>Minimalus garantinis laikotarpis (gamintojo garantija arba garantija pagal įstatymą) (MGL)</t>
  </si>
  <si>
    <t>Ekonominis pranašumas už kiekvienus papildomos garantijos metus (EpPG)</t>
  </si>
  <si>
    <t>%</t>
  </si>
  <si>
    <t>Formulės:</t>
  </si>
  <si>
    <t>Tiekėjas 1</t>
  </si>
  <si>
    <t>Tiekėjas 2</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</si>
  <si>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</si>
  <si>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</si>
  <si>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</si>
  <si>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</si>
  <si>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</si>
  <si>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</si>
  <si>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</si>
  <si>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</si>
  <si>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</si>
  <si>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</si>
  <si>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suteiktą papildomą garantiją, € su PVM.</t>
    </r>
  </si>
  <si>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</si>
  <si>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</si>
  <si>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IE</t>
    </r>
    <r>
      <rPr>
        <i/>
        <vertAlign val="subscript"/>
        <sz val="12"/>
        <rFont val="Times New Roman"/>
        <family val="1"/>
      </rPr>
      <t>n</t>
    </r>
    <r>
      <rPr>
        <i/>
        <sz val="12"/>
        <rFont val="Times New Roman"/>
        <family val="1"/>
      </rPr>
      <t xml:space="preserve"> - EpPG</t>
    </r>
    <r>
      <rPr>
        <i/>
        <vertAlign val="subscript"/>
        <sz val="12"/>
        <rFont val="Times New Roman"/>
        <family val="1"/>
      </rPr>
      <t>n</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</si>
  <si>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</si>
  <si>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</si>
  <si>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</si>
  <si>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</si>
  <si>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</si>
  <si>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</si>
  <si>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</si>
  <si>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</si>
  <si>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</si>
  <si>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</si>
  <si>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</si>
  <si>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</si>
  <si>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Statinis:
(yra/nėra)</t>
  </si>
  <si>
    <t xml:space="preserve"> VšĮ Vilniaus universiteto ligoninė Santaros klinikos</t>
  </si>
  <si>
    <t>1. Mokymai ≥ 10 gydytojų. Trukmė ≥ 4 akademinės valandos.</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</si>
  <si>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</si>
  <si>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</si>
  <si>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8.</t>
  </si>
  <si>
    <t>Personalo mokymai:</t>
  </si>
  <si>
    <t>SPECIALIEJI REIKALAVIMAI</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</si>
  <si>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prietaiso garantinis laikotarpis (metais). Minimalus garantinis laikorpis yra 2 m., tačiau kiekvienas Tiekėjas gali duoti papildomą garantiją už kurią gaus ekonominį pranašumą, t.y. už kiekvienus papildomus metus Tiekėjui bus minusuojami 9 % nuo pasiūlymo kainos.</t>
    </r>
  </si>
  <si>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 medicinos prietaiso kaina (€ su PVM), nurodyta komerciniame pasiūlyme.</t>
    </r>
  </si>
  <si>
    <t>Siūlomas medicinos prietaiso garantinis laikotarpis*</t>
  </si>
  <si>
    <r>
      <t xml:space="preserve">1. Perkančiosios organizacijos neatmesti pasiūlymai vertinami taikant ekonomiškai naudingiausio pasiūlymo vertinimo kriterijus, kai vertinama </t>
    </r>
    <r>
      <rPr>
        <b/>
        <sz val="12"/>
        <color theme="1"/>
        <rFont val="Times New Roman"/>
        <family val="1"/>
      </rPr>
      <t>kaina ir kokybė.</t>
    </r>
  </si>
  <si>
    <t>Gamintojo įgaliojimas</t>
  </si>
  <si>
    <t>BPS priedai AK</t>
  </si>
  <si>
    <t>Įrašyti parametro vertę: yra / nėra</t>
  </si>
  <si>
    <t>Tiekėjas 3</t>
  </si>
  <si>
    <t>Tiekėjo arba įgalioto asmens vardas ir pavardė</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</si>
  <si>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</si>
  <si>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ir periferinei įrangai (monitorius,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t>
  </si>
  <si>
    <t>1. Ne mažiau nei 36 mėn.</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</si>
  <si>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</si>
  <si>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</si>
  <si>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Neurochirurginis operacinis stalas</t>
  </si>
  <si>
    <t>1.	Stalas turi specialius LED arba lygiaverčio tipo indikatorius integruotus į stalviršio įonus. 
2.	Indikatoriai įspėja personalą apie:
-	Stalviršio judėjima (judesį)
-	Stalviršio pasiektą poziciją
-	Stalviršio pozicijų ribojimą
-	Bendrius įspėjamuosius pranešimus</t>
  </si>
  <si>
    <t>Nuotolinis stalo gedimų diagnozavimas:
Turi būti numatyta galimybe techninaim personalui prisijungti prie operacinio stalo nuotoliu, prireikus, matyti dabartine stalo techninę būklę.</t>
  </si>
  <si>
    <t xml:space="preserve">Galimybė keisti stalo manipuliacijos greitį: ne mažiau 5 greičio pasirinkimų. </t>
  </si>
  <si>
    <t>3. Kadangi siūlomo objekto T1, T2, T3 ir T4 techniniai parametrai neturi skaitinių išraiškų (yra arba nėra), todėl parametrų įvertinimas apskaičiuojamas pagal metodiką:</t>
  </si>
  <si>
    <t>Jei siūlomas objektas turi nurodytą pranašumą gauna maksimalų balų skaičių pagal lyginamąjį svorį: T1 = L1 = 0.25, T2 = L2 = 0.25, T3 = L3 = 0.25, T4 = L4 = 0.25. Jei siūlomas objektas neturi nurodyto pranašumo gauna 0 balų: T1 = L1 = 0, T2 = L2 = 0, T3 = L3 = 0, T4 = L4 = 0.</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</si>
  <si>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</si>
  <si>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r>
      <rPr>
        <b/>
        <sz val="12"/>
        <color theme="1"/>
        <rFont val="Times New Roman"/>
        <family val="1"/>
      </rPr>
      <t>T1</t>
    </r>
    <r>
      <rPr>
        <b/>
        <vertAlign val="subscript"/>
        <sz val="12"/>
        <color theme="1"/>
        <rFont val="Times New Roman"/>
        <family val="1"/>
      </rPr>
      <t>n</t>
    </r>
    <r>
      <rPr>
        <b/>
        <sz val="12"/>
        <color theme="1"/>
        <rFont val="Times New Roman"/>
        <family val="1"/>
      </rPr>
      <t xml:space="preserve"> - T4</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</si>
  <si>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t>Operacinių stalų konstrukcinis išpildymas (2 kompl.):</t>
  </si>
  <si>
    <t>Aukščiui, išilginio poslinkio, pasvirimo kampams, pozicijoms reguliuoti</t>
  </si>
  <si>
    <t>Stalo baterija</t>
  </si>
  <si>
    <t>3. Baterijos indikatorius integruotas rankiniame pultelyje, stalo kolonoje integruotame valdymo skydelyje.</t>
  </si>
  <si>
    <t>Stalo išoriniai (gabaritiniai) matmenys</t>
  </si>
  <si>
    <t>1. Ilgis 2200 mm ± 200 mm,</t>
  </si>
  <si>
    <t>2. Plotis (įskaitant šoninius bėgius) ne didesnis kaip 600 mm.</t>
  </si>
  <si>
    <t>Stalviršių konstrukcinė sudėtis</t>
  </si>
  <si>
    <t>Bazinė sėdmenų dalis,</t>
  </si>
  <si>
    <t>Modulinės dalys:</t>
  </si>
  <si>
    <t>Reikalavimai stalviršiui</t>
  </si>
  <si>
    <t>1. Nugaros ir kojų dalys gali būti nuimtos, o jų vietoje pritvirtinti kiti specialios paskirties reikmenys,</t>
  </si>
  <si>
    <t>2. Galimybė montuoti stalviršio dalis galvos pusėje ir atvirkščiai,</t>
  </si>
  <si>
    <t>3. Europos tipo bėgis (-iai), pritvirtintas (-i) prie stalviršio kraštų papildomiems įtaisams montuoti,</t>
  </si>
  <si>
    <t>4. Stalviršis yra pralaidus rentgeno spinduliams.</t>
  </si>
  <si>
    <t>Stalo apsaugos nuo susidūrimų:</t>
  </si>
  <si>
    <t>Stalas su apsaugos nuo susidūrimo sistema, kad būtų išvengta stalo segmentų, pvz., kojų atramų ir nugaros atramų, pažeidimų, aptinkant stalo ir stalo pagrindo arba grindų susidūrimo galimybę, sustabdant stalviršio judėjimą</t>
  </si>
  <si>
    <t>Operacinio stalo atminties funkcija</t>
  </si>
  <si>
    <t>1. Galima iš anksto užsistatyti stalo padėtį, ≥ 3 stalo pozicijų atmintyje,</t>
  </si>
  <si>
    <t>2. Galima nustatyti stalo pozicijų judėjimo eiliškumą, pagal vartotojo poreikį.</t>
  </si>
  <si>
    <t>Reikalavimai čiužiniui</t>
  </si>
  <si>
    <t>1. Pralaidus rentgeno spinduliams,</t>
  </si>
  <si>
    <t>2. Pritvirtintas prie stalviršio konstrukcijos,</t>
  </si>
  <si>
    <t>3. Atsparus dezinfekavimo priemonėms,</t>
  </si>
  <si>
    <t>4. Čiužinio storis 70 – 90 mm,</t>
  </si>
  <si>
    <t>5. Pagamintas iš minkšto putplasčio arba lygiavertės medžiagos.</t>
  </si>
  <si>
    <t>Stalviršio padėties reguliavimas</t>
  </si>
  <si>
    <t>1. Trendelenburgo padėtis ≥ 30°,</t>
  </si>
  <si>
    <t>2. Anti-trendelenburgo padėtis ≥ 30°,</t>
  </si>
  <si>
    <t>3. Lateralinė pozicija ≥ ±20°,</t>
  </si>
  <si>
    <t>4. Stalviršio (be čiužinio) aukščio reguliavimo ribos nėra siauresnės nei nuo 600 mm iki 1000 mm,</t>
  </si>
  <si>
    <t>5. Nulinės padėties nustatymo funkcija,</t>
  </si>
  <si>
    <t>6. Motorizuotas išilginis stalviršio poslinkis ne mažesnis kaip 380 mm.</t>
  </si>
  <si>
    <t>Reikalavimai nugaros sekcijos reguliavimui</t>
  </si>
  <si>
    <t>1. Reguliavimas motorizuotas,</t>
  </si>
  <si>
    <t>2. Nuleidimo ir (arba) pakėlimo kampas reguliuojamas ne mažiau kaip nuo –40° iki +90°.</t>
  </si>
  <si>
    <t>Reikalavimai kojų sekcijoms</t>
  </si>
  <si>
    <t>2. Nuleidimo ir (arba) pakėlimo kampas reguliuojamas ne siauresnėse ribose nuo –90 iki +20°,</t>
  </si>
  <si>
    <t>3. Dviejų dalių kojų segmentai reguliuojami kartu ir atskirai, nepriklausomai vienas nuo kito,</t>
  </si>
  <si>
    <t>4. Su reguliuojamu plitimu(abdukcija).</t>
  </si>
  <si>
    <t>Motorizuotas specialių stalviršio padėčių nustatymas (būtini funkciniai valdymo mygtukai šioms padėtims)</t>
  </si>
  <si>
    <t>1. 0 padėtis,</t>
  </si>
  <si>
    <t>2. nugaros segmento padėtis aukštyn ir žemyn,</t>
  </si>
  <si>
    <t>3. kojų segmentas aukštyn ir žemyn,</t>
  </si>
  <si>
    <t>Stalo apsauga nuo apvirtimo</t>
  </si>
  <si>
    <t>Stalo apsauga su automatiniu apvirtimo ribos aptikimu, pasiekus apvirtimo ribą apie tai informuojamas vartotojas</t>
  </si>
  <si>
    <t>Didžiausia gamintojo leistina stalo apkrova (statinė)</t>
  </si>
  <si>
    <t>Didžiausia gamintojo leistina stalo apkrova (dinaminė)</t>
  </si>
  <si>
    <t xml:space="preserve">Stalo apsauga nuo perkovos </t>
  </si>
  <si>
    <t>Stalas su apsauga nuo perkrovos, aptikus, kad maksimali apkrovos riba viršijama apie tai informuojamas vartojas</t>
  </si>
  <si>
    <t>1. Kūno dirželis su lipniu Velcro® arba lygiaverčiu užsegimu,</t>
  </si>
  <si>
    <t>2. Reguliuojamo ilgio.</t>
  </si>
  <si>
    <t>1. Diržas paciento tvirtinimui,</t>
  </si>
  <si>
    <t>3. Matmenys: ne trumpesnis kaip 1450mm.</t>
  </si>
  <si>
    <t>1. Atrama gali judėti vertikaliai ir horizontaliai,</t>
  </si>
  <si>
    <t>2. Su rankos fiksavimo diržu,</t>
  </si>
  <si>
    <t>3. Pasisukimo diapazonas ≥ + 30°/- 35°.</t>
  </si>
  <si>
    <t>1. Rėmas:</t>
  </si>
  <si>
    <t>1.1 Atrama su artikuliuojama 3 alkūninių laikančiąja konstrukcija, kurios padėtis operatyviai užfiksuojama fiksavimo mechanizmu,</t>
  </si>
  <si>
    <t>1.3 Tvirtinama prie operacinio stalo bėgelio.</t>
  </si>
  <si>
    <t>2. Atraminės "pagalvėlės":</t>
  </si>
  <si>
    <t>2.1 Plokščios arba šiek tiek išlenktos,</t>
  </si>
  <si>
    <t>1. Skirta paciento palaikymui šoninės padėties metu,</t>
  </si>
  <si>
    <t>2. Lanksti pagalvėlės padėtis,</t>
  </si>
  <si>
    <t>1. Tvirtinama prie operacinio stalo,</t>
  </si>
  <si>
    <t>2. Padengtas minkšta danga,</t>
  </si>
  <si>
    <t>3. Su rankos fiksavimo diržu (-ais),</t>
  </si>
  <si>
    <t>1. Sudarytas iš dviejų tarpusavyje susijusių segmentų, leidžainčių reguliuoti fiksuojamo priedo padėtį vienoje plokštumoje,</t>
  </si>
  <si>
    <t>2. Nustačius reikiamą padėtį, fiksatorius suveržiamas ranka,</t>
  </si>
  <si>
    <t>3. Prie šoninių bėgelių fiksatorius tvirtinamas atskira (-omis) rankenėlemis.</t>
  </si>
  <si>
    <t>1. Su pritaikymu ir plaštakos operacijoms,</t>
  </si>
  <si>
    <t>2. tvirtinamas prie operacinio stalo,</t>
  </si>
  <si>
    <t>4. Pralaidus rentgeno spinduliams,</t>
  </si>
  <si>
    <t>1. Nerūdijančio plieno,</t>
  </si>
  <si>
    <t>2. L formos.</t>
  </si>
  <si>
    <t>1. Ne mažiau kaip 4 metaliniai kabliukai infuzijos indams kabinti,</t>
  </si>
  <si>
    <t>2. Reguliuojama stovo vertikali padėtis.</t>
  </si>
  <si>
    <t>1. Tvirtinamas operacinio stalo galvinėje dalyje,</t>
  </si>
  <si>
    <t>2. Galimybė ant jo tvirtinti „Mayfiel“ rėmą.</t>
  </si>
  <si>
    <t>1. Pakišamas po operacinio stalo čiužiniu,</t>
  </si>
  <si>
    <t>2. Apsaugo paciento rankas.</t>
  </si>
  <si>
    <t>1. Adapteris, skirtas Doro® galvos laikikliui pritvirtinti prie operacinio stalo,</t>
  </si>
  <si>
    <t>2. Naudojamas neurochirurginėse procedūrose,</t>
  </si>
  <si>
    <t>1. Adapteris, skirtas Sugita galvos laikikliui pritvirtinti prie operacinio stalo,</t>
  </si>
  <si>
    <t>1. Galimas fiziologinio tirpalo šildymas,</t>
  </si>
  <si>
    <t>2. Galimas kompresų ir rankšluosčių drėkinimas arba šildymas,</t>
  </si>
  <si>
    <t>3. Reguliuojamas temperatūros diapazonas nuo 35 iki 60 °C (arba daugiau), nustatomas mygtuku,</t>
  </si>
  <si>
    <t>4. Komplektas sudarytas iš: skysčio pašildymo sistema, tvirtinimo elementas skirtas dubeniui pritvirtrinti pire pašildymo sistemos, dubuo skysčiui.</t>
  </si>
  <si>
    <t>Paciento paminkštinimai, pagaminti iš gelio arba lygiavertės medžiagos</t>
  </si>
  <si>
    <r>
      <t>2. Darbinėje padėtyje darbinis stalas</t>
    </r>
    <r>
      <rPr>
        <b/>
        <sz val="12"/>
        <color rgb="FF000000"/>
        <rFont val="Times New Roman"/>
        <family val="1"/>
      </rPr>
      <t xml:space="preserve"> </t>
    </r>
    <r>
      <rPr>
        <sz val="12"/>
        <color rgb="FF000000"/>
        <rFont val="Times New Roman"/>
        <family val="1"/>
      </rPr>
      <t>stabilizuojamas elektriniu arba mechaniniu stabdžiu,</t>
    </r>
  </si>
  <si>
    <r>
      <t xml:space="preserve">2. </t>
    </r>
    <r>
      <rPr>
        <sz val="12"/>
        <color theme="1"/>
        <rFont val="Times New Roman"/>
        <family val="1"/>
      </rPr>
      <t>Su metaliniu užsegimu</t>
    </r>
    <r>
      <rPr>
        <sz val="12"/>
        <color rgb="FF000000"/>
        <rFont val="Times New Roman"/>
        <family val="1"/>
      </rPr>
      <t xml:space="preserve"> iš abiejų pusių,</t>
    </r>
  </si>
  <si>
    <t>1.2   Užfiksuojama bet kurioje padėtyje,</t>
  </si>
  <si>
    <r>
      <t>4. Su laisvai šarnyrine alkūninio</t>
    </r>
    <r>
      <rPr>
        <sz val="12"/>
        <color rgb="FF000000"/>
        <rFont val="Times New Roman"/>
        <family val="1"/>
      </rPr>
      <t xml:space="preserve"> guolio konstrukcija visomis kryptimis, turinčia bent tris šarnyrines alkūnes, leidžiančias keisti atramos aukštį, jos padėtį horizontalioje ir vertikalioje plokštumoje bei deformacijos kampą, atrama pasislenka bet kuria kryptimi, palyginti su tvirtinimo prie operacinio stalo tašku (tinka pritvirtinti pakeltą ranką, kai pacientas yra šoninėje padėtyje). Visos konstrukcijos padėtį greitai užfiksuoja vienas centrinis fiksavimo mechanizmas.</t>
    </r>
  </si>
  <si>
    <r>
      <t xml:space="preserve">3. reguliuojamo aukščio </t>
    </r>
    <r>
      <rPr>
        <sz val="12"/>
        <color rgb="FF000000"/>
        <rFont val="Times New Roman"/>
        <family val="1"/>
      </rPr>
      <t>≥ 700 x 1160 mm,</t>
    </r>
  </si>
  <si>
    <r>
      <t xml:space="preserve">5. Išmatavimai </t>
    </r>
    <r>
      <rPr>
        <sz val="12"/>
        <color rgb="FF000000"/>
        <rFont val="Times New Roman"/>
        <family val="1"/>
      </rPr>
      <t>≥ 380 x845 mm.</t>
    </r>
  </si>
  <si>
    <t>1. Stalas yra mobilus, su ratais arba operacinio stalo platforma, lengvai transportuojamas naudojant specialų vežimėlį, pateiktą rinkinyje (iš viso turi būti pasiūlyta 2 vnt.),</t>
  </si>
  <si>
    <t>Elektro-mechaninė sistema (arba lygiavertė)</t>
  </si>
  <si>
    <t>1. Įkraunama iš maitinimo tinklo: 240 V ± 10 %,</t>
  </si>
  <si>
    <t>2. Baterijos turi užtikrinti, kad stalas vienu įkrovimu veiktų ne mažiau kaip 120 valandų,</t>
  </si>
  <si>
    <t>1.1 Reguliuojamas rankiniu būdu,</t>
  </si>
  <si>
    <t>1.2 Nuleidimo ir pakėlimo kampas reguliuojamas ne siauresnėse ribose nuo –25° iki +25°,</t>
  </si>
  <si>
    <t>1.3 Iš viso turi būti pasiūlyta 2 vnt.</t>
  </si>
  <si>
    <t>1. Galvos segmentas:</t>
  </si>
  <si>
    <t>2. Nugaros dalies prailginimo segmentas (2 vnt.):</t>
  </si>
  <si>
    <t>2.1 Iš viso turi būti pasiūlyta 2 vnt.</t>
  </si>
  <si>
    <t>2.1 Lengvai uždedamas ir nuimamas nenaudojant įrankių,</t>
  </si>
  <si>
    <t xml:space="preserve">3. Kojų segmentas: </t>
  </si>
  <si>
    <t>3.1 Dviejų dalių kojų segmentai reguliuojami kartu ir atskirai, nepriklausomai vienas nuo kito,</t>
  </si>
  <si>
    <t xml:space="preserve">4. Kojų segmentas: </t>
  </si>
  <si>
    <t>4.1 Vienos dalies kojų segmentai,</t>
  </si>
  <si>
    <t>Priedas, skirtas paciento kūnui/juosmeniui pritvirtinti prie operacinio stalo - iš viso turi būti pasiūlyti 2 vnt.</t>
  </si>
  <si>
    <r>
      <t>Reguliuojamo aukščio atrama skirta padėti rankai – iš viso turi būti pasiūlyti</t>
    </r>
    <r>
      <rPr>
        <b/>
        <sz val="12"/>
        <color rgb="FF000000"/>
        <rFont val="Times New Roman"/>
        <family val="1"/>
      </rPr>
      <t xml:space="preserve"> </t>
    </r>
    <r>
      <rPr>
        <sz val="12"/>
        <color rgb="FF000000"/>
        <rFont val="Times New Roman"/>
        <family val="1"/>
      </rPr>
      <t>4 vnt.</t>
    </r>
  </si>
  <si>
    <t>Kartu su operaciniu stalu pridedami priedai (priedai orginalūs to pačio gamintojo kaip ir siūlomi operaciniai stalai ir tinka siūlomiems stalams)</t>
  </si>
  <si>
    <t>Universalūs pacientų fiksavimo diržai – iš viso turi būti pasiūlyti 2 vnt.</t>
  </si>
  <si>
    <t>Atramos, skirtos ant šono paguldyto paciento prilaikymui iš nugaros bei krūtinės pusių su artikuliuojama konstrukcija – iš viso turi būti pasiūlyti 3 vnt. (3 kompl.)</t>
  </si>
  <si>
    <t>2.2 Padengtos minkšta danga.</t>
  </si>
  <si>
    <t>Minkšta ir lanksti sėdmenų pagalvėlė - iš viso turi būti pasiūlyti 2 vnt.</t>
  </si>
  <si>
    <t>Rankos atrama - iš viso turi būti pasiūlyti 2 vnt.</t>
  </si>
  <si>
    <r>
      <t>Priedų tv</t>
    </r>
    <r>
      <rPr>
        <sz val="12"/>
        <color theme="1"/>
        <rFont val="Times New Roman"/>
        <family val="1"/>
      </rPr>
      <t>irtinimo fiksatorius skirtas operaciniams priedams fiksuoti prie šoninių bėgelių - iš viso turi būti pasiūlyti 4 vnt.</t>
    </r>
  </si>
  <si>
    <t>Stalelis rankos operacijoms - iš viso turi būti pasiūlytas 1 vnt.</t>
  </si>
  <si>
    <t>Reguliuojamo aukščio ir ilgio lankas anesteziologo zonos atskyrimui - iš viso turi būti pasiūlyti 2 vnt.</t>
  </si>
  <si>
    <t>Infuzinių tirpalų laikiklis - iš viso turi būti pasiūlyti 2 vnt.</t>
  </si>
  <si>
    <t>Neurochirurginiams priedams tvirtinti skirtas adapteris - iš viso turi būti pasiūlyti 2 vnt.</t>
  </si>
  <si>
    <t>Paciento rankai tvirtinti prie šono skirtas laikiklis - iš viso turi būti pasiūlyti 2 vnt.</t>
  </si>
  <si>
    <t>Adapteris Doro® galvos laikikliui - iš viso turi būti pasiūlytas 1 vnt.</t>
  </si>
  <si>
    <t>Adapteris Sugita galvos laikikliui - iš viso turi būti pasiūlytas 1 vnt.</t>
  </si>
  <si>
    <t>Skersinis laikiklis - iš viso turi būti pasiūlytas 1 vnt.</t>
  </si>
  <si>
    <t>Skysčių pašildymo sistema - iš viso turi būti pasiūlytas 1 vnt.</t>
  </si>
  <si>
    <t>3. Geliniai paminkštinimai, naudojami po kulšnimi - iš viso turi būti pasiūlyti 4 vnt.</t>
  </si>
  <si>
    <t>4. Geliniai paminkštinimai kulnams - iš viso turi būti pasiūlyti 4 vnt.</t>
  </si>
  <si>
    <t>5. Sakralinės zonos paminkštinimas - iš viso turi būti pasiūlyti 2 vnt.</t>
  </si>
  <si>
    <t>6. Universali gelinė pagalvėlė (vamzdžio formos) - iš viso turi būti pasiūlyti 4 vnt.</t>
  </si>
  <si>
    <t>7. Galvai padėti skirtas gelinis padukas (apvalus) - iš viso turi būti pasiūlyti 2 vnt.</t>
  </si>
  <si>
    <t>1</t>
  </si>
  <si>
    <t>2</t>
  </si>
  <si>
    <t>3</t>
  </si>
  <si>
    <t>4</t>
  </si>
  <si>
    <t>5</t>
  </si>
  <si>
    <t>6</t>
  </si>
  <si>
    <t>7</t>
  </si>
  <si>
    <t>8</t>
  </si>
  <si>
    <t>9</t>
  </si>
  <si>
    <t>10</t>
  </si>
  <si>
    <t>11</t>
  </si>
  <si>
    <t>12</t>
  </si>
  <si>
    <t>13</t>
  </si>
  <si>
    <t>14</t>
  </si>
  <si>
    <t>15</t>
  </si>
  <si>
    <t>16</t>
  </si>
  <si>
    <t>17</t>
  </si>
  <si>
    <t>18</t>
  </si>
  <si>
    <t>18.1</t>
  </si>
  <si>
    <t>18.2</t>
  </si>
  <si>
    <t>18.3</t>
  </si>
  <si>
    <t>18.4</t>
  </si>
  <si>
    <t>18.5</t>
  </si>
  <si>
    <t>18.6</t>
  </si>
  <si>
    <t>18.7</t>
  </si>
  <si>
    <t>18.8</t>
  </si>
  <si>
    <t>18.9</t>
  </si>
  <si>
    <t>18.10</t>
  </si>
  <si>
    <t>18.11</t>
  </si>
  <si>
    <t>18.12</t>
  </si>
  <si>
    <t>18.13</t>
  </si>
  <si>
    <t>18.14</t>
  </si>
  <si>
    <t>18.15</t>
  </si>
  <si>
    <t>18.16</t>
  </si>
  <si>
    <t>18.17</t>
  </si>
  <si>
    <t>1. Skersinis laikiklis skirtas saugiam Doro® arba lygiaverčio tipo galvos laikiklio tvirtinimui,</t>
  </si>
  <si>
    <t>1. Gelinis paminkštinimas (po kūnu), 520 x 10 x 520 mm ± 20 mm - iš viso turi būti pasiūlyti 2 vnt.</t>
  </si>
  <si>
    <t>2. Gelinis paminkštinimas (po kūnu), 220 x 10 x 320 mm ± 20 mm - iš viso turi būti pasiūlyti 8 vnt.</t>
  </si>
  <si>
    <r>
      <t xml:space="preserve">3. Maksimalus paciento svoris </t>
    </r>
    <r>
      <rPr>
        <sz val="12"/>
        <color rgb="FF000000"/>
        <rFont val="Times New Roman"/>
        <family val="1"/>
      </rPr>
      <t xml:space="preserve">≥ </t>
    </r>
    <r>
      <rPr>
        <sz val="12"/>
        <color theme="1"/>
        <rFont val="Times New Roman"/>
        <family val="1"/>
      </rPr>
      <t>250 kg.</t>
    </r>
  </si>
  <si>
    <t>3. Pagalvėlę galima tvirtintinti prie rėmo nurodyto 18.4 p.</t>
  </si>
  <si>
    <t>Valdymo pultas -2 vnt.
1. Mygtukinis ir su lietimui jautriu ekranu, laidu ir mobiliu pulto pakrovėju,
2. Pultas gali būti naudojamas ir su laidu ir bevieliu režimu,
3. Valdymo pulte gali būti nustatyta Lietuvių kalbą.</t>
  </si>
  <si>
    <t>3. Stalas tur penktą ratuką su automatine pavara, aktyvuojamą pulteliu prijungtu prie stalo arba specialiu perjungėju,</t>
  </si>
  <si>
    <t>4. Operacinio stalo valdymas:</t>
  </si>
  <si>
    <t>4.1. Laidinis pultas kuri esant poreikiui galima atjungti ir naudoti kaip bevielį valdymo pultą (iš viso turi būti pasiūlyta 2 vnt.),</t>
  </si>
  <si>
    <r>
      <t xml:space="preserve">4.2. </t>
    </r>
    <r>
      <rPr>
        <sz val="12"/>
        <color rgb="FF222222"/>
        <rFont val="Times New Roman"/>
        <family val="1"/>
      </rPr>
      <t>Kojinis pedalas (iš viso turi būti pasiūlyta 2 vnt.).</t>
    </r>
  </si>
  <si>
    <t>4. lateralinis posvyris į abi puses,</t>
  </si>
  <si>
    <t>5. viso stalo aukščio reguliavimas aukštyn ir žemyn,</t>
  </si>
  <si>
    <t>6. trendelenburgo ir antitrendelenburgo padėtis,</t>
  </si>
  <si>
    <t>3.2 Iš viso turi būti pasiūlyta (2 poros). (1 pora, kairė ir dešnė koja).</t>
  </si>
  <si>
    <t>4.2 Iš viso turi būti pasiūlyta (2 poros). (1 pora, kairė ir dešnė koja).</t>
  </si>
  <si>
    <t>Ne mažiau kaip 300 kg</t>
  </si>
  <si>
    <t>Ne mažiau kaip 500 kg</t>
  </si>
  <si>
    <t>2. Gali būti naudojama sėdimoje pozicijoje ("Beach chair"),</t>
  </si>
  <si>
    <t>3. Montuojamas prie šoninės stalo dalies.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</si>
</sst>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b/>
      <sz val="12"/>
      <name val="Times New Roman"/>
      <family val="1"/>
      <charset val="186"/>
    </font>
    <font>
      <sz val="12"/>
      <name val="Times New Roman"/>
      <family val="1"/>
      <charset val="186"/>
    </font>
    <font>
      <b/>
      <sz val="12"/>
      <color rgb="FFFF0000"/>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b/>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8"/>
      <name val="Calibri"/>
      <family val="2"/>
      <scheme val="minor"/>
    </font>
    <font>
      <b/>
      <i/>
      <sz val="14"/>
      <name val="Times New Roman"/>
      <family val="1"/>
    </font>
    <font>
      <sz val="12"/>
      <color rgb="FF000000"/>
      <name val="Times New Roman"/>
      <family val="1"/>
    </font>
    <font>
      <sz val="12"/>
      <color rgb="FF222222"/>
      <name val="Times New Roman"/>
      <family val="1"/>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49">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3" fillId="5" borderId="0" xfId="0" applyFont="1" applyFill="1" applyAlignment="1">
      <alignment vertical="top"/>
    </xf>
    <xf numFmtId="0" fontId="14" fillId="5" borderId="0" xfId="0" applyFont="1" applyFill="1" applyAlignment="1">
      <alignment vertical="top" wrapText="1"/>
    </xf>
    <xf numFmtId="0" fontId="14" fillId="5" borderId="0" xfId="0" applyFont="1" applyFill="1"/>
    <xf numFmtId="0" fontId="13" fillId="5" borderId="1" xfId="0" applyFont="1" applyFill="1" applyBorder="1" applyAlignment="1">
      <alignment horizontal="center" vertical="center" wrapText="1"/>
    </xf>
    <xf numFmtId="0" fontId="14" fillId="5" borderId="0" xfId="0" applyFont="1" applyFill="1" applyAlignment="1">
      <alignment vertical="top"/>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15" fillId="5" borderId="1"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5" borderId="18"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1" fillId="5" borderId="0" xfId="0" applyFont="1" applyFill="1" applyAlignment="1">
      <alignment vertical="center" wrapText="1"/>
    </xf>
    <xf numFmtId="0" fontId="1" fillId="5" borderId="0" xfId="0" applyFont="1" applyFill="1" applyAlignment="1">
      <alignment wrapText="1"/>
    </xf>
    <xf numFmtId="0" fontId="1" fillId="4" borderId="0" xfId="0" applyFont="1" applyFill="1"/>
    <xf numFmtId="0" fontId="6" fillId="4" borderId="0" xfId="0" applyFont="1" applyFill="1" applyAlignment="1">
      <alignment vertical="center"/>
    </xf>
    <xf numFmtId="0" fontId="7" fillId="4" borderId="0" xfId="0" applyFont="1" applyFill="1"/>
    <xf numFmtId="0" fontId="1" fillId="4" borderId="1" xfId="0" applyFont="1" applyFill="1" applyBorder="1"/>
    <xf numFmtId="0" fontId="1" fillId="4" borderId="1" xfId="0" applyFont="1" applyFill="1" applyBorder="1" applyAlignment="1">
      <alignment horizontal="center"/>
    </xf>
    <xf numFmtId="0" fontId="2" fillId="4" borderId="35" xfId="0" applyFont="1" applyFill="1" applyBorder="1" applyAlignment="1">
      <alignment horizontal="center" vertical="center" wrapText="1"/>
    </xf>
    <xf numFmtId="0" fontId="2" fillId="6" borderId="32"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25" xfId="0" applyFont="1" applyFill="1" applyBorder="1" applyAlignment="1">
      <alignment horizontal="center" vertical="center" wrapText="1"/>
    </xf>
    <xf numFmtId="2" fontId="10" fillId="4" borderId="35" xfId="0" applyNumberFormat="1" applyFont="1" applyFill="1" applyBorder="1" applyAlignment="1">
      <alignment horizontal="center" vertical="center" wrapText="1"/>
    </xf>
    <xf numFmtId="0" fontId="5" fillId="4" borderId="0" xfId="0" applyFont="1" applyFill="1"/>
    <xf numFmtId="0" fontId="2" fillId="4" borderId="0" xfId="0" applyFont="1" applyFill="1"/>
    <xf numFmtId="0" fontId="15" fillId="4" borderId="0" xfId="0" applyFont="1" applyFill="1"/>
    <xf numFmtId="0" fontId="1" fillId="4" borderId="0" xfId="0" applyFont="1" applyFill="1" applyAlignment="1">
      <alignment vertical="top" wrapText="1"/>
    </xf>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5"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41" xfId="0" applyFont="1" applyFill="1" applyBorder="1" applyAlignment="1">
      <alignment horizontal="center" vertical="center" wrapText="1"/>
    </xf>
    <xf numFmtId="0" fontId="1" fillId="4" borderId="0" xfId="0" applyFont="1" applyFill="1" applyAlignment="1">
      <alignment horizontal="center" vertical="center"/>
    </xf>
    <xf numFmtId="0" fontId="20" fillId="4" borderId="0" xfId="0" applyFont="1" applyFill="1" applyAlignment="1">
      <alignment horizontal="left"/>
    </xf>
    <xf numFmtId="0" fontId="1" fillId="4" borderId="0" xfId="0" applyFont="1" applyFill="1" applyAlignment="1">
      <alignment horizontal="left"/>
    </xf>
    <xf numFmtId="0" fontId="1" fillId="4" borderId="0" xfId="0" applyFont="1" applyFill="1" applyAlignment="1">
      <alignment horizontal="right"/>
    </xf>
    <xf numFmtId="0" fontId="2" fillId="7" borderId="35" xfId="0" applyFont="1" applyFill="1" applyBorder="1" applyAlignment="1">
      <alignment horizontal="center" vertical="center"/>
    </xf>
    <xf numFmtId="0" fontId="5" fillId="4" borderId="35" xfId="0" applyFont="1" applyFill="1" applyBorder="1" applyAlignment="1">
      <alignment horizontal="justify" wrapText="1"/>
    </xf>
    <xf numFmtId="0" fontId="5" fillId="4" borderId="17" xfId="0" applyFont="1" applyFill="1" applyBorder="1" applyAlignment="1">
      <alignment horizontal="center" vertical="center"/>
    </xf>
    <xf numFmtId="0" fontId="5" fillId="4" borderId="35" xfId="0" applyFont="1" applyFill="1" applyBorder="1" applyAlignment="1">
      <alignment horizontal="justify"/>
    </xf>
    <xf numFmtId="0" fontId="21" fillId="4" borderId="0" xfId="0" applyFont="1" applyFill="1" applyAlignment="1">
      <alignment horizontal="left"/>
    </xf>
    <xf numFmtId="0" fontId="12" fillId="4" borderId="0" xfId="0" applyFont="1" applyFill="1" applyAlignment="1">
      <alignment horizontal="left"/>
    </xf>
    <xf numFmtId="0" fontId="5" fillId="4" borderId="0" xfId="0" applyFont="1" applyFill="1" applyAlignment="1">
      <alignment horizontal="left"/>
    </xf>
    <xf numFmtId="0" fontId="1" fillId="0" borderId="0" xfId="0" applyFont="1" applyAlignment="1">
      <alignment horizontal="right"/>
    </xf>
    <xf numFmtId="0" fontId="17" fillId="4" borderId="35" xfId="0" applyFont="1" applyFill="1" applyBorder="1" applyAlignment="1">
      <alignment horizontal="center" vertical="center"/>
    </xf>
    <xf numFmtId="2" fontId="1" fillId="6" borderId="35" xfId="0" applyNumberFormat="1" applyFont="1" applyFill="1" applyBorder="1" applyAlignment="1">
      <alignment horizontal="center" vertical="center"/>
    </xf>
    <xf numFmtId="0" fontId="5" fillId="0" borderId="0" xfId="0" applyFont="1" applyAlignment="1">
      <alignment horizontal="right"/>
    </xf>
    <xf numFmtId="0" fontId="1" fillId="0" borderId="0" xfId="0" applyFont="1" applyAlignment="1">
      <alignment horizontal="right" vertical="center" wrapText="1"/>
    </xf>
    <xf numFmtId="0" fontId="5" fillId="0" borderId="0" xfId="0" applyFont="1" applyAlignment="1">
      <alignment horizontal="right" vertical="center" wrapText="1"/>
    </xf>
    <xf numFmtId="0" fontId="1" fillId="0" borderId="35" xfId="0" applyFont="1" applyBorder="1" applyAlignment="1">
      <alignment horizontal="center" vertical="center"/>
    </xf>
    <xf numFmtId="0" fontId="20" fillId="0" borderId="0" xfId="0" applyFont="1" applyAlignment="1">
      <alignment horizontal="left"/>
    </xf>
    <xf numFmtId="0" fontId="25" fillId="0" borderId="0" xfId="0" applyFont="1"/>
    <xf numFmtId="0" fontId="14" fillId="5" borderId="0" xfId="0" applyFont="1" applyFill="1" applyAlignment="1">
      <alignment vertical="center"/>
    </xf>
    <xf numFmtId="0" fontId="14" fillId="5" borderId="0" xfId="0" applyFont="1" applyFill="1" applyAlignment="1">
      <alignment horizontal="center" vertical="center"/>
    </xf>
    <xf numFmtId="0" fontId="12" fillId="0" borderId="1" xfId="0" applyFont="1" applyBorder="1" applyAlignment="1" applyProtection="1">
      <alignment horizontal="justify" vertical="center" wrapText="1"/>
      <protection locked="0"/>
    </xf>
    <xf numFmtId="0" fontId="5" fillId="5" borderId="33" xfId="0" applyFont="1" applyFill="1" applyBorder="1" applyAlignment="1">
      <alignment horizontal="justify" vertical="center" wrapText="1"/>
    </xf>
    <xf numFmtId="0" fontId="5" fillId="5" borderId="35" xfId="0" applyFont="1" applyFill="1" applyBorder="1" applyAlignment="1">
      <alignment horizontal="center" vertical="center" wrapText="1"/>
    </xf>
    <xf numFmtId="0" fontId="5" fillId="5" borderId="34" xfId="0" applyFont="1" applyFill="1" applyBorder="1" applyAlignment="1">
      <alignment horizontal="justify" vertical="center" wrapText="1"/>
    </xf>
    <xf numFmtId="0" fontId="18" fillId="4" borderId="0" xfId="0" applyFont="1" applyFill="1" applyAlignment="1">
      <alignment horizontal="center" vertical="center"/>
    </xf>
    <xf numFmtId="0" fontId="0" fillId="6" borderId="0" xfId="0" applyFill="1"/>
    <xf numFmtId="0" fontId="1" fillId="2" borderId="6" xfId="0" applyFont="1" applyFill="1" applyBorder="1" applyAlignment="1">
      <alignment horizontal="center" vertical="center" wrapText="1"/>
    </xf>
    <xf numFmtId="2" fontId="1" fillId="8" borderId="29" xfId="0" applyNumberFormat="1" applyFont="1" applyFill="1" applyBorder="1" applyAlignment="1">
      <alignment horizontal="center" vertical="center"/>
    </xf>
    <xf numFmtId="0" fontId="2" fillId="4" borderId="35" xfId="0" applyFont="1" applyFill="1" applyBorder="1" applyAlignment="1">
      <alignment horizontal="right" vertical="center" wrapText="1"/>
    </xf>
    <xf numFmtId="2" fontId="1" fillId="4" borderId="27" xfId="0" applyNumberFormat="1" applyFont="1" applyFill="1" applyBorder="1" applyAlignment="1">
      <alignment horizontal="center" vertical="center"/>
    </xf>
    <xf numFmtId="0" fontId="18" fillId="4" borderId="0" xfId="0" applyFont="1" applyFill="1" applyAlignment="1">
      <alignment vertical="center"/>
    </xf>
    <xf numFmtId="0" fontId="27" fillId="4" borderId="0" xfId="0" applyFont="1" applyFill="1" applyAlignment="1">
      <alignment horizontal="center" vertical="center"/>
    </xf>
    <xf numFmtId="0" fontId="1" fillId="5" borderId="0" xfId="0" applyFont="1" applyFill="1" applyAlignment="1">
      <alignment horizontal="center" vertical="center"/>
    </xf>
    <xf numFmtId="0" fontId="1" fillId="5" borderId="0" xfId="0" applyFont="1" applyFill="1" applyAlignment="1">
      <alignment horizontal="center" vertical="top" wrapText="1"/>
    </xf>
    <xf numFmtId="2" fontId="10" fillId="4" borderId="29" xfId="0" applyNumberFormat="1" applyFont="1" applyFill="1" applyBorder="1" applyAlignment="1">
      <alignment horizontal="center" vertical="center" wrapText="1"/>
    </xf>
    <xf numFmtId="0" fontId="1" fillId="5" borderId="30" xfId="0" applyFont="1" applyFill="1" applyBorder="1" applyAlignment="1">
      <alignment horizontal="center" vertical="center" wrapText="1"/>
    </xf>
    <xf numFmtId="0" fontId="5" fillId="5" borderId="33" xfId="0" applyFont="1" applyFill="1" applyBorder="1" applyAlignment="1">
      <alignment horizontal="center" vertical="center" wrapText="1"/>
    </xf>
    <xf numFmtId="14" fontId="0" fillId="3" borderId="1" xfId="0" applyNumberFormat="1" applyFill="1" applyBorder="1" applyAlignment="1" applyProtection="1">
      <alignment vertical="top" wrapText="1"/>
      <protection locked="0"/>
    </xf>
    <xf numFmtId="0" fontId="5" fillId="5" borderId="0" xfId="0" applyFont="1" applyFill="1"/>
    <xf numFmtId="0" fontId="11" fillId="5" borderId="1" xfId="0" applyFont="1" applyFill="1" applyBorder="1" applyAlignment="1">
      <alignment horizontal="justify" vertical="center" wrapText="1"/>
    </xf>
    <xf numFmtId="0" fontId="1" fillId="4" borderId="0" xfId="0" applyFont="1" applyFill="1" applyAlignment="1">
      <alignment wrapText="1"/>
    </xf>
    <xf numFmtId="2" fontId="1" fillId="5" borderId="1" xfId="0" applyNumberFormat="1" applyFont="1" applyFill="1" applyBorder="1" applyAlignment="1">
      <alignment horizontal="center" vertical="center"/>
    </xf>
    <xf numFmtId="0" fontId="5" fillId="4" borderId="0" xfId="0" applyFont="1" applyFill="1" applyAlignment="1">
      <alignment wrapText="1"/>
    </xf>
    <xf numFmtId="0" fontId="5" fillId="5" borderId="43" xfId="0" applyFont="1" applyFill="1" applyBorder="1" applyAlignment="1">
      <alignment horizontal="center" vertical="center" wrapText="1"/>
    </xf>
    <xf numFmtId="0" fontId="5" fillId="0" borderId="26" xfId="0" applyFont="1" applyBorder="1" applyAlignment="1" applyProtection="1">
      <alignment horizontal="center" vertical="center" wrapText="1"/>
      <protection locked="0"/>
    </xf>
    <xf numFmtId="0" fontId="5" fillId="5" borderId="0" xfId="0" applyFont="1" applyFill="1" applyAlignment="1">
      <alignment wrapText="1"/>
    </xf>
    <xf numFmtId="49" fontId="5" fillId="0" borderId="17" xfId="0" applyNumberFormat="1" applyFont="1" applyBorder="1" applyAlignment="1">
      <alignment horizontal="justify" vertical="top" wrapText="1"/>
    </xf>
    <xf numFmtId="49" fontId="5" fillId="0" borderId="17" xfId="0" applyNumberFormat="1" applyFont="1" applyBorder="1" applyAlignment="1">
      <alignment horizontal="justify" vertical="center" wrapText="1"/>
    </xf>
    <xf numFmtId="0" fontId="5" fillId="5" borderId="26" xfId="0" applyFont="1" applyFill="1" applyBorder="1" applyAlignment="1">
      <alignment horizontal="center" vertical="center" wrapText="1"/>
    </xf>
    <xf numFmtId="0" fontId="2" fillId="4" borderId="31" xfId="0" applyFont="1" applyFill="1" applyBorder="1" applyAlignment="1">
      <alignment vertical="center" wrapText="1"/>
    </xf>
    <xf numFmtId="0" fontId="2" fillId="4" borderId="32" xfId="0" applyFont="1" applyFill="1" applyBorder="1" applyAlignment="1">
      <alignment vertical="center" wrapText="1"/>
    </xf>
    <xf numFmtId="0" fontId="5" fillId="5" borderId="35" xfId="0" applyFont="1" applyFill="1" applyBorder="1" applyAlignment="1">
      <alignment horizontal="justify" vertical="center" wrapText="1"/>
    </xf>
    <xf numFmtId="49" fontId="5" fillId="5" borderId="18" xfId="0" applyNumberFormat="1" applyFont="1" applyFill="1" applyBorder="1" applyAlignment="1">
      <alignment horizontal="center" vertical="top" wrapText="1"/>
    </xf>
    <xf numFmtId="0" fontId="13" fillId="5" borderId="26" xfId="0" applyFont="1" applyFill="1" applyBorder="1" applyAlignment="1">
      <alignment horizontal="center" vertical="center" wrapText="1"/>
    </xf>
    <xf numFmtId="0" fontId="1" fillId="5" borderId="1" xfId="0" applyFont="1" applyFill="1" applyBorder="1" applyAlignment="1">
      <alignment horizontal="justify" vertical="top" wrapText="1"/>
    </xf>
    <xf numFmtId="0" fontId="28" fillId="5" borderId="1" xfId="0" applyFont="1" applyFill="1" applyBorder="1" applyAlignment="1">
      <alignment horizontal="justify" vertical="top" wrapText="1"/>
    </xf>
    <xf numFmtId="0" fontId="8" fillId="5" borderId="1" xfId="0" applyFont="1" applyFill="1" applyBorder="1" applyAlignment="1">
      <alignment horizontal="justify" vertical="top" wrapText="1"/>
    </xf>
    <xf numFmtId="0" fontId="2" fillId="5" borderId="1" xfId="0" applyFont="1" applyFill="1" applyBorder="1" applyAlignment="1">
      <alignment horizontal="justify" vertical="top" wrapText="1"/>
    </xf>
    <xf numFmtId="0" fontId="10" fillId="4" borderId="35"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28" fillId="5" borderId="26" xfId="0" applyFont="1" applyFill="1" applyBorder="1" applyAlignment="1">
      <alignment horizontal="left" vertical="top" wrapText="1"/>
    </xf>
    <xf numFmtId="0" fontId="1" fillId="6" borderId="18" xfId="0" applyFont="1" applyFill="1" applyBorder="1" applyAlignment="1">
      <alignment horizontal="justify"/>
    </xf>
    <xf numFmtId="0" fontId="1" fillId="6" borderId="19" xfId="0" applyFont="1" applyFill="1" applyBorder="1" applyAlignment="1">
      <alignment horizontal="justify"/>
    </xf>
    <xf numFmtId="0" fontId="1" fillId="6" borderId="17" xfId="0" applyFont="1" applyFill="1" applyBorder="1" applyAlignment="1">
      <alignment horizontal="justify"/>
    </xf>
    <xf numFmtId="0" fontId="1" fillId="6" borderId="18" xfId="0" applyFont="1" applyFill="1" applyBorder="1" applyAlignment="1">
      <alignment horizontal="justify" wrapText="1"/>
    </xf>
    <xf numFmtId="0" fontId="1" fillId="6" borderId="19" xfId="0" applyFont="1" applyFill="1" applyBorder="1" applyAlignment="1">
      <alignment horizontal="justify" wrapText="1"/>
    </xf>
    <xf numFmtId="0" fontId="1" fillId="6" borderId="17" xfId="0" applyFont="1" applyFill="1" applyBorder="1" applyAlignment="1">
      <alignment horizontal="justify" wrapText="1"/>
    </xf>
    <xf numFmtId="0" fontId="16" fillId="4" borderId="0" xfId="0" applyFont="1" applyFill="1" applyAlignment="1">
      <alignment horizontal="center"/>
    </xf>
    <xf numFmtId="0" fontId="1" fillId="4" borderId="0" xfId="0" applyFont="1" applyFill="1" applyAlignment="1">
      <alignment horizontal="justify" vertical="top" wrapText="1"/>
    </xf>
    <xf numFmtId="0" fontId="1" fillId="4" borderId="0" xfId="0" applyFont="1" applyFill="1" applyAlignment="1">
      <alignment horizontal="justify" wrapText="1"/>
    </xf>
    <xf numFmtId="0" fontId="1" fillId="4" borderId="0" xfId="0" applyFont="1" applyFill="1" applyAlignment="1">
      <alignment horizontal="justify"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30" xfId="0" applyFont="1" applyFill="1" applyBorder="1" applyAlignment="1">
      <alignment vertical="center" wrapText="1"/>
    </xf>
    <xf numFmtId="0" fontId="2" fillId="4" borderId="31" xfId="0" applyFont="1" applyFill="1" applyBorder="1" applyAlignment="1">
      <alignment vertical="center" wrapText="1"/>
    </xf>
    <xf numFmtId="0" fontId="2" fillId="4" borderId="32" xfId="0" applyFont="1" applyFill="1" applyBorder="1" applyAlignment="1">
      <alignment vertical="center" wrapText="1"/>
    </xf>
    <xf numFmtId="0" fontId="8" fillId="4" borderId="30" xfId="0" applyFont="1" applyFill="1" applyBorder="1" applyAlignment="1">
      <alignment vertical="center" wrapText="1"/>
    </xf>
    <xf numFmtId="0" fontId="8" fillId="4" borderId="31" xfId="0" applyFont="1" applyFill="1" applyBorder="1" applyAlignment="1">
      <alignment vertical="center" wrapText="1"/>
    </xf>
    <xf numFmtId="0" fontId="8" fillId="4" borderId="32" xfId="0" applyFont="1" applyFill="1" applyBorder="1" applyAlignment="1">
      <alignment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1" fillId="5" borderId="1" xfId="0" applyFont="1" applyFill="1" applyBorder="1" applyAlignment="1">
      <alignment horizontal="justify" vertical="center" wrapText="1"/>
    </xf>
    <xf numFmtId="49" fontId="3" fillId="5" borderId="1" xfId="0" applyNumberFormat="1"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7" fillId="5" borderId="0" xfId="0" applyFont="1" applyFill="1" applyAlignment="1">
      <alignment horizontal="center"/>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2" fillId="5" borderId="0" xfId="0" applyFont="1" applyFill="1" applyAlignment="1">
      <alignment horizontal="left"/>
    </xf>
    <xf numFmtId="0" fontId="2" fillId="5" borderId="2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5" fillId="5" borderId="18"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1" fillId="5" borderId="36" xfId="0" applyFont="1" applyFill="1" applyBorder="1" applyAlignment="1">
      <alignment horizontal="justify" vertical="top" wrapText="1"/>
    </xf>
    <xf numFmtId="0" fontId="1" fillId="5" borderId="39" xfId="0" applyFont="1" applyFill="1" applyBorder="1" applyAlignment="1">
      <alignment horizontal="justify" vertical="top" wrapText="1"/>
    </xf>
    <xf numFmtId="0" fontId="1" fillId="5" borderId="40" xfId="0" applyFont="1" applyFill="1" applyBorder="1" applyAlignment="1">
      <alignment horizontal="justify" vertical="top" wrapText="1"/>
    </xf>
    <xf numFmtId="0" fontId="1" fillId="5" borderId="41" xfId="0" applyFont="1" applyFill="1" applyBorder="1" applyAlignment="1">
      <alignment horizontal="justify" vertical="top" wrapText="1"/>
    </xf>
    <xf numFmtId="0" fontId="1" fillId="5" borderId="37" xfId="0" applyFont="1" applyFill="1" applyBorder="1" applyAlignment="1">
      <alignment horizontal="justify" wrapText="1"/>
    </xf>
    <xf numFmtId="0" fontId="1" fillId="5" borderId="38" xfId="0" applyFont="1" applyFill="1" applyBorder="1" applyAlignment="1">
      <alignment horizontal="justify" wrapText="1"/>
    </xf>
    <xf numFmtId="0" fontId="5" fillId="5" borderId="1" xfId="0" applyFont="1" applyFill="1" applyBorder="1" applyAlignment="1">
      <alignment horizontal="justify" vertical="center" wrapText="1"/>
    </xf>
    <xf numFmtId="0" fontId="5" fillId="5" borderId="40" xfId="0" applyFont="1" applyFill="1" applyBorder="1" applyAlignment="1">
      <alignment horizontal="left" vertical="center" wrapText="1"/>
    </xf>
    <xf numFmtId="0" fontId="5" fillId="5" borderId="41" xfId="0" applyFont="1" applyFill="1" applyBorder="1" applyAlignment="1">
      <alignment horizontal="left" vertical="center" wrapText="1"/>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6" fillId="5" borderId="0" xfId="0" applyFont="1" applyFill="1" applyAlignment="1">
      <alignment horizontal="center"/>
    </xf>
    <xf numFmtId="0" fontId="1" fillId="5" borderId="0" xfId="0" applyFont="1" applyFill="1" applyAlignment="1">
      <alignment horizontal="justify" vertical="top" wrapText="1"/>
    </xf>
    <xf numFmtId="0" fontId="1" fillId="5" borderId="0" xfId="0" applyFont="1" applyFill="1" applyAlignment="1">
      <alignment horizontal="center" vertical="top"/>
    </xf>
    <xf numFmtId="0" fontId="1" fillId="5" borderId="0" xfId="0" applyFont="1" applyFill="1" applyAlignment="1">
      <alignment horizontal="justify" vertical="top"/>
    </xf>
    <xf numFmtId="0" fontId="1" fillId="5" borderId="1" xfId="0" applyFont="1" applyFill="1" applyBorder="1" applyAlignment="1">
      <alignment horizontal="justify" vertical="top" wrapText="1"/>
    </xf>
    <xf numFmtId="49" fontId="5" fillId="5" borderId="26" xfId="0" applyNumberFormat="1" applyFont="1" applyFill="1" applyBorder="1" applyAlignment="1">
      <alignment horizontal="center" vertical="top" wrapText="1"/>
    </xf>
    <xf numFmtId="49" fontId="5" fillId="5" borderId="28" xfId="0" applyNumberFormat="1" applyFont="1" applyFill="1" applyBorder="1" applyAlignment="1">
      <alignment horizontal="center" vertical="top" wrapText="1"/>
    </xf>
    <xf numFmtId="49" fontId="5" fillId="5" borderId="27" xfId="0" applyNumberFormat="1" applyFont="1" applyFill="1" applyBorder="1" applyAlignment="1">
      <alignment horizontal="center" vertical="top" wrapText="1"/>
    </xf>
    <xf numFmtId="0" fontId="28" fillId="5" borderId="1" xfId="0" applyFont="1" applyFill="1" applyBorder="1" applyAlignment="1">
      <alignment horizontal="justify" vertical="top" wrapText="1"/>
    </xf>
    <xf numFmtId="0" fontId="13" fillId="5" borderId="0" xfId="0" applyFont="1" applyFill="1" applyAlignment="1">
      <alignment horizontal="left" wrapText="1"/>
    </xf>
    <xf numFmtId="0" fontId="14" fillId="5" borderId="26" xfId="0" applyFont="1" applyFill="1" applyBorder="1" applyAlignment="1">
      <alignment horizontal="center" vertical="top"/>
    </xf>
    <xf numFmtId="0" fontId="14" fillId="5" borderId="28" xfId="0" applyFont="1" applyFill="1" applyBorder="1" applyAlignment="1">
      <alignment horizontal="center" vertical="top"/>
    </xf>
    <xf numFmtId="0" fontId="14" fillId="5" borderId="27" xfId="0" applyFont="1" applyFill="1" applyBorder="1" applyAlignment="1">
      <alignment horizontal="center" vertical="top"/>
    </xf>
    <xf numFmtId="0" fontId="14" fillId="5" borderId="1" xfId="0" applyFont="1" applyFill="1" applyBorder="1" applyAlignment="1">
      <alignment horizontal="center" vertical="top"/>
    </xf>
    <xf numFmtId="49" fontId="5" fillId="5" borderId="26" xfId="0" applyNumberFormat="1" applyFont="1" applyFill="1" applyBorder="1" applyAlignment="1">
      <alignment horizontal="center" vertical="top"/>
    </xf>
    <xf numFmtId="49" fontId="5" fillId="5" borderId="28" xfId="0" applyNumberFormat="1" applyFont="1" applyFill="1" applyBorder="1" applyAlignment="1">
      <alignment horizontal="center" vertical="top"/>
    </xf>
    <xf numFmtId="49" fontId="5" fillId="5" borderId="27" xfId="0" applyNumberFormat="1" applyFont="1" applyFill="1" applyBorder="1" applyAlignment="1">
      <alignment horizontal="center" vertical="top"/>
    </xf>
    <xf numFmtId="0" fontId="28" fillId="5" borderId="26" xfId="0" applyFont="1" applyFill="1" applyBorder="1" applyAlignment="1">
      <alignment horizontal="justify" vertical="top" wrapText="1"/>
    </xf>
    <xf numFmtId="0" fontId="28" fillId="5" borderId="28" xfId="0" applyFont="1" applyFill="1" applyBorder="1" applyAlignment="1">
      <alignment horizontal="justify" vertical="top" wrapText="1"/>
    </xf>
    <xf numFmtId="0" fontId="28" fillId="5" borderId="27" xfId="0" applyFont="1" applyFill="1" applyBorder="1" applyAlignment="1">
      <alignment horizontal="justify" vertical="top" wrapText="1"/>
    </xf>
    <xf numFmtId="49" fontId="5" fillId="5" borderId="1" xfId="0" applyNumberFormat="1" applyFont="1" applyFill="1" applyBorder="1" applyAlignment="1">
      <alignment horizontal="center" vertical="top"/>
    </xf>
    <xf numFmtId="0" fontId="14" fillId="5" borderId="38" xfId="0" applyFont="1" applyFill="1" applyBorder="1" applyAlignment="1">
      <alignment horizontal="center" vertical="top"/>
    </xf>
    <xf numFmtId="0" fontId="14" fillId="5" borderId="39" xfId="0" applyFont="1" applyFill="1" applyBorder="1" applyAlignment="1">
      <alignment horizontal="center" vertical="top"/>
    </xf>
    <xf numFmtId="0" fontId="1" fillId="4" borderId="0" xfId="0" applyFont="1" applyFill="1" applyAlignment="1">
      <alignment horizontal="left"/>
    </xf>
    <xf numFmtId="0" fontId="18" fillId="4" borderId="0" xfId="0" applyFont="1" applyFill="1" applyAlignment="1">
      <alignment horizontal="center" vertical="center"/>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2920111</xdr:colOff>
      <xdr:row>36</xdr:row>
      <xdr:rowOff>12731</xdr:rowOff>
    </xdr:from>
    <xdr:ext cx="1486241" cy="692177"/>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98240" y="13717767"/>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4</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98240" y="13717767"/>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^4</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2939415</xdr:colOff>
      <xdr:row>26</xdr:row>
      <xdr:rowOff>97790</xdr:rowOff>
    </xdr:from>
    <xdr:to>
      <xdr:col>3</xdr:col>
      <xdr:colOff>1167765</xdr:colOff>
      <xdr:row>28</xdr:row>
      <xdr:rowOff>69215</xdr:rowOff>
    </xdr:to>
    <xdr:pic>
      <xdr:nvPicPr>
        <xdr:cNvPr id="15" name="Picture 14">
          <a:extLst>
            <a:ext uri="{FF2B5EF4-FFF2-40B4-BE49-F238E27FC236}">
              <a16:creationId xmlns:a16="http://schemas.microsoft.com/office/drawing/2014/main" id="{CB7DF412-F836-47C1-AE11-2A586D5359D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26535" y="17207230"/>
          <a:ext cx="131699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7C91-91CA-4941-8576-30AC6CBD6DC1}">
  <dimension ref="B1:H4"/>
  <sheetViews>
    <sheetView workbookViewId="0">
      <selection activeCell="F37" sqref="F37"/>
    </sheetView>
  </sheetViews>
  <sheetFormatPr baseColWidth="10" defaultColWidth="9.1640625" defaultRowHeight="16" x14ac:dyDescent="0.2"/>
  <cols>
    <col min="1" max="2" width="9.1640625" style="48"/>
    <col min="3" max="3" width="25.83203125" style="48" customWidth="1"/>
    <col min="4" max="5" width="11" style="48" bestFit="1" customWidth="1"/>
    <col min="6" max="6" width="16.33203125" style="48" customWidth="1"/>
    <col min="7" max="7" width="11" style="48" bestFit="1" customWidth="1"/>
    <col min="8" max="8" width="13.5" style="48" bestFit="1" customWidth="1"/>
    <col min="9" max="12" width="11" style="48" bestFit="1" customWidth="1"/>
    <col min="13" max="13" width="12.1640625" style="48" bestFit="1" customWidth="1"/>
    <col min="14" max="16384" width="9.1640625" style="48"/>
  </cols>
  <sheetData>
    <row r="1" spans="2:8" ht="20" x14ac:dyDescent="0.2">
      <c r="B1" s="137" t="s">
        <v>108</v>
      </c>
      <c r="C1" s="137"/>
      <c r="D1" s="137"/>
      <c r="E1" s="137"/>
      <c r="F1" s="137"/>
      <c r="G1" s="137"/>
      <c r="H1" s="137"/>
    </row>
    <row r="3" spans="2:8" x14ac:dyDescent="0.2">
      <c r="B3" s="131" t="s">
        <v>110</v>
      </c>
      <c r="C3" s="132"/>
      <c r="D3" s="132"/>
      <c r="E3" s="132"/>
      <c r="F3" s="133"/>
      <c r="G3" s="62">
        <v>6</v>
      </c>
      <c r="H3" s="62" t="s">
        <v>111</v>
      </c>
    </row>
    <row r="4" spans="2:8" x14ac:dyDescent="0.2">
      <c r="B4" s="134" t="s">
        <v>109</v>
      </c>
      <c r="C4" s="135"/>
      <c r="D4" s="135"/>
      <c r="E4" s="135"/>
      <c r="F4" s="136"/>
      <c r="G4" s="62">
        <v>3</v>
      </c>
      <c r="H4" s="62" t="s">
        <v>94</v>
      </c>
    </row>
  </sheetData>
  <mergeCells count="3">
    <mergeCell ref="B3:F3"/>
    <mergeCell ref="B4:F4"/>
    <mergeCell ref="B1:H1"/>
  </mergeCells>
  <pageMargins left="0.7" right="0.7" top="0.75" bottom="0.75" header="0.3" footer="0.3"/>
  <pageSetup paperSize="9"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40</v>
      </c>
    </row>
    <row r="2" spans="1:1" x14ac:dyDescent="0.2">
      <c r="A2" s="2" t="s">
        <v>41</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B1:I53"/>
  <sheetViews>
    <sheetView topLeftCell="A31" zoomScale="139" zoomScaleNormal="76" workbookViewId="0">
      <selection activeCell="C50" sqref="C50"/>
    </sheetView>
  </sheetViews>
  <sheetFormatPr baseColWidth="10" defaultColWidth="9.1640625" defaultRowHeight="16" x14ac:dyDescent="0.2"/>
  <cols>
    <col min="1" max="1" width="9.1640625" style="48"/>
    <col min="2" max="2" width="5" style="48" customWidth="1"/>
    <col min="3" max="3" width="40.5" style="48" customWidth="1"/>
    <col min="4" max="4" width="17" style="48" customWidth="1"/>
    <col min="5" max="5" width="5.83203125" style="48" customWidth="1"/>
    <col min="6" max="6" width="6.1640625" style="48" customWidth="1"/>
    <col min="7" max="8" width="11.6640625" style="48" customWidth="1"/>
    <col min="9" max="9" width="23.1640625" style="48" customWidth="1"/>
    <col min="10" max="16384" width="9.1640625" style="48"/>
  </cols>
  <sheetData>
    <row r="1" spans="2:9" ht="18" x14ac:dyDescent="0.2">
      <c r="B1" s="49" t="s">
        <v>56</v>
      </c>
      <c r="C1" s="50"/>
      <c r="D1" s="50"/>
      <c r="E1" s="50"/>
      <c r="F1" s="50"/>
    </row>
    <row r="2" spans="2:9" ht="18" x14ac:dyDescent="0.2">
      <c r="B2" s="49"/>
      <c r="C2" s="50"/>
      <c r="D2" s="50"/>
      <c r="E2" s="50"/>
      <c r="F2" s="50"/>
    </row>
    <row r="3" spans="2:9" ht="36" customHeight="1" x14ac:dyDescent="0.2">
      <c r="B3" s="140" t="s">
        <v>152</v>
      </c>
      <c r="C3" s="140"/>
      <c r="D3" s="140"/>
      <c r="E3" s="140"/>
      <c r="F3" s="140"/>
      <c r="G3" s="140"/>
      <c r="H3" s="140"/>
    </row>
    <row r="4" spans="2:9" ht="34.5" customHeight="1" x14ac:dyDescent="0.2">
      <c r="B4" s="140" t="s">
        <v>57</v>
      </c>
      <c r="C4" s="140"/>
      <c r="D4" s="140"/>
      <c r="E4" s="140"/>
      <c r="F4" s="140"/>
      <c r="G4" s="140"/>
      <c r="H4" s="140"/>
    </row>
    <row r="6" spans="2:9" x14ac:dyDescent="0.2">
      <c r="B6" s="48" t="s">
        <v>58</v>
      </c>
    </row>
    <row r="7" spans="2:9" x14ac:dyDescent="0.2">
      <c r="C7" s="51" t="s">
        <v>97</v>
      </c>
      <c r="D7" s="52">
        <v>60</v>
      </c>
    </row>
    <row r="8" spans="2:9" x14ac:dyDescent="0.2">
      <c r="C8" s="51" t="s">
        <v>98</v>
      </c>
      <c r="D8" s="52">
        <v>40</v>
      </c>
    </row>
    <row r="10" spans="2:9" x14ac:dyDescent="0.2">
      <c r="B10" s="48" t="s">
        <v>59</v>
      </c>
    </row>
    <row r="11" spans="2:9" ht="17" thickBot="1" x14ac:dyDescent="0.25"/>
    <row r="12" spans="2:9" ht="49.5" customHeight="1" thickBot="1" x14ac:dyDescent="0.25">
      <c r="B12" s="141" t="s">
        <v>60</v>
      </c>
      <c r="C12" s="142"/>
      <c r="D12" s="142"/>
      <c r="E12" s="142"/>
      <c r="F12" s="143"/>
      <c r="G12" s="141" t="s">
        <v>62</v>
      </c>
      <c r="H12" s="143"/>
    </row>
    <row r="13" spans="2:9" ht="18" thickBot="1" x14ac:dyDescent="0.25">
      <c r="B13" s="144" t="s">
        <v>63</v>
      </c>
      <c r="C13" s="145"/>
      <c r="D13" s="145"/>
      <c r="E13" s="145"/>
      <c r="F13" s="146"/>
      <c r="G13" s="53" t="s">
        <v>99</v>
      </c>
      <c r="H13" s="54">
        <f>D7</f>
        <v>60</v>
      </c>
    </row>
    <row r="14" spans="2:9" ht="18" thickBot="1" x14ac:dyDescent="0.25">
      <c r="B14" s="147" t="s">
        <v>64</v>
      </c>
      <c r="C14" s="148"/>
      <c r="D14" s="148"/>
      <c r="E14" s="148"/>
      <c r="F14" s="149"/>
      <c r="G14" s="53" t="s">
        <v>100</v>
      </c>
      <c r="H14" s="54">
        <f>D8</f>
        <v>40</v>
      </c>
    </row>
    <row r="15" spans="2:9" ht="45" customHeight="1" thickBot="1" x14ac:dyDescent="0.25">
      <c r="B15" s="55" t="s">
        <v>13</v>
      </c>
      <c r="C15" s="56" t="s">
        <v>37</v>
      </c>
      <c r="D15" s="56" t="s">
        <v>101</v>
      </c>
      <c r="E15" s="141" t="s">
        <v>61</v>
      </c>
      <c r="F15" s="143"/>
      <c r="G15" s="119"/>
      <c r="H15" s="120"/>
    </row>
    <row r="16" spans="2:9" ht="115" customHeight="1" thickBot="1" x14ac:dyDescent="0.25">
      <c r="B16" s="105" t="s">
        <v>65</v>
      </c>
      <c r="C16" s="93" t="s">
        <v>344</v>
      </c>
      <c r="D16" s="92" t="s">
        <v>141</v>
      </c>
      <c r="E16" s="128" t="s">
        <v>102</v>
      </c>
      <c r="F16" s="57">
        <v>0.25</v>
      </c>
      <c r="G16" s="150" t="s">
        <v>155</v>
      </c>
      <c r="H16" s="151"/>
      <c r="I16" s="110"/>
    </row>
    <row r="17" spans="2:9" s="58" customFormat="1" ht="132" customHeight="1" thickBot="1" x14ac:dyDescent="0.25">
      <c r="B17" s="92" t="s">
        <v>66</v>
      </c>
      <c r="C17" s="121" t="s">
        <v>164</v>
      </c>
      <c r="D17" s="113" t="s">
        <v>141</v>
      </c>
      <c r="E17" s="129" t="s">
        <v>103</v>
      </c>
      <c r="F17" s="104">
        <v>0.25</v>
      </c>
      <c r="G17" s="153" t="s">
        <v>155</v>
      </c>
      <c r="H17" s="154"/>
      <c r="I17" s="112"/>
    </row>
    <row r="18" spans="2:9" s="58" customFormat="1" ht="86" thickBot="1" x14ac:dyDescent="0.25">
      <c r="B18" s="106" t="s">
        <v>67</v>
      </c>
      <c r="C18" s="91" t="s">
        <v>165</v>
      </c>
      <c r="D18" s="92" t="s">
        <v>141</v>
      </c>
      <c r="E18" s="128" t="s">
        <v>104</v>
      </c>
      <c r="F18" s="104">
        <v>0.25</v>
      </c>
      <c r="G18" s="152" t="s">
        <v>155</v>
      </c>
      <c r="H18" s="151"/>
      <c r="I18" s="112"/>
    </row>
    <row r="19" spans="2:9" ht="35" thickBot="1" x14ac:dyDescent="0.25">
      <c r="B19" s="106" t="s">
        <v>68</v>
      </c>
      <c r="C19" s="91" t="s">
        <v>166</v>
      </c>
      <c r="D19" s="92" t="s">
        <v>141</v>
      </c>
      <c r="E19" s="128" t="s">
        <v>105</v>
      </c>
      <c r="F19" s="104">
        <v>0.25</v>
      </c>
      <c r="G19" s="152" t="s">
        <v>155</v>
      </c>
      <c r="H19" s="151"/>
      <c r="I19" s="112"/>
    </row>
    <row r="21" spans="2:9" ht="33.75" customHeight="1" x14ac:dyDescent="0.2">
      <c r="B21" s="139" t="s">
        <v>75</v>
      </c>
      <c r="C21" s="139"/>
      <c r="D21" s="139"/>
      <c r="E21" s="139"/>
      <c r="F21" s="139"/>
      <c r="G21" s="139"/>
      <c r="H21" s="139"/>
    </row>
    <row r="23" spans="2:9" ht="31.5" customHeight="1" x14ac:dyDescent="0.2">
      <c r="B23" s="139" t="s">
        <v>106</v>
      </c>
      <c r="C23" s="139"/>
      <c r="D23" s="139"/>
      <c r="E23" s="139"/>
      <c r="F23" s="139"/>
      <c r="G23" s="139"/>
      <c r="H23" s="139"/>
    </row>
    <row r="24" spans="2:9" x14ac:dyDescent="0.2">
      <c r="D24" s="59" t="s">
        <v>107</v>
      </c>
    </row>
    <row r="26" spans="2:9" ht="31.5" customHeight="1" x14ac:dyDescent="0.2">
      <c r="B26" s="139" t="s">
        <v>76</v>
      </c>
      <c r="C26" s="139"/>
      <c r="D26" s="139"/>
      <c r="E26" s="139"/>
      <c r="F26" s="139"/>
      <c r="G26" s="139"/>
      <c r="H26" s="139"/>
    </row>
    <row r="30" spans="2:9" ht="30.75" customHeight="1" x14ac:dyDescent="0.2">
      <c r="B30" s="139" t="s">
        <v>167</v>
      </c>
      <c r="C30" s="139"/>
      <c r="D30" s="139"/>
      <c r="E30" s="139"/>
      <c r="F30" s="139"/>
      <c r="G30" s="139"/>
      <c r="H30" s="139"/>
    </row>
    <row r="31" spans="2:9" x14ac:dyDescent="0.2">
      <c r="B31" s="138" t="s">
        <v>168</v>
      </c>
      <c r="C31" s="138"/>
      <c r="D31" s="138"/>
      <c r="E31" s="138"/>
      <c r="F31" s="138"/>
      <c r="G31" s="138"/>
      <c r="H31" s="138"/>
    </row>
    <row r="32" spans="2:9" x14ac:dyDescent="0.2">
      <c r="B32" s="138"/>
      <c r="C32" s="138"/>
      <c r="D32" s="138"/>
      <c r="E32" s="138"/>
      <c r="F32" s="138"/>
      <c r="G32" s="138"/>
      <c r="H32" s="138"/>
    </row>
    <row r="33" spans="2:8" x14ac:dyDescent="0.2">
      <c r="B33" s="138"/>
      <c r="C33" s="138"/>
      <c r="D33" s="138"/>
      <c r="E33" s="138"/>
      <c r="F33" s="138"/>
      <c r="G33" s="138"/>
      <c r="H33" s="138"/>
    </row>
    <row r="35" spans="2:8" ht="32.25" customHeight="1" x14ac:dyDescent="0.2">
      <c r="B35" s="139" t="s">
        <v>77</v>
      </c>
      <c r="C35" s="139"/>
      <c r="D35" s="139"/>
      <c r="E35" s="139"/>
      <c r="F35" s="139"/>
      <c r="G35" s="139"/>
      <c r="H35" s="139"/>
    </row>
    <row r="44" spans="2:8" x14ac:dyDescent="0.2">
      <c r="B44" s="60"/>
    </row>
    <row r="45" spans="2:8" ht="15.75" customHeight="1" x14ac:dyDescent="0.2">
      <c r="B45" s="138"/>
      <c r="C45" s="138"/>
      <c r="D45" s="138"/>
      <c r="E45" s="138"/>
      <c r="F45" s="138"/>
      <c r="G45" s="138"/>
      <c r="H45" s="138"/>
    </row>
    <row r="46" spans="2:8" x14ac:dyDescent="0.2">
      <c r="B46" s="61"/>
      <c r="C46" s="61"/>
      <c r="D46" s="61"/>
      <c r="E46" s="61"/>
      <c r="F46" s="61"/>
      <c r="G46" s="61"/>
      <c r="H46" s="61"/>
    </row>
    <row r="47" spans="2:8" x14ac:dyDescent="0.2">
      <c r="B47" s="61"/>
      <c r="C47" s="61"/>
      <c r="D47" s="61"/>
      <c r="E47" s="61"/>
      <c r="F47" s="61"/>
      <c r="G47" s="61"/>
      <c r="H47" s="61"/>
    </row>
    <row r="48" spans="2:8" x14ac:dyDescent="0.2">
      <c r="B48" s="61"/>
      <c r="C48" s="61"/>
      <c r="D48" s="61"/>
      <c r="E48" s="61"/>
      <c r="F48" s="61"/>
      <c r="G48" s="61"/>
      <c r="H48" s="61"/>
    </row>
    <row r="49" spans="2:8" x14ac:dyDescent="0.2">
      <c r="B49" s="61"/>
      <c r="C49" s="61"/>
      <c r="D49" s="61"/>
      <c r="E49" s="61"/>
      <c r="F49" s="61"/>
      <c r="G49" s="61"/>
      <c r="H49" s="61"/>
    </row>
    <row r="50" spans="2:8" x14ac:dyDescent="0.2">
      <c r="B50" s="61"/>
      <c r="C50" s="61"/>
      <c r="D50" s="61"/>
      <c r="E50" s="61"/>
      <c r="F50" s="61"/>
      <c r="G50" s="61"/>
      <c r="H50" s="61"/>
    </row>
    <row r="51" spans="2:8" x14ac:dyDescent="0.2">
      <c r="B51" s="61"/>
      <c r="C51" s="61"/>
      <c r="D51" s="61"/>
      <c r="E51" s="61"/>
      <c r="F51" s="61"/>
      <c r="G51" s="61"/>
      <c r="H51" s="61"/>
    </row>
    <row r="52" spans="2:8" x14ac:dyDescent="0.2">
      <c r="B52" s="61"/>
      <c r="C52" s="61"/>
      <c r="D52" s="61"/>
      <c r="E52" s="61"/>
      <c r="F52" s="61"/>
      <c r="G52" s="61"/>
      <c r="H52" s="61"/>
    </row>
    <row r="53" spans="2:8" x14ac:dyDescent="0.2">
      <c r="B53" s="61"/>
      <c r="C53" s="61"/>
      <c r="D53" s="61"/>
      <c r="E53" s="61"/>
      <c r="F53" s="61"/>
      <c r="G53" s="61"/>
      <c r="H53" s="61"/>
    </row>
  </sheetData>
  <mergeCells count="18">
    <mergeCell ref="B21:H21"/>
    <mergeCell ref="B14:F14"/>
    <mergeCell ref="G16:H16"/>
    <mergeCell ref="G19:H19"/>
    <mergeCell ref="G17:H17"/>
    <mergeCell ref="G18:H18"/>
    <mergeCell ref="E15:F15"/>
    <mergeCell ref="B3:H3"/>
    <mergeCell ref="B4:H4"/>
    <mergeCell ref="B12:F12"/>
    <mergeCell ref="G12:H12"/>
    <mergeCell ref="B13:F13"/>
    <mergeCell ref="B45:H45"/>
    <mergeCell ref="B23:H23"/>
    <mergeCell ref="B26:H26"/>
    <mergeCell ref="B30:H30"/>
    <mergeCell ref="B31:H33"/>
    <mergeCell ref="B35:H35"/>
  </mergeCells>
  <phoneticPr fontId="26" type="noConversion"/>
  <dataValidations count="2">
    <dataValidation allowBlank="1" prompt="Pasirinkti parametro vertę: yra / nėra" sqref="H16 G16:G17 G18:H19" xr:uid="{52E8514C-F488-45BA-8FEF-2F1026ABD921}"/>
    <dataValidation allowBlank="1" sqref="C16:C19" xr:uid="{C8B2E398-3A93-424A-A3D9-9CF7342CEA21}"/>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J54"/>
  <sheetViews>
    <sheetView topLeftCell="A34" zoomScale="115" zoomScaleNormal="79" workbookViewId="0">
      <selection activeCell="B55" sqref="B55"/>
    </sheetView>
  </sheetViews>
  <sheetFormatPr baseColWidth="10" defaultColWidth="9.1640625" defaultRowHeight="16" x14ac:dyDescent="0.2"/>
  <cols>
    <col min="1" max="1" width="9.1640625" style="12"/>
    <col min="2" max="2" width="35.6640625" style="12" customWidth="1"/>
    <col min="3" max="3" width="39.5" style="12" customWidth="1"/>
    <col min="4" max="4" width="36.5" style="12" customWidth="1"/>
    <col min="5" max="5" width="22.1640625" style="12" customWidth="1"/>
    <col min="6" max="6" width="20.5" style="12" customWidth="1"/>
    <col min="7" max="7" width="20.6640625" style="12" customWidth="1"/>
    <col min="8" max="8" width="26.33203125" style="12" customWidth="1"/>
    <col min="9" max="9" width="29.83203125" style="12" customWidth="1"/>
    <col min="10" max="10" width="27.6640625" style="12" customWidth="1"/>
    <col min="11" max="16384" width="9.1640625" style="12"/>
  </cols>
  <sheetData>
    <row r="2" spans="2:9" ht="18" x14ac:dyDescent="0.2">
      <c r="B2" s="15"/>
      <c r="C2" s="29"/>
      <c r="D2" s="29"/>
      <c r="E2" s="30"/>
      <c r="F2" s="162"/>
      <c r="G2" s="162"/>
      <c r="H2" s="162"/>
      <c r="I2" s="30"/>
    </row>
    <row r="3" spans="2:9" ht="18" x14ac:dyDescent="0.2">
      <c r="B3" s="15"/>
      <c r="C3" s="29"/>
      <c r="D3" s="29"/>
      <c r="E3" s="30"/>
      <c r="F3" s="31"/>
      <c r="G3" s="31"/>
      <c r="H3" s="31"/>
      <c r="I3" s="30"/>
    </row>
    <row r="4" spans="2:9" ht="18" x14ac:dyDescent="0.2">
      <c r="B4" s="32" t="s">
        <v>0</v>
      </c>
      <c r="C4" s="163" t="s">
        <v>142</v>
      </c>
      <c r="D4" s="163"/>
      <c r="E4" s="30"/>
      <c r="F4" s="31"/>
      <c r="G4" s="31"/>
      <c r="H4" s="31"/>
      <c r="I4" s="30"/>
    </row>
    <row r="5" spans="2:9" ht="18" x14ac:dyDescent="0.2">
      <c r="B5" s="13"/>
      <c r="C5" s="16"/>
      <c r="D5" s="29"/>
      <c r="E5" s="30"/>
      <c r="F5" s="31"/>
      <c r="G5" s="31"/>
      <c r="H5" s="31"/>
      <c r="I5" s="30"/>
    </row>
    <row r="6" spans="2:9" ht="18" x14ac:dyDescent="0.2">
      <c r="B6" s="33" t="s">
        <v>1</v>
      </c>
      <c r="C6" s="107"/>
      <c r="D6" s="29"/>
      <c r="E6" s="30"/>
      <c r="F6" s="31"/>
      <c r="G6" s="31"/>
      <c r="H6" s="31"/>
      <c r="I6" s="30"/>
    </row>
    <row r="7" spans="2:9" ht="18" x14ac:dyDescent="0.2">
      <c r="C7" s="29"/>
      <c r="D7" s="29"/>
      <c r="E7" s="30"/>
      <c r="F7" s="31"/>
      <c r="G7" s="31"/>
      <c r="H7" s="31"/>
      <c r="I7" s="30"/>
    </row>
    <row r="8" spans="2:9" ht="15.75" customHeight="1" x14ac:dyDescent="0.2">
      <c r="B8" s="155" t="s">
        <v>31</v>
      </c>
      <c r="C8" s="155"/>
      <c r="D8" s="155"/>
      <c r="E8" s="155"/>
      <c r="F8" s="157"/>
      <c r="G8" s="158"/>
      <c r="H8" s="158"/>
      <c r="I8" s="159"/>
    </row>
    <row r="9" spans="2:9" ht="16.25" customHeight="1" x14ac:dyDescent="0.2">
      <c r="B9" s="164" t="s">
        <v>34</v>
      </c>
      <c r="C9" s="164"/>
      <c r="D9" s="164"/>
      <c r="E9" s="164"/>
      <c r="F9" s="160"/>
      <c r="G9" s="161"/>
      <c r="H9" s="161"/>
      <c r="I9" s="161"/>
    </row>
    <row r="10" spans="2:9" ht="16.25" customHeight="1" x14ac:dyDescent="0.2">
      <c r="B10" s="164" t="s">
        <v>32</v>
      </c>
      <c r="C10" s="164"/>
      <c r="D10" s="164"/>
      <c r="E10" s="164"/>
      <c r="F10" s="160"/>
      <c r="G10" s="161"/>
      <c r="H10" s="161"/>
      <c r="I10" s="161"/>
    </row>
    <row r="11" spans="2:9" ht="16.25" customHeight="1" x14ac:dyDescent="0.2">
      <c r="B11" s="155" t="s">
        <v>33</v>
      </c>
      <c r="C11" s="155"/>
      <c r="D11" s="155"/>
      <c r="E11" s="155"/>
      <c r="F11" s="160"/>
      <c r="G11" s="161"/>
      <c r="H11" s="161"/>
      <c r="I11" s="161"/>
    </row>
    <row r="12" spans="2:9" ht="31" customHeight="1" x14ac:dyDescent="0.2">
      <c r="B12" s="156" t="s">
        <v>2</v>
      </c>
      <c r="C12" s="156"/>
      <c r="D12" s="156"/>
      <c r="E12" s="156"/>
      <c r="F12" s="160"/>
      <c r="G12" s="161"/>
      <c r="H12" s="161"/>
      <c r="I12" s="161"/>
    </row>
    <row r="13" spans="2:9" ht="16.25" customHeight="1" x14ac:dyDescent="0.2">
      <c r="B13" s="155" t="s">
        <v>3</v>
      </c>
      <c r="C13" s="155"/>
      <c r="D13" s="155"/>
      <c r="E13" s="155"/>
      <c r="F13" s="157"/>
      <c r="G13" s="158"/>
      <c r="H13" s="158"/>
      <c r="I13" s="159"/>
    </row>
    <row r="14" spans="2:9" ht="16.25" customHeight="1" x14ac:dyDescent="0.2">
      <c r="B14" s="155" t="s">
        <v>35</v>
      </c>
      <c r="C14" s="155"/>
      <c r="D14" s="155"/>
      <c r="E14" s="155"/>
      <c r="F14" s="157"/>
      <c r="G14" s="158"/>
      <c r="H14" s="158"/>
      <c r="I14" s="159"/>
    </row>
    <row r="15" spans="2:9" ht="31" customHeight="1" x14ac:dyDescent="0.2">
      <c r="B15" s="155" t="s">
        <v>4</v>
      </c>
      <c r="C15" s="155"/>
      <c r="D15" s="155"/>
      <c r="E15" s="155"/>
      <c r="F15" s="157"/>
      <c r="G15" s="158"/>
      <c r="H15" s="158"/>
      <c r="I15" s="159"/>
    </row>
    <row r="16" spans="2:9" ht="31" customHeight="1" x14ac:dyDescent="0.2">
      <c r="B16" s="155" t="s">
        <v>5</v>
      </c>
      <c r="C16" s="155"/>
      <c r="D16" s="155"/>
      <c r="E16" s="155"/>
      <c r="F16" s="157"/>
      <c r="G16" s="158"/>
      <c r="H16" s="158"/>
      <c r="I16" s="159"/>
    </row>
    <row r="17" spans="2:9" ht="18" customHeight="1" x14ac:dyDescent="0.2">
      <c r="C17" s="14"/>
      <c r="D17" s="14"/>
      <c r="E17" s="14"/>
      <c r="F17" s="17"/>
      <c r="G17" s="17"/>
      <c r="H17" s="17"/>
      <c r="I17" s="17"/>
    </row>
    <row r="18" spans="2:9" x14ac:dyDescent="0.2">
      <c r="B18" s="165" t="s">
        <v>6</v>
      </c>
      <c r="C18" s="165"/>
      <c r="D18" s="165"/>
      <c r="E18" s="165"/>
      <c r="F18" s="165"/>
      <c r="G18" s="165"/>
      <c r="H18" s="165"/>
      <c r="I18" s="34"/>
    </row>
    <row r="19" spans="2:9" x14ac:dyDescent="0.2">
      <c r="B19" s="169" t="s">
        <v>7</v>
      </c>
      <c r="C19" s="169"/>
      <c r="D19" s="169"/>
      <c r="E19" s="169"/>
      <c r="F19" s="169"/>
      <c r="G19" s="169"/>
      <c r="H19" s="169"/>
      <c r="I19" s="35"/>
    </row>
    <row r="20" spans="2:9" x14ac:dyDescent="0.2">
      <c r="B20" s="169" t="s">
        <v>80</v>
      </c>
      <c r="C20" s="169"/>
      <c r="D20" s="169"/>
      <c r="E20" s="169"/>
      <c r="F20" s="169"/>
      <c r="G20" s="169"/>
      <c r="H20" s="169"/>
      <c r="I20" s="35"/>
    </row>
    <row r="21" spans="2:9" x14ac:dyDescent="0.2">
      <c r="B21" s="169" t="s">
        <v>8</v>
      </c>
      <c r="C21" s="169"/>
      <c r="D21" s="169"/>
      <c r="E21" s="169"/>
      <c r="F21" s="169"/>
      <c r="G21" s="169"/>
      <c r="H21" s="169"/>
      <c r="I21" s="35"/>
    </row>
    <row r="22" spans="2:9" x14ac:dyDescent="0.2">
      <c r="B22" s="169" t="s">
        <v>9</v>
      </c>
      <c r="C22" s="169"/>
      <c r="D22" s="169"/>
      <c r="E22" s="169"/>
      <c r="F22" s="169"/>
      <c r="G22" s="169"/>
      <c r="H22" s="169"/>
    </row>
    <row r="23" spans="2:9" x14ac:dyDescent="0.2">
      <c r="B23" s="168" t="s">
        <v>10</v>
      </c>
      <c r="C23" s="168"/>
      <c r="D23" s="168"/>
      <c r="E23" s="168"/>
      <c r="F23" s="168"/>
      <c r="G23" s="168"/>
      <c r="H23" s="168"/>
      <c r="I23" s="28"/>
    </row>
    <row r="24" spans="2:9" x14ac:dyDescent="0.2">
      <c r="B24" s="169" t="s">
        <v>11</v>
      </c>
      <c r="C24" s="169"/>
      <c r="D24" s="169"/>
      <c r="E24" s="169"/>
      <c r="F24" s="169"/>
      <c r="G24" s="169"/>
      <c r="H24" s="169"/>
    </row>
    <row r="27" spans="2:9" x14ac:dyDescent="0.2">
      <c r="B27" s="165" t="s">
        <v>81</v>
      </c>
      <c r="C27" s="165"/>
      <c r="D27" s="165"/>
      <c r="E27" s="165"/>
      <c r="F27" s="165"/>
      <c r="G27" s="165"/>
      <c r="H27" s="165"/>
    </row>
    <row r="29" spans="2:9" ht="34" x14ac:dyDescent="0.2">
      <c r="B29" s="36" t="s">
        <v>14</v>
      </c>
      <c r="C29" s="36" t="s">
        <v>82</v>
      </c>
      <c r="D29" s="36" t="s">
        <v>83</v>
      </c>
      <c r="E29" s="37" t="s">
        <v>84</v>
      </c>
      <c r="F29" s="37" t="s">
        <v>85</v>
      </c>
      <c r="G29" s="37" t="s">
        <v>86</v>
      </c>
      <c r="H29" s="37" t="s">
        <v>87</v>
      </c>
    </row>
    <row r="30" spans="2:9" ht="17" x14ac:dyDescent="0.2">
      <c r="B30" s="38" t="s">
        <v>163</v>
      </c>
      <c r="C30" s="90"/>
      <c r="D30" s="90"/>
      <c r="E30" s="39">
        <v>2</v>
      </c>
      <c r="F30" s="42"/>
      <c r="G30" s="111">
        <f>E30*F30</f>
        <v>0</v>
      </c>
      <c r="H30" s="111">
        <f>G30*1.21</f>
        <v>0</v>
      </c>
    </row>
    <row r="32" spans="2:9" x14ac:dyDescent="0.2">
      <c r="B32" s="165" t="s">
        <v>88</v>
      </c>
      <c r="C32" s="165"/>
      <c r="D32" s="165"/>
      <c r="E32" s="165"/>
    </row>
    <row r="34" spans="2:10" ht="34" x14ac:dyDescent="0.2">
      <c r="B34" s="37" t="s">
        <v>13</v>
      </c>
      <c r="C34" s="166" t="s">
        <v>89</v>
      </c>
      <c r="D34" s="167"/>
      <c r="E34" s="40" t="s">
        <v>95</v>
      </c>
    </row>
    <row r="35" spans="2:10" ht="71" customHeight="1" x14ac:dyDescent="0.2">
      <c r="B35" s="41" t="s">
        <v>65</v>
      </c>
      <c r="C35" s="170" t="str">
        <f>'Vertinimo tvarka'!C16</f>
        <v>Valdymo pultas -2 vnt.
1. Mygtukinis ir su lietimui jautriu ekranu, laidu ir mobiliu pulto pakrovėju,
2. Pultas gali būti naudojamas ir su laidu ir bevieliu režimu,
3. Valdymo pulte gali būti nustatyta Lietuvių kalbą.</v>
      </c>
      <c r="D35" s="171"/>
      <c r="E35" s="42"/>
      <c r="F35" s="47"/>
    </row>
    <row r="36" spans="2:10" ht="116" customHeight="1" x14ac:dyDescent="0.2">
      <c r="B36" s="118" t="s">
        <v>66</v>
      </c>
      <c r="C36" s="170" t="str">
        <f>'Vertinimo tvarka'!C17</f>
        <v>1.	Stalas turi specialius LED arba lygiaverčio tipo indikatorius integruotus į stalviršio įonus. 
2.	Indikatoriai įspėja personalą apie:
-	Stalviršio judėjima (judesį)
-	Stalviršio pasiektą poziciją
-	Stalviršio pozicijų ribojimą
-	Bendrius įspėjamuosius pranešimus</v>
      </c>
      <c r="D36" s="171"/>
      <c r="E36" s="114"/>
      <c r="F36" s="115"/>
    </row>
    <row r="37" spans="2:10" ht="52" customHeight="1" x14ac:dyDescent="0.2">
      <c r="B37" s="43" t="s">
        <v>67</v>
      </c>
      <c r="C37" s="179" t="str">
        <f>'Vertinimo tvarka'!C18</f>
        <v>Nuotolinis stalo gedimų diagnozavimas:
Turi būti numatyta galimybe techninaim personalui prisijungti prie operacinio stalo nuotoliu, prireikus, matyti dabartine stalo techninę būklę.</v>
      </c>
      <c r="D37" s="180"/>
      <c r="E37" s="42"/>
      <c r="F37" s="115"/>
    </row>
    <row r="38" spans="2:10" ht="17" x14ac:dyDescent="0.2">
      <c r="B38" s="43" t="s">
        <v>68</v>
      </c>
      <c r="C38" s="170" t="str">
        <f>'Vertinimo tvarka'!C19</f>
        <v xml:space="preserve">Galimybė keisti stalo manipuliacijos greitį: ne mažiau 5 greičio pasirinkimų. </v>
      </c>
      <c r="D38" s="171"/>
      <c r="E38" s="42"/>
      <c r="F38" s="115"/>
    </row>
    <row r="40" spans="2:10" x14ac:dyDescent="0.2">
      <c r="B40" s="165" t="s">
        <v>90</v>
      </c>
      <c r="C40" s="165"/>
      <c r="D40" s="165"/>
    </row>
    <row r="41" spans="2:10" x14ac:dyDescent="0.2">
      <c r="C41" s="14"/>
      <c r="D41" s="14"/>
      <c r="E41" s="14"/>
      <c r="F41" s="14"/>
      <c r="G41" s="14"/>
      <c r="H41" s="14"/>
      <c r="I41" s="14"/>
      <c r="J41" s="14"/>
    </row>
    <row r="42" spans="2:10" ht="17" x14ac:dyDescent="0.2">
      <c r="B42" s="167" t="s">
        <v>91</v>
      </c>
      <c r="C42" s="167"/>
      <c r="D42" s="40" t="s">
        <v>92</v>
      </c>
      <c r="E42" s="37" t="s">
        <v>93</v>
      </c>
      <c r="F42" s="14"/>
      <c r="G42" s="14"/>
      <c r="H42" s="14"/>
      <c r="I42" s="14"/>
      <c r="J42" s="14"/>
    </row>
    <row r="43" spans="2:10" ht="17" x14ac:dyDescent="0.2">
      <c r="B43" s="178" t="s">
        <v>151</v>
      </c>
      <c r="C43" s="178"/>
      <c r="D43" s="44"/>
      <c r="E43" s="45" t="s">
        <v>94</v>
      </c>
      <c r="F43" s="14"/>
      <c r="G43" s="14"/>
      <c r="H43" s="14"/>
      <c r="I43" s="14"/>
      <c r="J43" s="14"/>
    </row>
    <row r="44" spans="2:10" x14ac:dyDescent="0.2">
      <c r="B44" s="176" t="s">
        <v>96</v>
      </c>
      <c r="C44" s="177"/>
      <c r="D44" s="14"/>
      <c r="E44" s="14"/>
      <c r="F44" s="14"/>
      <c r="G44" s="14"/>
      <c r="H44" s="14"/>
      <c r="I44" s="14"/>
      <c r="J44" s="14"/>
    </row>
    <row r="45" spans="2:10" x14ac:dyDescent="0.2">
      <c r="B45" s="172" t="s">
        <v>69</v>
      </c>
      <c r="C45" s="173"/>
      <c r="D45" s="46"/>
    </row>
    <row r="46" spans="2:10" x14ac:dyDescent="0.2">
      <c r="B46" s="172"/>
      <c r="C46" s="173"/>
      <c r="D46" s="46"/>
    </row>
    <row r="47" spans="2:10" ht="15.75" customHeight="1" x14ac:dyDescent="0.2">
      <c r="B47" s="172" t="s">
        <v>70</v>
      </c>
      <c r="C47" s="173"/>
    </row>
    <row r="48" spans="2:10" x14ac:dyDescent="0.2">
      <c r="B48" s="172"/>
      <c r="C48" s="173"/>
    </row>
    <row r="49" spans="2:3" ht="15.75" customHeight="1" x14ac:dyDescent="0.2">
      <c r="B49" s="172" t="s">
        <v>71</v>
      </c>
      <c r="C49" s="173"/>
    </row>
    <row r="50" spans="2:3" x14ac:dyDescent="0.2">
      <c r="B50" s="172" t="s">
        <v>72</v>
      </c>
      <c r="C50" s="173"/>
    </row>
    <row r="51" spans="2:3" x14ac:dyDescent="0.2">
      <c r="B51" s="172" t="s">
        <v>73</v>
      </c>
      <c r="C51" s="173"/>
    </row>
    <row r="52" spans="2:3" ht="15.75" customHeight="1" x14ac:dyDescent="0.2">
      <c r="B52" s="172" t="s">
        <v>74</v>
      </c>
      <c r="C52" s="173"/>
    </row>
    <row r="53" spans="2:3" x14ac:dyDescent="0.2">
      <c r="B53" s="174"/>
      <c r="C53" s="175"/>
    </row>
    <row r="54" spans="2:3" x14ac:dyDescent="0.2">
      <c r="B54" s="47"/>
      <c r="C54" s="47"/>
    </row>
  </sheetData>
  <mergeCells count="44">
    <mergeCell ref="C35:D35"/>
    <mergeCell ref="B49:C49"/>
    <mergeCell ref="B50:C50"/>
    <mergeCell ref="B51:C51"/>
    <mergeCell ref="B52:C53"/>
    <mergeCell ref="B44:C44"/>
    <mergeCell ref="B47:C48"/>
    <mergeCell ref="B45:C46"/>
    <mergeCell ref="B40:D40"/>
    <mergeCell ref="B42:C42"/>
    <mergeCell ref="B43:C43"/>
    <mergeCell ref="C37:D37"/>
    <mergeCell ref="C38:D38"/>
    <mergeCell ref="C36:D36"/>
    <mergeCell ref="B27:H27"/>
    <mergeCell ref="B32:E32"/>
    <mergeCell ref="C34:D34"/>
    <mergeCell ref="B13:E13"/>
    <mergeCell ref="B14:E14"/>
    <mergeCell ref="B15:E15"/>
    <mergeCell ref="B23:H23"/>
    <mergeCell ref="B24:H24"/>
    <mergeCell ref="B16:E16"/>
    <mergeCell ref="B18:H18"/>
    <mergeCell ref="B19:H19"/>
    <mergeCell ref="B20:H20"/>
    <mergeCell ref="B21:H21"/>
    <mergeCell ref="B22:H22"/>
    <mergeCell ref="F16:I16"/>
    <mergeCell ref="F2:H2"/>
    <mergeCell ref="C4:D4"/>
    <mergeCell ref="B8:E8"/>
    <mergeCell ref="B9:E9"/>
    <mergeCell ref="B10:E10"/>
    <mergeCell ref="B11:E11"/>
    <mergeCell ref="B12:E12"/>
    <mergeCell ref="F8:I8"/>
    <mergeCell ref="F9:I9"/>
    <mergeCell ref="F15:I15"/>
    <mergeCell ref="F10:I10"/>
    <mergeCell ref="F11:I11"/>
    <mergeCell ref="F12:I12"/>
    <mergeCell ref="F13:I13"/>
    <mergeCell ref="F14:I14"/>
  </mergeCells>
  <phoneticPr fontId="26" type="noConversion"/>
  <dataValidations count="3">
    <dataValidation type="list" allowBlank="1" showInputMessage="1" showErrorMessage="1" prompt="Pasirinkti parametro vertę: yra / nėra" sqref="E35:E38" xr:uid="{BC22B66D-08B9-4E8A-B4AB-88296C6D243F}">
      <formula1>"Yra, Nėra"</formula1>
    </dataValidation>
    <dataValidation allowBlank="1" sqref="B43:C43 C35:C38" xr:uid="{A50A1BA4-CC4D-40FC-AC9D-32CA624405C2}"/>
    <dataValidation type="list" allowBlank="1" showInputMessage="1" prompt="Pasirinkti garantinio laikotarpio reikšmę" sqref="D43" xr:uid="{C69DECDC-4BD5-4A44-BD96-0520E1B05B44}">
      <formula1>"3,4,5,"</formula1>
    </dataValidation>
  </dataValidations>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13" workbookViewId="0">
      <selection activeCell="H58" sqref="H58"/>
    </sheetView>
  </sheetViews>
  <sheetFormatPr baseColWidth="10" defaultColWidth="8.83203125" defaultRowHeight="15" x14ac:dyDescent="0.2"/>
  <cols>
    <col min="2" max="2" width="17.83203125" customWidth="1"/>
    <col min="4" max="4" width="18.6640625" customWidth="1"/>
    <col min="7" max="7" width="11.83203125" customWidth="1"/>
    <col min="10" max="10" width="15.6640625" customWidth="1"/>
    <col min="11" max="11" width="22.83203125" customWidth="1"/>
    <col min="28" max="16384" width="8.83203125" style="95"/>
  </cols>
  <sheetData>
    <row r="1" spans="1:27" ht="16" x14ac:dyDescent="0.2">
      <c r="A1" s="1"/>
      <c r="B1" s="1"/>
      <c r="C1" s="1"/>
      <c r="D1" s="1"/>
      <c r="E1" s="1"/>
      <c r="F1" s="1"/>
      <c r="G1" s="1"/>
      <c r="H1" s="1"/>
      <c r="I1" s="1"/>
      <c r="J1" s="1"/>
      <c r="K1" s="1"/>
      <c r="L1" s="1"/>
      <c r="M1" s="1"/>
      <c r="N1" s="1"/>
      <c r="O1" s="1"/>
      <c r="P1" s="1"/>
      <c r="Q1" s="1"/>
      <c r="R1" s="1"/>
      <c r="S1" s="1"/>
      <c r="T1" s="3"/>
      <c r="U1" s="3"/>
      <c r="V1" s="3"/>
      <c r="W1" s="3"/>
      <c r="X1" s="3"/>
      <c r="Y1" s="3"/>
      <c r="Z1" s="3"/>
      <c r="AA1" s="3"/>
    </row>
    <row r="2" spans="1:27" ht="16" x14ac:dyDescent="0.2">
      <c r="A2" s="181" t="s">
        <v>15</v>
      </c>
      <c r="B2" s="181"/>
      <c r="C2" s="181"/>
      <c r="D2" s="181"/>
      <c r="E2" s="181"/>
      <c r="F2" s="181"/>
      <c r="G2" s="181"/>
      <c r="H2" s="181"/>
      <c r="I2" s="181"/>
      <c r="J2" s="181"/>
      <c r="K2" s="182"/>
      <c r="L2" s="1"/>
      <c r="M2" s="1"/>
      <c r="N2" s="1"/>
      <c r="O2" s="1"/>
      <c r="P2" s="1"/>
      <c r="Q2" s="1"/>
      <c r="R2" s="1"/>
      <c r="S2" s="1"/>
      <c r="T2" s="3"/>
      <c r="U2" s="3"/>
      <c r="V2" s="3"/>
      <c r="W2" s="3"/>
      <c r="X2" s="3"/>
      <c r="Y2" s="3"/>
      <c r="Z2" s="3"/>
      <c r="AA2" s="3"/>
    </row>
    <row r="3" spans="1:27" ht="16" x14ac:dyDescent="0.2">
      <c r="A3" s="181"/>
      <c r="B3" s="181"/>
      <c r="C3" s="181"/>
      <c r="D3" s="181"/>
      <c r="E3" s="181"/>
      <c r="F3" s="181"/>
      <c r="G3" s="181"/>
      <c r="H3" s="181"/>
      <c r="I3" s="181"/>
      <c r="J3" s="181"/>
      <c r="K3" s="182"/>
      <c r="L3" s="1"/>
      <c r="M3" s="1"/>
      <c r="N3" s="1"/>
      <c r="O3" s="1"/>
      <c r="P3" s="1"/>
      <c r="Q3" s="1"/>
      <c r="R3" s="1"/>
      <c r="S3" s="1"/>
      <c r="T3" s="3"/>
      <c r="U3" s="3"/>
      <c r="V3" s="3"/>
      <c r="W3" s="3"/>
      <c r="X3" s="3"/>
      <c r="Y3" s="3"/>
      <c r="Z3" s="3"/>
      <c r="AA3" s="3"/>
    </row>
    <row r="4" spans="1:27" ht="17" thickBot="1" x14ac:dyDescent="0.25">
      <c r="A4" s="4"/>
      <c r="B4" s="4"/>
      <c r="C4" s="4"/>
      <c r="D4" s="4"/>
      <c r="E4" s="4"/>
      <c r="F4" s="4"/>
      <c r="G4" s="4"/>
      <c r="H4" s="4"/>
      <c r="I4" s="4"/>
      <c r="J4" s="4"/>
      <c r="K4" s="1"/>
      <c r="L4" s="1"/>
      <c r="M4" s="1"/>
      <c r="N4" s="1"/>
      <c r="O4" s="1"/>
      <c r="P4" s="1"/>
      <c r="Q4" s="1"/>
      <c r="R4" s="1"/>
      <c r="S4" s="1"/>
      <c r="T4" s="3"/>
      <c r="U4" s="3"/>
      <c r="V4" s="3"/>
      <c r="W4" s="3"/>
      <c r="X4" s="3"/>
      <c r="Y4" s="3"/>
      <c r="Z4" s="3"/>
      <c r="AA4" s="3"/>
    </row>
    <row r="5" spans="1:27" ht="56" customHeight="1" x14ac:dyDescent="0.2">
      <c r="A5" s="183" t="s">
        <v>16</v>
      </c>
      <c r="B5" s="184"/>
      <c r="C5" s="184" t="s">
        <v>17</v>
      </c>
      <c r="D5" s="184"/>
      <c r="E5" s="184"/>
      <c r="F5" s="184" t="s">
        <v>18</v>
      </c>
      <c r="G5" s="184"/>
      <c r="H5" s="184"/>
      <c r="I5" s="184" t="s">
        <v>19</v>
      </c>
      <c r="J5" s="185"/>
      <c r="K5" s="96" t="s">
        <v>20</v>
      </c>
      <c r="L5" s="1"/>
      <c r="M5" s="1"/>
      <c r="N5" s="1"/>
      <c r="O5" s="1"/>
      <c r="P5" s="1"/>
      <c r="Q5" s="1"/>
      <c r="R5" s="1"/>
      <c r="S5" s="1"/>
      <c r="T5" s="3"/>
      <c r="U5" s="3"/>
      <c r="V5" s="3"/>
      <c r="W5" s="3"/>
      <c r="X5" s="3"/>
      <c r="Y5" s="3"/>
      <c r="Z5" s="3"/>
      <c r="AA5" s="3"/>
    </row>
    <row r="6" spans="1:27" ht="16" x14ac:dyDescent="0.2">
      <c r="A6" s="186"/>
      <c r="B6" s="187"/>
      <c r="C6" s="188"/>
      <c r="D6" s="187"/>
      <c r="E6" s="187"/>
      <c r="F6" s="188"/>
      <c r="G6" s="187"/>
      <c r="H6" s="187"/>
      <c r="I6" s="188"/>
      <c r="J6" s="187"/>
      <c r="K6" s="5"/>
      <c r="L6" s="1"/>
      <c r="M6" s="1"/>
      <c r="N6" s="1"/>
      <c r="O6" s="1"/>
      <c r="P6" s="1"/>
      <c r="Q6" s="1"/>
      <c r="R6" s="1"/>
      <c r="S6" s="1"/>
      <c r="T6" s="3"/>
      <c r="U6" s="3"/>
      <c r="V6" s="3"/>
      <c r="W6" s="3"/>
      <c r="X6" s="3"/>
      <c r="Y6" s="3"/>
      <c r="Z6" s="3"/>
      <c r="AA6" s="3"/>
    </row>
    <row r="7" spans="1:27" ht="16" x14ac:dyDescent="0.2">
      <c r="A7" s="186"/>
      <c r="B7" s="187"/>
      <c r="C7" s="188"/>
      <c r="D7" s="187"/>
      <c r="E7" s="187"/>
      <c r="F7" s="188"/>
      <c r="G7" s="187"/>
      <c r="H7" s="187"/>
      <c r="I7" s="188"/>
      <c r="J7" s="187"/>
      <c r="K7" s="5"/>
      <c r="L7" s="1"/>
      <c r="M7" s="1"/>
      <c r="N7" s="1"/>
      <c r="O7" s="1"/>
      <c r="P7" s="1"/>
      <c r="Q7" s="1"/>
      <c r="R7" s="1"/>
      <c r="S7" s="1"/>
      <c r="T7" s="3"/>
      <c r="U7" s="3"/>
      <c r="V7" s="3"/>
      <c r="W7" s="3"/>
      <c r="X7" s="3"/>
      <c r="Y7" s="3"/>
      <c r="Z7" s="3"/>
      <c r="AA7" s="3"/>
    </row>
    <row r="8" spans="1:27" ht="16" x14ac:dyDescent="0.2">
      <c r="A8" s="186"/>
      <c r="B8" s="187"/>
      <c r="C8" s="188"/>
      <c r="D8" s="187"/>
      <c r="E8" s="187"/>
      <c r="F8" s="188"/>
      <c r="G8" s="187"/>
      <c r="H8" s="187"/>
      <c r="I8" s="188"/>
      <c r="J8" s="187"/>
      <c r="K8" s="5"/>
      <c r="L8" s="1"/>
      <c r="M8" s="1"/>
      <c r="N8" s="1"/>
      <c r="O8" s="1"/>
      <c r="P8" s="1"/>
      <c r="Q8" s="1"/>
      <c r="R8" s="1"/>
      <c r="S8" s="1"/>
      <c r="T8" s="3"/>
      <c r="U8" s="3"/>
      <c r="V8" s="3"/>
      <c r="W8" s="3"/>
      <c r="X8" s="3"/>
      <c r="Y8" s="3"/>
      <c r="Z8" s="3"/>
      <c r="AA8" s="3"/>
    </row>
    <row r="9" spans="1:27" ht="16" x14ac:dyDescent="0.2">
      <c r="A9" s="186"/>
      <c r="B9" s="187"/>
      <c r="C9" s="188"/>
      <c r="D9" s="187"/>
      <c r="E9" s="187"/>
      <c r="F9" s="188"/>
      <c r="G9" s="187"/>
      <c r="H9" s="187"/>
      <c r="I9" s="188"/>
      <c r="J9" s="187"/>
      <c r="K9" s="5"/>
      <c r="L9" s="1"/>
      <c r="M9" s="1"/>
      <c r="N9" s="1"/>
      <c r="O9" s="1"/>
      <c r="P9" s="1"/>
      <c r="Q9" s="1"/>
      <c r="R9" s="1"/>
      <c r="S9" s="1"/>
      <c r="T9" s="3"/>
      <c r="U9" s="3"/>
      <c r="V9" s="3"/>
      <c r="W9" s="3"/>
      <c r="X9" s="3"/>
      <c r="Y9" s="3"/>
      <c r="Z9" s="3"/>
      <c r="AA9" s="3"/>
    </row>
    <row r="10" spans="1:27" ht="16" x14ac:dyDescent="0.2">
      <c r="A10" s="186"/>
      <c r="B10" s="187"/>
      <c r="C10" s="188"/>
      <c r="D10" s="187"/>
      <c r="E10" s="187"/>
      <c r="F10" s="188"/>
      <c r="G10" s="187"/>
      <c r="H10" s="187"/>
      <c r="I10" s="188"/>
      <c r="J10" s="187"/>
      <c r="K10" s="5"/>
      <c r="L10" s="1"/>
      <c r="M10" s="1"/>
      <c r="N10" s="1"/>
      <c r="O10" s="1"/>
      <c r="P10" s="1"/>
      <c r="Q10" s="1"/>
      <c r="R10" s="1"/>
      <c r="S10" s="1"/>
      <c r="T10" s="3"/>
      <c r="U10" s="3"/>
      <c r="V10" s="3"/>
      <c r="W10" s="3"/>
      <c r="X10" s="3"/>
      <c r="Y10" s="3"/>
      <c r="Z10" s="3"/>
      <c r="AA10" s="3"/>
    </row>
    <row r="11" spans="1:27" ht="16" x14ac:dyDescent="0.2">
      <c r="A11" s="186"/>
      <c r="B11" s="187"/>
      <c r="C11" s="188"/>
      <c r="D11" s="187"/>
      <c r="E11" s="187"/>
      <c r="F11" s="188"/>
      <c r="G11" s="187"/>
      <c r="H11" s="187"/>
      <c r="I11" s="188"/>
      <c r="J11" s="187"/>
      <c r="K11" s="5"/>
      <c r="L11" s="1"/>
      <c r="M11" s="1"/>
      <c r="N11" s="1"/>
      <c r="O11" s="1"/>
      <c r="P11" s="1"/>
      <c r="Q11" s="1"/>
      <c r="R11" s="1"/>
      <c r="S11" s="1"/>
      <c r="T11" s="3"/>
      <c r="U11" s="3"/>
      <c r="V11" s="3"/>
      <c r="W11" s="3"/>
      <c r="X11" s="3"/>
      <c r="Y11" s="3"/>
      <c r="Z11" s="3"/>
      <c r="AA11" s="3"/>
    </row>
    <row r="12" spans="1:27" ht="16" x14ac:dyDescent="0.2">
      <c r="A12" s="186"/>
      <c r="B12" s="187"/>
      <c r="C12" s="188"/>
      <c r="D12" s="187"/>
      <c r="E12" s="187"/>
      <c r="F12" s="188"/>
      <c r="G12" s="187"/>
      <c r="H12" s="187"/>
      <c r="I12" s="188"/>
      <c r="J12" s="187"/>
      <c r="K12" s="5"/>
      <c r="L12" s="1"/>
      <c r="M12" s="1"/>
      <c r="N12" s="1"/>
      <c r="O12" s="1"/>
      <c r="P12" s="1"/>
      <c r="Q12" s="1"/>
      <c r="R12" s="1"/>
      <c r="S12" s="1"/>
      <c r="T12" s="3"/>
      <c r="U12" s="3"/>
      <c r="V12" s="3"/>
      <c r="W12" s="3"/>
      <c r="X12" s="3"/>
      <c r="Y12" s="3"/>
      <c r="Z12" s="3"/>
      <c r="AA12" s="3"/>
    </row>
    <row r="13" spans="1:27" ht="16" x14ac:dyDescent="0.2">
      <c r="A13" s="186"/>
      <c r="B13" s="187"/>
      <c r="C13" s="188"/>
      <c r="D13" s="187"/>
      <c r="E13" s="187"/>
      <c r="F13" s="188"/>
      <c r="G13" s="187"/>
      <c r="H13" s="187"/>
      <c r="I13" s="188"/>
      <c r="J13" s="187"/>
      <c r="K13" s="5"/>
      <c r="L13" s="1"/>
      <c r="M13" s="1"/>
      <c r="N13" s="1"/>
      <c r="O13" s="1"/>
      <c r="P13" s="1"/>
      <c r="Q13" s="1"/>
      <c r="R13" s="1"/>
      <c r="S13" s="1"/>
      <c r="T13" s="3"/>
      <c r="U13" s="3"/>
      <c r="V13" s="3"/>
      <c r="W13" s="3"/>
      <c r="X13" s="3"/>
      <c r="Y13" s="3"/>
      <c r="Z13" s="3"/>
      <c r="AA13" s="3"/>
    </row>
    <row r="14" spans="1:27" ht="16" x14ac:dyDescent="0.2">
      <c r="A14" s="186"/>
      <c r="B14" s="187"/>
      <c r="C14" s="188"/>
      <c r="D14" s="187"/>
      <c r="E14" s="187"/>
      <c r="F14" s="188"/>
      <c r="G14" s="187"/>
      <c r="H14" s="187"/>
      <c r="I14" s="188"/>
      <c r="J14" s="187"/>
      <c r="K14" s="5"/>
      <c r="L14" s="1"/>
      <c r="M14" s="1"/>
      <c r="N14" s="1"/>
      <c r="O14" s="1"/>
      <c r="P14" s="1"/>
      <c r="Q14" s="1"/>
      <c r="R14" s="1"/>
      <c r="S14" s="1"/>
      <c r="T14" s="3"/>
      <c r="U14" s="3"/>
      <c r="V14" s="3"/>
      <c r="W14" s="3"/>
      <c r="X14" s="3"/>
      <c r="Y14" s="3"/>
      <c r="Z14" s="3"/>
      <c r="AA14" s="3"/>
    </row>
    <row r="15" spans="1:27" ht="17" thickBot="1" x14ac:dyDescent="0.25">
      <c r="A15" s="189"/>
      <c r="B15" s="190"/>
      <c r="C15" s="191"/>
      <c r="D15" s="190"/>
      <c r="E15" s="190"/>
      <c r="F15" s="191"/>
      <c r="G15" s="190"/>
      <c r="H15" s="190"/>
      <c r="I15" s="191"/>
      <c r="J15" s="190"/>
      <c r="K15" s="6"/>
      <c r="L15" s="1"/>
      <c r="M15" s="1"/>
      <c r="N15" s="1"/>
      <c r="O15" s="1"/>
      <c r="P15" s="1"/>
      <c r="Q15" s="1"/>
      <c r="R15" s="1"/>
      <c r="S15" s="1"/>
      <c r="T15" s="3"/>
      <c r="U15" s="3"/>
      <c r="V15" s="3"/>
      <c r="W15" s="3"/>
      <c r="X15" s="3"/>
      <c r="Y15" s="3"/>
      <c r="Z15" s="3"/>
      <c r="AA15" s="3"/>
    </row>
    <row r="16" spans="1:27" ht="16" x14ac:dyDescent="0.2">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6" x14ac:dyDescent="0.2">
      <c r="A17" s="192" t="s">
        <v>21</v>
      </c>
      <c r="B17" s="192"/>
      <c r="C17" s="192"/>
      <c r="D17" s="192"/>
      <c r="E17" s="192"/>
      <c r="F17" s="192"/>
      <c r="G17" s="192"/>
      <c r="H17" s="192"/>
      <c r="I17" s="192"/>
      <c r="J17" s="192"/>
      <c r="K17" s="192"/>
      <c r="L17" s="1"/>
      <c r="M17" s="1"/>
      <c r="N17" s="1"/>
      <c r="O17" s="1"/>
      <c r="P17" s="1"/>
      <c r="Q17" s="1"/>
      <c r="R17" s="1"/>
      <c r="S17" s="1"/>
      <c r="T17" s="3"/>
      <c r="U17" s="3"/>
      <c r="V17" s="3"/>
      <c r="W17" s="3"/>
      <c r="X17" s="3"/>
      <c r="Y17" s="3"/>
      <c r="Z17" s="3"/>
      <c r="AA17" s="3"/>
    </row>
    <row r="18" spans="1:27" ht="17" thickBot="1" x14ac:dyDescent="0.25">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x14ac:dyDescent="0.2">
      <c r="A19" s="193" t="s">
        <v>14</v>
      </c>
      <c r="B19" s="194"/>
      <c r="C19" s="185" t="s">
        <v>17</v>
      </c>
      <c r="D19" s="195"/>
      <c r="E19" s="194"/>
      <c r="F19" s="185" t="s">
        <v>22</v>
      </c>
      <c r="G19" s="195"/>
      <c r="H19" s="194"/>
      <c r="I19" s="185" t="s">
        <v>19</v>
      </c>
      <c r="J19" s="196"/>
      <c r="K19" s="8"/>
      <c r="L19" s="1"/>
      <c r="M19" s="1"/>
      <c r="N19" s="1"/>
      <c r="O19" s="1"/>
      <c r="P19" s="1"/>
      <c r="Q19" s="1"/>
      <c r="R19" s="1"/>
      <c r="S19" s="1"/>
      <c r="T19" s="3"/>
      <c r="U19" s="3"/>
      <c r="V19" s="3"/>
      <c r="W19" s="3"/>
      <c r="X19" s="3"/>
      <c r="Y19" s="3"/>
      <c r="Z19" s="3"/>
      <c r="AA19" s="3"/>
    </row>
    <row r="20" spans="1:27" ht="16" x14ac:dyDescent="0.2">
      <c r="A20" s="197"/>
      <c r="B20" s="198"/>
      <c r="C20" s="199"/>
      <c r="D20" s="200"/>
      <c r="E20" s="198"/>
      <c r="F20" s="199"/>
      <c r="G20" s="200"/>
      <c r="H20" s="198"/>
      <c r="I20" s="199"/>
      <c r="J20" s="201"/>
      <c r="K20" s="8"/>
      <c r="L20" s="1"/>
      <c r="M20" s="1"/>
      <c r="N20" s="1"/>
      <c r="O20" s="1"/>
      <c r="P20" s="1"/>
      <c r="Q20" s="1"/>
      <c r="R20" s="1"/>
      <c r="S20" s="1"/>
      <c r="T20" s="3"/>
      <c r="U20" s="3"/>
      <c r="V20" s="3"/>
      <c r="W20" s="3"/>
      <c r="X20" s="3"/>
      <c r="Y20" s="3"/>
      <c r="Z20" s="3"/>
      <c r="AA20" s="3"/>
    </row>
    <row r="21" spans="1:27" ht="16" x14ac:dyDescent="0.2">
      <c r="A21" s="197"/>
      <c r="B21" s="198"/>
      <c r="C21" s="199"/>
      <c r="D21" s="200"/>
      <c r="E21" s="198"/>
      <c r="F21" s="199"/>
      <c r="G21" s="200"/>
      <c r="H21" s="198"/>
      <c r="I21" s="199"/>
      <c r="J21" s="201"/>
      <c r="K21" s="8"/>
      <c r="L21" s="1"/>
      <c r="M21" s="1"/>
      <c r="N21" s="1"/>
      <c r="O21" s="1"/>
      <c r="P21" s="1"/>
      <c r="Q21" s="1"/>
      <c r="R21" s="1"/>
      <c r="S21" s="1"/>
      <c r="T21" s="3"/>
      <c r="U21" s="3"/>
      <c r="V21" s="3"/>
      <c r="W21" s="3"/>
      <c r="X21" s="3"/>
      <c r="Y21" s="3"/>
      <c r="Z21" s="3"/>
      <c r="AA21" s="3"/>
    </row>
    <row r="22" spans="1:27" ht="16" x14ac:dyDescent="0.2">
      <c r="A22" s="197"/>
      <c r="B22" s="198"/>
      <c r="C22" s="199"/>
      <c r="D22" s="200"/>
      <c r="E22" s="198"/>
      <c r="F22" s="199"/>
      <c r="G22" s="200"/>
      <c r="H22" s="198"/>
      <c r="I22" s="199"/>
      <c r="J22" s="201"/>
      <c r="K22" s="8"/>
      <c r="L22" s="1"/>
      <c r="M22" s="1"/>
      <c r="N22" s="1"/>
      <c r="O22" s="1"/>
      <c r="P22" s="1"/>
      <c r="Q22" s="1"/>
      <c r="R22" s="1"/>
      <c r="S22" s="1"/>
      <c r="T22" s="3"/>
      <c r="U22" s="3"/>
      <c r="V22" s="3"/>
      <c r="W22" s="3"/>
      <c r="X22" s="3"/>
      <c r="Y22" s="3"/>
      <c r="Z22" s="3"/>
      <c r="AA22" s="3"/>
    </row>
    <row r="23" spans="1:27" ht="16" x14ac:dyDescent="0.2">
      <c r="A23" s="197"/>
      <c r="B23" s="198"/>
      <c r="C23" s="199"/>
      <c r="D23" s="200"/>
      <c r="E23" s="198"/>
      <c r="F23" s="199"/>
      <c r="G23" s="200"/>
      <c r="H23" s="198"/>
      <c r="I23" s="199"/>
      <c r="J23" s="201"/>
      <c r="K23" s="8"/>
      <c r="L23" s="1"/>
      <c r="M23" s="1"/>
      <c r="N23" s="1"/>
      <c r="O23" s="1"/>
      <c r="P23" s="1"/>
      <c r="Q23" s="1"/>
      <c r="R23" s="1"/>
      <c r="S23" s="1"/>
      <c r="T23" s="3"/>
      <c r="U23" s="3"/>
      <c r="V23" s="3"/>
      <c r="W23" s="3"/>
      <c r="X23" s="3"/>
      <c r="Y23" s="3"/>
      <c r="Z23" s="3"/>
      <c r="AA23" s="3"/>
    </row>
    <row r="24" spans="1:27" ht="16" x14ac:dyDescent="0.2">
      <c r="A24" s="197"/>
      <c r="B24" s="198"/>
      <c r="C24" s="199"/>
      <c r="D24" s="200"/>
      <c r="E24" s="198"/>
      <c r="F24" s="199"/>
      <c r="G24" s="200"/>
      <c r="H24" s="198"/>
      <c r="I24" s="199"/>
      <c r="J24" s="201"/>
      <c r="K24" s="8"/>
      <c r="L24" s="1"/>
      <c r="M24" s="1"/>
      <c r="N24" s="1"/>
      <c r="O24" s="1"/>
      <c r="P24" s="1"/>
      <c r="Q24" s="1"/>
      <c r="R24" s="1"/>
      <c r="S24" s="1"/>
      <c r="T24" s="3"/>
      <c r="U24" s="3"/>
      <c r="V24" s="3"/>
      <c r="W24" s="3"/>
      <c r="X24" s="3"/>
      <c r="Y24" s="3"/>
      <c r="Z24" s="3"/>
      <c r="AA24" s="3"/>
    </row>
    <row r="25" spans="1:27" ht="16" x14ac:dyDescent="0.2">
      <c r="A25" s="197"/>
      <c r="B25" s="198"/>
      <c r="C25" s="199"/>
      <c r="D25" s="200"/>
      <c r="E25" s="198"/>
      <c r="F25" s="199"/>
      <c r="G25" s="200"/>
      <c r="H25" s="198"/>
      <c r="I25" s="199"/>
      <c r="J25" s="201"/>
      <c r="K25" s="8"/>
      <c r="L25" s="1"/>
      <c r="M25" s="1"/>
      <c r="N25" s="1"/>
      <c r="O25" s="1"/>
      <c r="P25" s="1"/>
      <c r="Q25" s="1"/>
      <c r="R25" s="1"/>
      <c r="S25" s="1"/>
      <c r="T25" s="3"/>
      <c r="U25" s="3"/>
      <c r="V25" s="3"/>
      <c r="W25" s="3"/>
      <c r="X25" s="3"/>
      <c r="Y25" s="3"/>
      <c r="Z25" s="3"/>
      <c r="AA25" s="3"/>
    </row>
    <row r="26" spans="1:27" ht="16" x14ac:dyDescent="0.2">
      <c r="A26" s="197"/>
      <c r="B26" s="198"/>
      <c r="C26" s="199"/>
      <c r="D26" s="200"/>
      <c r="E26" s="198"/>
      <c r="F26" s="199"/>
      <c r="G26" s="200"/>
      <c r="H26" s="198"/>
      <c r="I26" s="199"/>
      <c r="J26" s="201"/>
      <c r="K26" s="8"/>
      <c r="L26" s="1"/>
      <c r="M26" s="1"/>
      <c r="N26" s="1"/>
      <c r="O26" s="1"/>
      <c r="P26" s="1"/>
      <c r="Q26" s="1"/>
      <c r="R26" s="1"/>
      <c r="S26" s="1"/>
      <c r="T26" s="3"/>
      <c r="U26" s="3"/>
      <c r="V26" s="3"/>
      <c r="W26" s="3"/>
      <c r="X26" s="3"/>
      <c r="Y26" s="3"/>
      <c r="Z26" s="3"/>
      <c r="AA26" s="3"/>
    </row>
    <row r="27" spans="1:27" ht="16" x14ac:dyDescent="0.2">
      <c r="A27" s="197"/>
      <c r="B27" s="198"/>
      <c r="C27" s="199"/>
      <c r="D27" s="200"/>
      <c r="E27" s="198"/>
      <c r="F27" s="199"/>
      <c r="G27" s="200"/>
      <c r="H27" s="198"/>
      <c r="I27" s="199"/>
      <c r="J27" s="201"/>
      <c r="K27" s="8"/>
      <c r="L27" s="1"/>
      <c r="M27" s="1"/>
      <c r="N27" s="1"/>
      <c r="O27" s="1"/>
      <c r="P27" s="1"/>
      <c r="Q27" s="1"/>
      <c r="R27" s="1"/>
      <c r="S27" s="1"/>
      <c r="T27" s="3"/>
      <c r="U27" s="3"/>
      <c r="V27" s="3"/>
      <c r="W27" s="3"/>
      <c r="X27" s="3"/>
      <c r="Y27" s="3"/>
      <c r="Z27" s="3"/>
      <c r="AA27" s="3"/>
    </row>
    <row r="28" spans="1:27" ht="16" x14ac:dyDescent="0.2">
      <c r="A28" s="197"/>
      <c r="B28" s="198"/>
      <c r="C28" s="199"/>
      <c r="D28" s="200"/>
      <c r="E28" s="198"/>
      <c r="F28" s="199"/>
      <c r="G28" s="200"/>
      <c r="H28" s="198"/>
      <c r="I28" s="199"/>
      <c r="J28" s="201"/>
      <c r="K28" s="8"/>
      <c r="L28" s="1"/>
      <c r="M28" s="1"/>
      <c r="N28" s="1"/>
      <c r="O28" s="1"/>
      <c r="P28" s="1"/>
      <c r="Q28" s="1"/>
      <c r="R28" s="1"/>
      <c r="S28" s="1"/>
      <c r="T28" s="3"/>
      <c r="U28" s="3"/>
      <c r="V28" s="3"/>
      <c r="W28" s="3"/>
      <c r="X28" s="3"/>
      <c r="Y28" s="3"/>
      <c r="Z28" s="3"/>
      <c r="AA28" s="3"/>
    </row>
    <row r="29" spans="1:27" ht="16" x14ac:dyDescent="0.2">
      <c r="A29" s="197"/>
      <c r="B29" s="198"/>
      <c r="C29" s="199"/>
      <c r="D29" s="200"/>
      <c r="E29" s="198"/>
      <c r="F29" s="199"/>
      <c r="G29" s="200"/>
      <c r="H29" s="198"/>
      <c r="I29" s="199"/>
      <c r="J29" s="201"/>
      <c r="K29" s="8"/>
      <c r="L29" s="1"/>
      <c r="M29" s="1"/>
      <c r="N29" s="1"/>
      <c r="O29" s="1"/>
      <c r="P29" s="1"/>
      <c r="Q29" s="1"/>
      <c r="R29" s="1"/>
      <c r="S29" s="1"/>
      <c r="T29" s="3"/>
      <c r="U29" s="3"/>
      <c r="V29" s="3"/>
      <c r="W29" s="3"/>
      <c r="X29" s="3"/>
      <c r="Y29" s="3"/>
      <c r="Z29" s="3"/>
      <c r="AA29" s="3"/>
    </row>
    <row r="30" spans="1:27"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6" x14ac:dyDescent="0.2">
      <c r="A31" s="202"/>
      <c r="B31" s="202"/>
      <c r="C31" s="202"/>
      <c r="D31" s="202"/>
      <c r="E31" s="202"/>
      <c r="F31" s="202"/>
      <c r="G31" s="202"/>
      <c r="H31" s="202"/>
      <c r="I31" s="202"/>
      <c r="J31" s="202"/>
      <c r="K31" s="1"/>
      <c r="L31" s="1"/>
      <c r="M31" s="1"/>
      <c r="N31" s="1"/>
      <c r="O31" s="1"/>
      <c r="P31" s="1"/>
      <c r="Q31" s="1"/>
      <c r="R31" s="1"/>
      <c r="S31" s="1"/>
      <c r="T31" s="3"/>
      <c r="U31" s="3"/>
      <c r="V31" s="3"/>
      <c r="W31" s="3"/>
      <c r="X31" s="3"/>
      <c r="Y31" s="3"/>
      <c r="Z31" s="3"/>
      <c r="AA31" s="3"/>
    </row>
    <row r="32" spans="1:27"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
      <c r="A33" s="21" t="s">
        <v>44</v>
      </c>
      <c r="B33" s="20"/>
      <c r="C33" s="20"/>
      <c r="D33" s="20"/>
      <c r="E33" s="20"/>
      <c r="F33" s="20"/>
      <c r="G33" s="20"/>
      <c r="H33" s="20"/>
      <c r="I33" s="20"/>
      <c r="J33" s="20"/>
      <c r="K33" s="1"/>
      <c r="L33" s="1"/>
      <c r="M33" s="1"/>
      <c r="N33" s="1"/>
      <c r="O33" s="1"/>
      <c r="P33" s="1"/>
      <c r="Q33" s="1"/>
      <c r="R33" s="1"/>
      <c r="S33" s="1"/>
      <c r="T33" s="3"/>
      <c r="U33" s="3"/>
      <c r="V33" s="3"/>
      <c r="W33" s="3"/>
      <c r="X33" s="3"/>
      <c r="Y33" s="3"/>
      <c r="Z33" s="3"/>
      <c r="AA33" s="3"/>
    </row>
    <row r="34" spans="1:27"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7" customHeight="1" x14ac:dyDescent="0.2">
      <c r="A35" s="9" t="s">
        <v>13</v>
      </c>
      <c r="B35" s="195" t="s">
        <v>23</v>
      </c>
      <c r="C35" s="195"/>
      <c r="D35" s="195"/>
      <c r="E35" s="195"/>
      <c r="F35" s="195"/>
      <c r="G35" s="194"/>
      <c r="H35" s="195" t="s">
        <v>45</v>
      </c>
      <c r="I35" s="195"/>
      <c r="J35" s="196"/>
      <c r="K35" s="1"/>
      <c r="L35" s="1"/>
      <c r="M35" s="1"/>
      <c r="N35" s="1"/>
      <c r="O35" s="1"/>
      <c r="P35" s="1"/>
      <c r="Q35" s="1"/>
      <c r="R35" s="1"/>
      <c r="S35" s="1"/>
      <c r="T35" s="3"/>
      <c r="U35" s="3"/>
      <c r="V35" s="3"/>
      <c r="W35" s="3"/>
      <c r="X35" s="3"/>
      <c r="Y35" s="3"/>
      <c r="Z35" s="3"/>
      <c r="AA35" s="3"/>
    </row>
    <row r="36" spans="1:27" ht="16" x14ac:dyDescent="0.2">
      <c r="A36" s="18">
        <v>1</v>
      </c>
      <c r="B36" s="203" t="s">
        <v>24</v>
      </c>
      <c r="C36" s="204"/>
      <c r="D36" s="204"/>
      <c r="E36" s="204"/>
      <c r="F36" s="204"/>
      <c r="G36" s="205"/>
      <c r="H36" s="206"/>
      <c r="I36" s="200"/>
      <c r="J36" s="201"/>
      <c r="K36" s="1"/>
      <c r="L36" s="1"/>
      <c r="M36" s="1"/>
      <c r="N36" s="1"/>
      <c r="O36" s="1"/>
      <c r="P36" s="1"/>
      <c r="Q36" s="1"/>
      <c r="R36" s="1"/>
      <c r="S36" s="1"/>
      <c r="T36" s="3"/>
      <c r="U36" s="3"/>
      <c r="V36" s="3"/>
      <c r="W36" s="3"/>
      <c r="X36" s="3"/>
      <c r="Y36" s="3"/>
      <c r="Z36" s="3"/>
      <c r="AA36" s="3"/>
    </row>
    <row r="37" spans="1:27" ht="16" x14ac:dyDescent="0.2">
      <c r="A37" s="18">
        <v>2</v>
      </c>
      <c r="B37" s="203" t="s">
        <v>25</v>
      </c>
      <c r="C37" s="204"/>
      <c r="D37" s="204"/>
      <c r="E37" s="204"/>
      <c r="F37" s="204"/>
      <c r="G37" s="205"/>
      <c r="H37" s="206"/>
      <c r="I37" s="200"/>
      <c r="J37" s="201"/>
      <c r="K37" s="1"/>
      <c r="L37" s="1"/>
      <c r="M37" s="1"/>
      <c r="N37" s="1"/>
      <c r="O37" s="1"/>
      <c r="P37" s="1"/>
      <c r="Q37" s="1"/>
      <c r="R37" s="1"/>
      <c r="S37" s="1"/>
      <c r="T37" s="3"/>
      <c r="U37" s="3"/>
      <c r="V37" s="3"/>
      <c r="W37" s="3"/>
      <c r="X37" s="3"/>
      <c r="Y37" s="3"/>
      <c r="Z37" s="3"/>
      <c r="AA37" s="3"/>
    </row>
    <row r="38" spans="1:27" ht="51.75" customHeight="1" x14ac:dyDescent="0.2">
      <c r="A38" s="18">
        <v>3</v>
      </c>
      <c r="B38" s="203" t="s">
        <v>26</v>
      </c>
      <c r="C38" s="204"/>
      <c r="D38" s="204"/>
      <c r="E38" s="204"/>
      <c r="F38" s="204"/>
      <c r="G38" s="205"/>
      <c r="H38" s="199"/>
      <c r="I38" s="206"/>
      <c r="J38" s="213"/>
      <c r="K38" s="1"/>
      <c r="L38" s="1"/>
      <c r="M38" s="1"/>
      <c r="N38" s="1"/>
      <c r="O38" s="1"/>
      <c r="P38" s="1"/>
      <c r="Q38" s="1"/>
      <c r="R38" s="1"/>
      <c r="S38" s="1"/>
      <c r="T38" s="3"/>
      <c r="U38" s="3"/>
      <c r="V38" s="3"/>
      <c r="W38" s="3"/>
      <c r="X38" s="3"/>
      <c r="Y38" s="3"/>
      <c r="Z38" s="3"/>
      <c r="AA38" s="3"/>
    </row>
    <row r="39" spans="1:27" ht="32.25" customHeight="1" x14ac:dyDescent="0.2">
      <c r="A39" s="18">
        <v>4</v>
      </c>
      <c r="B39" s="203" t="s">
        <v>27</v>
      </c>
      <c r="C39" s="204"/>
      <c r="D39" s="204"/>
      <c r="E39" s="204"/>
      <c r="F39" s="204"/>
      <c r="G39" s="205"/>
      <c r="H39" s="206"/>
      <c r="I39" s="200"/>
      <c r="J39" s="201"/>
      <c r="K39" s="1"/>
      <c r="L39" s="1"/>
      <c r="M39" s="1"/>
      <c r="N39" s="1"/>
      <c r="O39" s="1"/>
      <c r="P39" s="1"/>
      <c r="Q39" s="1"/>
      <c r="R39" s="1"/>
      <c r="S39" s="1"/>
      <c r="T39" s="3"/>
      <c r="U39" s="3"/>
      <c r="V39" s="3"/>
      <c r="W39" s="3"/>
      <c r="X39" s="3"/>
      <c r="Y39" s="3"/>
      <c r="Z39" s="3"/>
      <c r="AA39" s="3"/>
    </row>
    <row r="40" spans="1:27" ht="16" x14ac:dyDescent="0.2">
      <c r="A40" s="19">
        <v>5</v>
      </c>
      <c r="B40" s="207" t="s">
        <v>30</v>
      </c>
      <c r="C40" s="208"/>
      <c r="D40" s="208"/>
      <c r="E40" s="208"/>
      <c r="F40" s="208"/>
      <c r="G40" s="209"/>
      <c r="H40" s="206"/>
      <c r="I40" s="200"/>
      <c r="J40" s="201"/>
      <c r="K40" s="1"/>
      <c r="L40" s="1"/>
      <c r="M40" s="1"/>
      <c r="N40" s="1"/>
      <c r="O40" s="1"/>
      <c r="P40" s="1"/>
      <c r="Q40" s="1"/>
      <c r="R40" s="1"/>
      <c r="S40" s="1"/>
      <c r="T40" s="3"/>
      <c r="U40" s="3"/>
      <c r="V40" s="3"/>
      <c r="W40" s="3"/>
      <c r="X40" s="3"/>
      <c r="Y40" s="3"/>
      <c r="Z40" s="3"/>
      <c r="AA40" s="3"/>
    </row>
    <row r="41" spans="1:27" ht="16" x14ac:dyDescent="0.2">
      <c r="A41" s="10">
        <v>6</v>
      </c>
      <c r="B41" s="210" t="s">
        <v>153</v>
      </c>
      <c r="C41" s="211"/>
      <c r="D41" s="211"/>
      <c r="E41" s="211"/>
      <c r="F41" s="211"/>
      <c r="G41" s="212"/>
      <c r="H41" s="206"/>
      <c r="I41" s="200"/>
      <c r="J41" s="201"/>
      <c r="K41" s="1"/>
      <c r="L41" s="1"/>
      <c r="M41" s="1"/>
      <c r="N41" s="1"/>
      <c r="O41" s="1"/>
      <c r="P41" s="1"/>
      <c r="Q41" s="1"/>
      <c r="R41" s="1"/>
      <c r="S41" s="1"/>
      <c r="T41" s="3"/>
      <c r="U41" s="3"/>
      <c r="V41" s="3"/>
      <c r="W41" s="3"/>
      <c r="X41" s="3"/>
      <c r="Y41" s="3"/>
      <c r="Z41" s="3"/>
      <c r="AA41" s="3"/>
    </row>
    <row r="42" spans="1:27" ht="16" x14ac:dyDescent="0.2">
      <c r="A42" s="10">
        <v>7</v>
      </c>
      <c r="B42" s="203" t="s">
        <v>154</v>
      </c>
      <c r="C42" s="204"/>
      <c r="D42" s="204"/>
      <c r="E42" s="204"/>
      <c r="F42" s="204"/>
      <c r="G42" s="205"/>
      <c r="H42" s="206"/>
      <c r="I42" s="200"/>
      <c r="J42" s="201"/>
      <c r="K42" s="1"/>
      <c r="L42" s="1"/>
      <c r="M42" s="1"/>
      <c r="N42" s="1"/>
      <c r="O42" s="1"/>
      <c r="P42" s="1"/>
      <c r="Q42" s="1"/>
      <c r="R42" s="1"/>
      <c r="S42" s="1"/>
      <c r="T42" s="3"/>
      <c r="U42" s="3"/>
      <c r="V42" s="3"/>
      <c r="W42" s="3"/>
      <c r="X42" s="3"/>
      <c r="Y42" s="3"/>
      <c r="Z42" s="3"/>
      <c r="AA42" s="3"/>
    </row>
    <row r="43" spans="1:27" ht="16" x14ac:dyDescent="0.2">
      <c r="A43" s="10"/>
      <c r="B43" s="210"/>
      <c r="C43" s="211"/>
      <c r="D43" s="211"/>
      <c r="E43" s="211"/>
      <c r="F43" s="211"/>
      <c r="G43" s="212"/>
      <c r="H43" s="206"/>
      <c r="I43" s="200"/>
      <c r="J43" s="201"/>
      <c r="K43" s="1"/>
      <c r="L43" s="1"/>
      <c r="M43" s="1"/>
      <c r="N43" s="1"/>
      <c r="O43" s="1"/>
      <c r="P43" s="1"/>
      <c r="Q43" s="1"/>
      <c r="R43" s="1"/>
      <c r="S43" s="1"/>
      <c r="T43" s="3"/>
      <c r="U43" s="3"/>
      <c r="V43" s="3"/>
      <c r="W43" s="3"/>
      <c r="X43" s="3"/>
      <c r="Y43" s="3"/>
      <c r="Z43" s="3"/>
      <c r="AA43" s="3"/>
    </row>
    <row r="44" spans="1:27" ht="16" x14ac:dyDescent="0.2">
      <c r="A44" s="10"/>
      <c r="B44" s="210"/>
      <c r="C44" s="211"/>
      <c r="D44" s="211"/>
      <c r="E44" s="211"/>
      <c r="F44" s="211"/>
      <c r="G44" s="212"/>
      <c r="H44" s="206"/>
      <c r="I44" s="200"/>
      <c r="J44" s="201"/>
      <c r="K44" s="1"/>
      <c r="L44" s="1"/>
      <c r="M44" s="1"/>
      <c r="N44" s="1"/>
      <c r="O44" s="1"/>
      <c r="P44" s="1"/>
      <c r="Q44" s="1"/>
      <c r="R44" s="1"/>
      <c r="S44" s="1"/>
      <c r="T44" s="3"/>
      <c r="U44" s="3"/>
      <c r="V44" s="3"/>
      <c r="W44" s="3"/>
      <c r="X44" s="3"/>
      <c r="Y44" s="3"/>
      <c r="Z44" s="3"/>
      <c r="AA44" s="3"/>
    </row>
    <row r="45" spans="1:27" ht="16" x14ac:dyDescent="0.2">
      <c r="A45" s="10"/>
      <c r="B45" s="210"/>
      <c r="C45" s="211"/>
      <c r="D45" s="211"/>
      <c r="E45" s="211"/>
      <c r="F45" s="211"/>
      <c r="G45" s="212"/>
      <c r="H45" s="206"/>
      <c r="I45" s="200"/>
      <c r="J45" s="201"/>
      <c r="K45" s="1"/>
      <c r="L45" s="1"/>
      <c r="M45" s="1"/>
      <c r="N45" s="1"/>
      <c r="O45" s="1"/>
      <c r="P45" s="1"/>
      <c r="Q45" s="1"/>
      <c r="R45" s="1"/>
      <c r="S45" s="1"/>
      <c r="T45" s="3"/>
      <c r="U45" s="3"/>
      <c r="V45" s="3"/>
      <c r="W45" s="3"/>
      <c r="X45" s="3"/>
      <c r="Y45" s="3"/>
      <c r="Z45" s="3"/>
      <c r="AA45" s="3"/>
    </row>
    <row r="46" spans="1:27" ht="17" thickBot="1" x14ac:dyDescent="0.25">
      <c r="A46" s="11"/>
      <c r="B46" s="214"/>
      <c r="C46" s="215"/>
      <c r="D46" s="215"/>
      <c r="E46" s="215"/>
      <c r="F46" s="215"/>
      <c r="G46" s="216"/>
      <c r="H46" s="217"/>
      <c r="I46" s="218"/>
      <c r="J46" s="219"/>
      <c r="K46" s="1"/>
      <c r="L46" s="1"/>
      <c r="M46" s="1"/>
      <c r="N46" s="1"/>
      <c r="O46" s="1"/>
      <c r="P46" s="1"/>
      <c r="Q46" s="1"/>
      <c r="R46" s="1"/>
      <c r="S46" s="1"/>
      <c r="T46" s="3"/>
      <c r="U46" s="3"/>
      <c r="V46" s="3"/>
      <c r="W46" s="3"/>
      <c r="X46" s="3"/>
      <c r="Y46" s="3"/>
      <c r="Z46" s="3"/>
      <c r="AA46" s="3"/>
    </row>
    <row r="47" spans="1:27"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
      <c r="A48" s="220" t="s">
        <v>28</v>
      </c>
      <c r="B48" s="220"/>
      <c r="C48" s="220"/>
      <c r="D48" s="220"/>
      <c r="E48" s="220"/>
      <c r="F48" s="220"/>
      <c r="G48" s="220"/>
      <c r="H48" s="220"/>
      <c r="I48" s="220"/>
      <c r="J48" s="220"/>
      <c r="K48" s="1"/>
      <c r="L48" s="1"/>
      <c r="M48" s="1"/>
      <c r="N48" s="1"/>
      <c r="O48" s="1"/>
      <c r="P48" s="1"/>
      <c r="Q48" s="1"/>
      <c r="R48" s="1"/>
      <c r="S48" s="1"/>
      <c r="T48" s="3"/>
      <c r="U48" s="3"/>
      <c r="V48" s="3"/>
      <c r="W48" s="3"/>
      <c r="X48" s="3"/>
      <c r="Y48" s="3"/>
      <c r="Z48" s="3"/>
      <c r="AA48" s="3"/>
    </row>
    <row r="49" spans="1:27"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6" x14ac:dyDescent="0.2">
      <c r="A51" s="221" t="s">
        <v>29</v>
      </c>
      <c r="B51" s="221"/>
      <c r="C51" s="221"/>
      <c r="D51" s="221"/>
      <c r="E51" s="222"/>
      <c r="F51" s="223"/>
      <c r="G51" s="223"/>
      <c r="H51" s="223"/>
      <c r="I51" s="223"/>
      <c r="J51" s="223"/>
      <c r="K51" s="1"/>
      <c r="L51" s="1"/>
      <c r="M51" s="1"/>
      <c r="N51" s="1"/>
      <c r="O51" s="1"/>
      <c r="P51" s="1"/>
      <c r="Q51" s="1"/>
      <c r="R51" s="1"/>
      <c r="S51" s="1"/>
      <c r="T51" s="3"/>
      <c r="U51" s="3"/>
      <c r="V51" s="3"/>
      <c r="W51" s="3"/>
      <c r="X51" s="3"/>
      <c r="Y51" s="3"/>
      <c r="Z51" s="3"/>
      <c r="AA51" s="3"/>
    </row>
    <row r="52" spans="1:27"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6" x14ac:dyDescent="0.2">
      <c r="A53" s="221" t="s">
        <v>157</v>
      </c>
      <c r="B53" s="221"/>
      <c r="C53" s="221"/>
      <c r="D53" s="221"/>
      <c r="E53" s="222"/>
      <c r="F53" s="223"/>
      <c r="G53" s="223"/>
      <c r="H53" s="223"/>
      <c r="I53" s="223"/>
      <c r="J53" s="223"/>
      <c r="K53" s="1"/>
      <c r="L53" s="1"/>
      <c r="M53" s="1"/>
      <c r="N53" s="1"/>
      <c r="O53" s="1"/>
      <c r="P53" s="1"/>
      <c r="Q53" s="1"/>
      <c r="R53" s="1"/>
      <c r="S53" s="1"/>
      <c r="T53" s="3"/>
      <c r="U53" s="3"/>
      <c r="V53" s="3"/>
      <c r="W53" s="3"/>
      <c r="X53" s="3"/>
      <c r="Y53" s="3"/>
      <c r="Z53" s="3"/>
      <c r="AA53" s="3"/>
    </row>
    <row r="54" spans="1:27"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79"/>
  <sheetViews>
    <sheetView topLeftCell="A27" zoomScale="190" zoomScaleNormal="190" workbookViewId="0">
      <selection activeCell="B20" sqref="B20:O22"/>
    </sheetView>
  </sheetViews>
  <sheetFormatPr baseColWidth="10" defaultColWidth="9.1640625" defaultRowHeight="16" x14ac:dyDescent="0.2"/>
  <cols>
    <col min="1" max="1" width="3.5" style="12" customWidth="1"/>
    <col min="2" max="16384" width="9.1640625" style="12"/>
  </cols>
  <sheetData>
    <row r="1" spans="1:15" ht="18" x14ac:dyDescent="0.2">
      <c r="A1" s="224" t="s">
        <v>148</v>
      </c>
      <c r="B1" s="224"/>
      <c r="C1" s="224"/>
      <c r="D1" s="224"/>
      <c r="E1" s="224"/>
      <c r="F1" s="224"/>
      <c r="G1" s="224"/>
      <c r="H1" s="224"/>
      <c r="I1" s="224"/>
      <c r="J1" s="224"/>
      <c r="K1" s="224"/>
      <c r="L1" s="224"/>
      <c r="M1" s="224"/>
      <c r="N1" s="224"/>
      <c r="O1" s="224"/>
    </row>
    <row r="2" spans="1:15" x14ac:dyDescent="0.2">
      <c r="A2" s="102" t="s">
        <v>43</v>
      </c>
      <c r="B2" s="225" t="s">
        <v>169</v>
      </c>
      <c r="C2" s="225"/>
      <c r="D2" s="225"/>
      <c r="E2" s="225"/>
      <c r="F2" s="225"/>
      <c r="G2" s="225"/>
      <c r="H2" s="225"/>
      <c r="I2" s="225"/>
      <c r="J2" s="225"/>
      <c r="K2" s="225"/>
      <c r="L2" s="225"/>
      <c r="M2" s="225"/>
      <c r="N2" s="225"/>
      <c r="O2" s="225"/>
    </row>
    <row r="3" spans="1:15" x14ac:dyDescent="0.2">
      <c r="A3" s="102"/>
      <c r="B3" s="225"/>
      <c r="C3" s="225"/>
      <c r="D3" s="225"/>
      <c r="E3" s="225"/>
      <c r="F3" s="225"/>
      <c r="G3" s="225"/>
      <c r="H3" s="225"/>
      <c r="I3" s="225"/>
      <c r="J3" s="225"/>
      <c r="K3" s="225"/>
      <c r="L3" s="225"/>
      <c r="M3" s="225"/>
      <c r="N3" s="225"/>
      <c r="O3" s="225"/>
    </row>
    <row r="4" spans="1:15" x14ac:dyDescent="0.2">
      <c r="A4" s="102"/>
      <c r="B4" s="225"/>
      <c r="C4" s="225"/>
      <c r="D4" s="225"/>
      <c r="E4" s="225"/>
      <c r="F4" s="225"/>
      <c r="G4" s="225"/>
      <c r="H4" s="225"/>
      <c r="I4" s="225"/>
      <c r="J4" s="225"/>
      <c r="K4" s="225"/>
      <c r="L4" s="225"/>
      <c r="M4" s="225"/>
      <c r="N4" s="225"/>
      <c r="O4" s="225"/>
    </row>
    <row r="5" spans="1:15" x14ac:dyDescent="0.2">
      <c r="A5" s="102"/>
      <c r="B5" s="225"/>
      <c r="C5" s="225"/>
      <c r="D5" s="225"/>
      <c r="E5" s="225"/>
      <c r="F5" s="225"/>
      <c r="G5" s="225"/>
      <c r="H5" s="225"/>
      <c r="I5" s="225"/>
      <c r="J5" s="225"/>
      <c r="K5" s="225"/>
      <c r="L5" s="225"/>
      <c r="M5" s="225"/>
      <c r="N5" s="225"/>
      <c r="O5" s="225"/>
    </row>
    <row r="6" spans="1:15" x14ac:dyDescent="0.2">
      <c r="A6" s="102"/>
      <c r="B6" s="225"/>
      <c r="C6" s="225"/>
      <c r="D6" s="225"/>
      <c r="E6" s="225"/>
      <c r="F6" s="225"/>
      <c r="G6" s="225"/>
      <c r="H6" s="225"/>
      <c r="I6" s="225"/>
      <c r="J6" s="225"/>
      <c r="K6" s="225"/>
      <c r="L6" s="225"/>
      <c r="M6" s="225"/>
      <c r="N6" s="225"/>
      <c r="O6" s="225"/>
    </row>
    <row r="7" spans="1:15" x14ac:dyDescent="0.2">
      <c r="A7" s="102"/>
      <c r="B7" s="225"/>
      <c r="C7" s="225"/>
      <c r="D7" s="225"/>
      <c r="E7" s="225"/>
      <c r="F7" s="225"/>
      <c r="G7" s="225"/>
      <c r="H7" s="225"/>
      <c r="I7" s="225"/>
      <c r="J7" s="225"/>
      <c r="K7" s="225"/>
      <c r="L7" s="225"/>
      <c r="M7" s="225"/>
      <c r="N7" s="225"/>
      <c r="O7" s="225"/>
    </row>
    <row r="8" spans="1:15" x14ac:dyDescent="0.2">
      <c r="A8" s="102"/>
      <c r="B8" s="225"/>
      <c r="C8" s="225"/>
      <c r="D8" s="225"/>
      <c r="E8" s="225"/>
      <c r="F8" s="225"/>
      <c r="G8" s="225"/>
      <c r="H8" s="225"/>
      <c r="I8" s="225"/>
      <c r="J8" s="225"/>
      <c r="K8" s="225"/>
      <c r="L8" s="225"/>
      <c r="M8" s="225"/>
      <c r="N8" s="225"/>
      <c r="O8" s="225"/>
    </row>
    <row r="9" spans="1:15" x14ac:dyDescent="0.2">
      <c r="A9" s="102"/>
      <c r="B9" s="225"/>
      <c r="C9" s="225"/>
      <c r="D9" s="225"/>
      <c r="E9" s="225"/>
      <c r="F9" s="225"/>
      <c r="G9" s="225"/>
      <c r="H9" s="225"/>
      <c r="I9" s="225"/>
      <c r="J9" s="225"/>
      <c r="K9" s="225"/>
      <c r="L9" s="225"/>
      <c r="M9" s="225"/>
      <c r="N9" s="225"/>
      <c r="O9" s="225"/>
    </row>
    <row r="10" spans="1:15" x14ac:dyDescent="0.2">
      <c r="A10" s="226" t="s">
        <v>46</v>
      </c>
      <c r="B10" s="225" t="s">
        <v>158</v>
      </c>
      <c r="C10" s="225"/>
      <c r="D10" s="225"/>
      <c r="E10" s="225"/>
      <c r="F10" s="225"/>
      <c r="G10" s="225"/>
      <c r="H10" s="225"/>
      <c r="I10" s="225"/>
      <c r="J10" s="225"/>
      <c r="K10" s="225"/>
      <c r="L10" s="225"/>
      <c r="M10" s="225"/>
      <c r="N10" s="225"/>
      <c r="O10" s="225"/>
    </row>
    <row r="11" spans="1:15" x14ac:dyDescent="0.2">
      <c r="A11" s="226"/>
      <c r="B11" s="225"/>
      <c r="C11" s="225"/>
      <c r="D11" s="225"/>
      <c r="E11" s="225"/>
      <c r="F11" s="225"/>
      <c r="G11" s="225"/>
      <c r="H11" s="225"/>
      <c r="I11" s="225"/>
      <c r="J11" s="225"/>
      <c r="K11" s="225"/>
      <c r="L11" s="225"/>
      <c r="M11" s="225"/>
      <c r="N11" s="225"/>
      <c r="O11" s="225"/>
    </row>
    <row r="12" spans="1:15" x14ac:dyDescent="0.2">
      <c r="A12" s="226"/>
      <c r="B12" s="225"/>
      <c r="C12" s="225"/>
      <c r="D12" s="225"/>
      <c r="E12" s="225"/>
      <c r="F12" s="225"/>
      <c r="G12" s="225"/>
      <c r="H12" s="225"/>
      <c r="I12" s="225"/>
      <c r="J12" s="225"/>
      <c r="K12" s="225"/>
      <c r="L12" s="225"/>
      <c r="M12" s="225"/>
      <c r="N12" s="225"/>
      <c r="O12" s="225"/>
    </row>
    <row r="13" spans="1:15" x14ac:dyDescent="0.2">
      <c r="A13" s="226"/>
      <c r="B13" s="225"/>
      <c r="C13" s="225"/>
      <c r="D13" s="225"/>
      <c r="E13" s="225"/>
      <c r="F13" s="225"/>
      <c r="G13" s="225"/>
      <c r="H13" s="225"/>
      <c r="I13" s="225"/>
      <c r="J13" s="225"/>
      <c r="K13" s="225"/>
      <c r="L13" s="225"/>
      <c r="M13" s="225"/>
      <c r="N13" s="225"/>
      <c r="O13" s="225"/>
    </row>
    <row r="14" spans="1:15" x14ac:dyDescent="0.2">
      <c r="A14" s="226"/>
      <c r="B14" s="225"/>
      <c r="C14" s="225"/>
      <c r="D14" s="225"/>
      <c r="E14" s="225"/>
      <c r="F14" s="225"/>
      <c r="G14" s="225"/>
      <c r="H14" s="225"/>
      <c r="I14" s="225"/>
      <c r="J14" s="225"/>
      <c r="K14" s="225"/>
      <c r="L14" s="225"/>
      <c r="M14" s="225"/>
      <c r="N14" s="225"/>
      <c r="O14" s="225"/>
    </row>
    <row r="15" spans="1:15" x14ac:dyDescent="0.2">
      <c r="A15" s="226"/>
      <c r="B15" s="225"/>
      <c r="C15" s="225"/>
      <c r="D15" s="225"/>
      <c r="E15" s="225"/>
      <c r="F15" s="225"/>
      <c r="G15" s="225"/>
      <c r="H15" s="225"/>
      <c r="I15" s="225"/>
      <c r="J15" s="225"/>
      <c r="K15" s="225"/>
      <c r="L15" s="225"/>
      <c r="M15" s="225"/>
      <c r="N15" s="225"/>
      <c r="O15" s="225"/>
    </row>
    <row r="16" spans="1:15" x14ac:dyDescent="0.2">
      <c r="A16" s="226"/>
      <c r="B16" s="225"/>
      <c r="C16" s="225"/>
      <c r="D16" s="225"/>
      <c r="E16" s="225"/>
      <c r="F16" s="225"/>
      <c r="G16" s="225"/>
      <c r="H16" s="225"/>
      <c r="I16" s="225"/>
      <c r="J16" s="225"/>
      <c r="K16" s="225"/>
      <c r="L16" s="225"/>
      <c r="M16" s="225"/>
      <c r="N16" s="225"/>
      <c r="O16" s="225"/>
    </row>
    <row r="17" spans="1:15" x14ac:dyDescent="0.2">
      <c r="A17" s="226"/>
      <c r="B17" s="225"/>
      <c r="C17" s="225"/>
      <c r="D17" s="225"/>
      <c r="E17" s="225"/>
      <c r="F17" s="225"/>
      <c r="G17" s="225"/>
      <c r="H17" s="225"/>
      <c r="I17" s="225"/>
      <c r="J17" s="225"/>
      <c r="K17" s="225"/>
      <c r="L17" s="225"/>
      <c r="M17" s="225"/>
      <c r="N17" s="225"/>
      <c r="O17" s="225"/>
    </row>
    <row r="18" spans="1:15" x14ac:dyDescent="0.2">
      <c r="A18" s="226"/>
      <c r="B18" s="225"/>
      <c r="C18" s="225"/>
      <c r="D18" s="225"/>
      <c r="E18" s="225"/>
      <c r="F18" s="225"/>
      <c r="G18" s="225"/>
      <c r="H18" s="225"/>
      <c r="I18" s="225"/>
      <c r="J18" s="225"/>
      <c r="K18" s="225"/>
      <c r="L18" s="225"/>
      <c r="M18" s="225"/>
      <c r="N18" s="225"/>
      <c r="O18" s="225"/>
    </row>
    <row r="19" spans="1:15" x14ac:dyDescent="0.2">
      <c r="A19" s="226"/>
      <c r="B19" s="225"/>
      <c r="C19" s="225"/>
      <c r="D19" s="225"/>
      <c r="E19" s="225"/>
      <c r="F19" s="225"/>
      <c r="G19" s="225"/>
      <c r="H19" s="225"/>
      <c r="I19" s="225"/>
      <c r="J19" s="225"/>
      <c r="K19" s="225"/>
      <c r="L19" s="225"/>
      <c r="M19" s="225"/>
      <c r="N19" s="225"/>
      <c r="O19" s="225"/>
    </row>
    <row r="20" spans="1:15" x14ac:dyDescent="0.2">
      <c r="A20" s="226" t="s">
        <v>47</v>
      </c>
      <c r="B20" s="225" t="s">
        <v>42</v>
      </c>
      <c r="C20" s="225"/>
      <c r="D20" s="225"/>
      <c r="E20" s="225"/>
      <c r="F20" s="225"/>
      <c r="G20" s="225"/>
      <c r="H20" s="225"/>
      <c r="I20" s="225"/>
      <c r="J20" s="225"/>
      <c r="K20" s="225"/>
      <c r="L20" s="225"/>
      <c r="M20" s="225"/>
      <c r="N20" s="225"/>
      <c r="O20" s="225"/>
    </row>
    <row r="21" spans="1:15" x14ac:dyDescent="0.2">
      <c r="A21" s="226"/>
      <c r="B21" s="225"/>
      <c r="C21" s="225"/>
      <c r="D21" s="225"/>
      <c r="E21" s="225"/>
      <c r="F21" s="225"/>
      <c r="G21" s="225"/>
      <c r="H21" s="225"/>
      <c r="I21" s="225"/>
      <c r="J21" s="225"/>
      <c r="K21" s="225"/>
      <c r="L21" s="225"/>
      <c r="M21" s="225"/>
      <c r="N21" s="225"/>
      <c r="O21" s="225"/>
    </row>
    <row r="22" spans="1:15" x14ac:dyDescent="0.2">
      <c r="A22" s="226"/>
      <c r="B22" s="225"/>
      <c r="C22" s="225"/>
      <c r="D22" s="225"/>
      <c r="E22" s="225"/>
      <c r="F22" s="225"/>
      <c r="G22" s="225"/>
      <c r="H22" s="225"/>
      <c r="I22" s="225"/>
      <c r="J22" s="225"/>
      <c r="K22" s="225"/>
      <c r="L22" s="225"/>
      <c r="M22" s="225"/>
      <c r="N22" s="225"/>
      <c r="O22" s="225"/>
    </row>
    <row r="23" spans="1:15" x14ac:dyDescent="0.2">
      <c r="A23" s="226" t="s">
        <v>48</v>
      </c>
      <c r="B23" s="225" t="s">
        <v>159</v>
      </c>
      <c r="C23" s="225"/>
      <c r="D23" s="225"/>
      <c r="E23" s="225"/>
      <c r="F23" s="225"/>
      <c r="G23" s="225"/>
      <c r="H23" s="225"/>
      <c r="I23" s="225"/>
      <c r="J23" s="225"/>
      <c r="K23" s="225"/>
      <c r="L23" s="225"/>
      <c r="M23" s="225"/>
      <c r="N23" s="225"/>
      <c r="O23" s="225"/>
    </row>
    <row r="24" spans="1:15" x14ac:dyDescent="0.2">
      <c r="A24" s="226"/>
      <c r="B24" s="225"/>
      <c r="C24" s="225"/>
      <c r="D24" s="225"/>
      <c r="E24" s="225"/>
      <c r="F24" s="225"/>
      <c r="G24" s="225"/>
      <c r="H24" s="225"/>
      <c r="I24" s="225"/>
      <c r="J24" s="225"/>
      <c r="K24" s="225"/>
      <c r="L24" s="225"/>
      <c r="M24" s="225"/>
      <c r="N24" s="225"/>
      <c r="O24" s="225"/>
    </row>
    <row r="25" spans="1:15" x14ac:dyDescent="0.2">
      <c r="A25" s="226"/>
      <c r="B25" s="225"/>
      <c r="C25" s="225"/>
      <c r="D25" s="225"/>
      <c r="E25" s="225"/>
      <c r="F25" s="225"/>
      <c r="G25" s="225"/>
      <c r="H25" s="225"/>
      <c r="I25" s="225"/>
      <c r="J25" s="225"/>
      <c r="K25" s="225"/>
      <c r="L25" s="225"/>
      <c r="M25" s="225"/>
      <c r="N25" s="225"/>
      <c r="O25" s="225"/>
    </row>
    <row r="26" spans="1:15" x14ac:dyDescent="0.2">
      <c r="A26" s="226"/>
      <c r="B26" s="225"/>
      <c r="C26" s="225"/>
      <c r="D26" s="225"/>
      <c r="E26" s="225"/>
      <c r="F26" s="225"/>
      <c r="G26" s="225"/>
      <c r="H26" s="225"/>
      <c r="I26" s="225"/>
      <c r="J26" s="225"/>
      <c r="K26" s="225"/>
      <c r="L26" s="225"/>
      <c r="M26" s="225"/>
      <c r="N26" s="225"/>
      <c r="O26" s="225"/>
    </row>
    <row r="27" spans="1:15" x14ac:dyDescent="0.2">
      <c r="A27" s="226"/>
      <c r="B27" s="225"/>
      <c r="C27" s="225"/>
      <c r="D27" s="225"/>
      <c r="E27" s="225"/>
      <c r="F27" s="225"/>
      <c r="G27" s="225"/>
      <c r="H27" s="225"/>
      <c r="I27" s="225"/>
      <c r="J27" s="225"/>
      <c r="K27" s="225"/>
      <c r="L27" s="225"/>
      <c r="M27" s="225"/>
      <c r="N27" s="225"/>
      <c r="O27" s="225"/>
    </row>
    <row r="28" spans="1:15" x14ac:dyDescent="0.2">
      <c r="A28" s="226"/>
      <c r="B28" s="225"/>
      <c r="C28" s="225"/>
      <c r="D28" s="225"/>
      <c r="E28" s="225"/>
      <c r="F28" s="225"/>
      <c r="G28" s="225"/>
      <c r="H28" s="225"/>
      <c r="I28" s="225"/>
      <c r="J28" s="225"/>
      <c r="K28" s="225"/>
      <c r="L28" s="225"/>
      <c r="M28" s="225"/>
      <c r="N28" s="225"/>
      <c r="O28" s="225"/>
    </row>
    <row r="29" spans="1:15" x14ac:dyDescent="0.2">
      <c r="A29" s="226"/>
      <c r="B29" s="225"/>
      <c r="C29" s="225"/>
      <c r="D29" s="225"/>
      <c r="E29" s="225"/>
      <c r="F29" s="225"/>
      <c r="G29" s="225"/>
      <c r="H29" s="225"/>
      <c r="I29" s="225"/>
      <c r="J29" s="225"/>
      <c r="K29" s="225"/>
      <c r="L29" s="225"/>
      <c r="M29" s="225"/>
      <c r="N29" s="225"/>
      <c r="O29" s="225"/>
    </row>
    <row r="30" spans="1:15" x14ac:dyDescent="0.2">
      <c r="A30" s="226"/>
      <c r="B30" s="225"/>
      <c r="C30" s="225"/>
      <c r="D30" s="225"/>
      <c r="E30" s="225"/>
      <c r="F30" s="225"/>
      <c r="G30" s="225"/>
      <c r="H30" s="225"/>
      <c r="I30" s="225"/>
      <c r="J30" s="225"/>
      <c r="K30" s="225"/>
      <c r="L30" s="225"/>
      <c r="M30" s="225"/>
      <c r="N30" s="225"/>
      <c r="O30" s="225"/>
    </row>
    <row r="31" spans="1:15" ht="15.75" customHeight="1" x14ac:dyDescent="0.2">
      <c r="A31" s="226" t="s">
        <v>49</v>
      </c>
      <c r="B31" s="225" t="s">
        <v>144</v>
      </c>
      <c r="C31" s="225"/>
      <c r="D31" s="225"/>
      <c r="E31" s="225"/>
      <c r="F31" s="225"/>
      <c r="G31" s="225"/>
      <c r="H31" s="225"/>
      <c r="I31" s="225"/>
      <c r="J31" s="225"/>
      <c r="K31" s="225"/>
      <c r="L31" s="225"/>
      <c r="M31" s="225"/>
      <c r="N31" s="225"/>
      <c r="O31" s="225"/>
    </row>
    <row r="32" spans="1:15" x14ac:dyDescent="0.2">
      <c r="A32" s="226"/>
      <c r="B32" s="225"/>
      <c r="C32" s="225"/>
      <c r="D32" s="225"/>
      <c r="E32" s="225"/>
      <c r="F32" s="225"/>
      <c r="G32" s="225"/>
      <c r="H32" s="225"/>
      <c r="I32" s="225"/>
      <c r="J32" s="225"/>
      <c r="K32" s="225"/>
      <c r="L32" s="225"/>
      <c r="M32" s="225"/>
      <c r="N32" s="225"/>
      <c r="O32" s="225"/>
    </row>
    <row r="33" spans="1:15" x14ac:dyDescent="0.2">
      <c r="A33" s="226"/>
      <c r="B33" s="225"/>
      <c r="C33" s="225"/>
      <c r="D33" s="225"/>
      <c r="E33" s="225"/>
      <c r="F33" s="225"/>
      <c r="G33" s="225"/>
      <c r="H33" s="225"/>
      <c r="I33" s="225"/>
      <c r="J33" s="225"/>
      <c r="K33" s="225"/>
      <c r="L33" s="225"/>
      <c r="M33" s="225"/>
      <c r="N33" s="225"/>
      <c r="O33" s="225"/>
    </row>
    <row r="34" spans="1:15" x14ac:dyDescent="0.2">
      <c r="A34" s="22" t="s">
        <v>50</v>
      </c>
      <c r="B34" s="225" t="s">
        <v>52</v>
      </c>
      <c r="C34" s="225"/>
      <c r="D34" s="225"/>
      <c r="E34" s="225"/>
      <c r="F34" s="225"/>
      <c r="G34" s="225"/>
      <c r="H34" s="225"/>
      <c r="I34" s="225"/>
      <c r="J34" s="225"/>
      <c r="K34" s="225"/>
      <c r="L34" s="225"/>
      <c r="M34" s="225"/>
      <c r="N34" s="225"/>
      <c r="O34" s="225"/>
    </row>
    <row r="35" spans="1:15" x14ac:dyDescent="0.2">
      <c r="A35" s="22"/>
      <c r="B35" s="227" t="s">
        <v>160</v>
      </c>
      <c r="C35" s="227"/>
      <c r="D35" s="227"/>
      <c r="E35" s="227"/>
      <c r="F35" s="227"/>
      <c r="G35" s="227"/>
      <c r="H35" s="227"/>
      <c r="I35" s="227"/>
      <c r="J35" s="227"/>
      <c r="K35" s="227"/>
      <c r="L35" s="227"/>
      <c r="M35" s="227"/>
      <c r="N35" s="227"/>
      <c r="O35" s="227"/>
    </row>
    <row r="36" spans="1:15" ht="15.75" customHeight="1" x14ac:dyDescent="0.2">
      <c r="A36" s="22"/>
      <c r="B36" s="225" t="s">
        <v>145</v>
      </c>
      <c r="C36" s="225"/>
      <c r="D36" s="225"/>
      <c r="E36" s="225"/>
      <c r="F36" s="225"/>
      <c r="G36" s="225"/>
      <c r="H36" s="225"/>
      <c r="I36" s="225"/>
      <c r="J36" s="225"/>
      <c r="K36" s="225"/>
      <c r="L36" s="225"/>
      <c r="M36" s="225"/>
      <c r="N36" s="225"/>
      <c r="O36" s="225"/>
    </row>
    <row r="37" spans="1:15" x14ac:dyDescent="0.2">
      <c r="A37" s="22"/>
      <c r="B37" s="225"/>
      <c r="C37" s="225"/>
      <c r="D37" s="225"/>
      <c r="E37" s="225"/>
      <c r="F37" s="225"/>
      <c r="G37" s="225"/>
      <c r="H37" s="225"/>
      <c r="I37" s="225"/>
      <c r="J37" s="225"/>
      <c r="K37" s="225"/>
      <c r="L37" s="225"/>
      <c r="M37" s="225"/>
      <c r="N37" s="225"/>
      <c r="O37" s="225"/>
    </row>
    <row r="38" spans="1:15" x14ac:dyDescent="0.2">
      <c r="A38" s="22"/>
      <c r="B38" s="225"/>
      <c r="C38" s="225"/>
      <c r="D38" s="225"/>
      <c r="E38" s="225"/>
      <c r="F38" s="225"/>
      <c r="G38" s="225"/>
      <c r="H38" s="225"/>
      <c r="I38" s="225"/>
      <c r="J38" s="225"/>
      <c r="K38" s="225"/>
      <c r="L38" s="225"/>
      <c r="M38" s="225"/>
      <c r="N38" s="225"/>
      <c r="O38" s="225"/>
    </row>
    <row r="39" spans="1:15" x14ac:dyDescent="0.2">
      <c r="A39" s="22" t="s">
        <v>51</v>
      </c>
      <c r="B39" s="225" t="s">
        <v>53</v>
      </c>
      <c r="C39" s="225"/>
      <c r="D39" s="225"/>
      <c r="E39" s="225"/>
      <c r="F39" s="225"/>
      <c r="G39" s="225"/>
      <c r="H39" s="225"/>
      <c r="I39" s="225"/>
      <c r="J39" s="225"/>
      <c r="K39" s="225"/>
      <c r="L39" s="225"/>
      <c r="M39" s="225"/>
      <c r="N39" s="225"/>
      <c r="O39" s="225"/>
    </row>
    <row r="40" spans="1:15" x14ac:dyDescent="0.2">
      <c r="A40" s="22"/>
      <c r="B40" s="225" t="s">
        <v>54</v>
      </c>
      <c r="C40" s="225"/>
      <c r="D40" s="225"/>
      <c r="E40" s="225"/>
      <c r="F40" s="225"/>
      <c r="G40" s="225"/>
      <c r="H40" s="225"/>
      <c r="I40" s="225"/>
      <c r="J40" s="225"/>
      <c r="K40" s="225"/>
      <c r="L40" s="225"/>
      <c r="M40" s="225"/>
      <c r="N40" s="225"/>
      <c r="O40" s="225"/>
    </row>
    <row r="41" spans="1:15" x14ac:dyDescent="0.2">
      <c r="A41" s="22"/>
      <c r="B41" s="225" t="s">
        <v>55</v>
      </c>
      <c r="C41" s="225"/>
      <c r="D41" s="225"/>
      <c r="E41" s="225"/>
      <c r="F41" s="225"/>
      <c r="G41" s="225"/>
      <c r="H41" s="225"/>
      <c r="I41" s="225"/>
      <c r="J41" s="225"/>
      <c r="K41" s="225"/>
      <c r="L41" s="225"/>
      <c r="M41" s="225"/>
      <c r="N41" s="225"/>
      <c r="O41" s="225"/>
    </row>
    <row r="42" spans="1:15" ht="15.75" customHeight="1" x14ac:dyDescent="0.2">
      <c r="A42" s="22"/>
      <c r="B42" s="225" t="s">
        <v>78</v>
      </c>
      <c r="C42" s="225"/>
      <c r="D42" s="225"/>
      <c r="E42" s="225"/>
      <c r="F42" s="225"/>
      <c r="G42" s="225"/>
      <c r="H42" s="225"/>
      <c r="I42" s="225"/>
      <c r="J42" s="225"/>
      <c r="K42" s="225"/>
      <c r="L42" s="225"/>
      <c r="M42" s="225"/>
      <c r="N42" s="225"/>
      <c r="O42" s="225"/>
    </row>
    <row r="43" spans="1:15" ht="15.75" customHeight="1" x14ac:dyDescent="0.2">
      <c r="A43" s="22"/>
      <c r="B43" s="225"/>
      <c r="C43" s="225"/>
      <c r="D43" s="225"/>
      <c r="E43" s="225"/>
      <c r="F43" s="225"/>
      <c r="G43" s="225"/>
      <c r="H43" s="225"/>
      <c r="I43" s="225"/>
      <c r="J43" s="225"/>
      <c r="K43" s="225"/>
      <c r="L43" s="225"/>
      <c r="M43" s="225"/>
      <c r="N43" s="225"/>
      <c r="O43" s="225"/>
    </row>
    <row r="44" spans="1:15" x14ac:dyDescent="0.2">
      <c r="A44" s="22"/>
      <c r="B44" s="225"/>
      <c r="C44" s="225"/>
      <c r="D44" s="225"/>
      <c r="E44" s="225"/>
      <c r="F44" s="225"/>
      <c r="G44" s="225"/>
      <c r="H44" s="225"/>
      <c r="I44" s="225"/>
      <c r="J44" s="225"/>
      <c r="K44" s="225"/>
      <c r="L44" s="225"/>
      <c r="M44" s="225"/>
      <c r="N44" s="225"/>
      <c r="O44" s="225"/>
    </row>
    <row r="45" spans="1:15" x14ac:dyDescent="0.2">
      <c r="A45" s="22"/>
      <c r="B45" s="225" t="s">
        <v>79</v>
      </c>
      <c r="C45" s="225"/>
      <c r="D45" s="225"/>
      <c r="E45" s="225"/>
      <c r="F45" s="225"/>
      <c r="G45" s="225"/>
      <c r="H45" s="225"/>
      <c r="I45" s="225"/>
      <c r="J45" s="225"/>
      <c r="K45" s="225"/>
      <c r="L45" s="225"/>
      <c r="M45" s="225"/>
      <c r="N45" s="225"/>
      <c r="O45" s="225"/>
    </row>
    <row r="46" spans="1:15" x14ac:dyDescent="0.2">
      <c r="A46" s="22"/>
      <c r="B46" s="225"/>
      <c r="C46" s="225"/>
      <c r="D46" s="225"/>
      <c r="E46" s="225"/>
      <c r="F46" s="225"/>
      <c r="G46" s="225"/>
      <c r="H46" s="225"/>
      <c r="I46" s="225"/>
      <c r="J46" s="225"/>
      <c r="K46" s="225"/>
      <c r="L46" s="225"/>
      <c r="M46" s="225"/>
      <c r="N46" s="225"/>
      <c r="O46" s="225"/>
    </row>
    <row r="47" spans="1:15" x14ac:dyDescent="0.2">
      <c r="A47" s="22" t="s">
        <v>146</v>
      </c>
      <c r="B47" s="227" t="s">
        <v>147</v>
      </c>
      <c r="C47" s="227"/>
      <c r="D47" s="227"/>
      <c r="E47" s="227"/>
      <c r="F47" s="227"/>
      <c r="G47" s="227"/>
      <c r="H47" s="227"/>
      <c r="I47" s="227"/>
      <c r="J47" s="227"/>
      <c r="K47" s="227"/>
      <c r="L47" s="227"/>
      <c r="M47" s="227"/>
      <c r="N47" s="227"/>
      <c r="O47" s="227"/>
    </row>
    <row r="48" spans="1:15" x14ac:dyDescent="0.2">
      <c r="A48" s="22"/>
      <c r="B48" s="225" t="s">
        <v>143</v>
      </c>
      <c r="C48" s="225"/>
      <c r="D48" s="225"/>
      <c r="E48" s="225"/>
      <c r="F48" s="225"/>
      <c r="G48" s="225"/>
      <c r="H48" s="225"/>
      <c r="I48" s="225"/>
      <c r="J48" s="225"/>
      <c r="K48" s="225"/>
      <c r="L48" s="225"/>
      <c r="M48" s="225"/>
      <c r="N48" s="225"/>
      <c r="O48" s="225"/>
    </row>
    <row r="49" spans="1:15" x14ac:dyDescent="0.2">
      <c r="A49" s="22"/>
      <c r="B49" s="103"/>
      <c r="C49" s="103"/>
      <c r="D49" s="103"/>
      <c r="E49" s="103"/>
      <c r="F49" s="103"/>
      <c r="G49" s="103"/>
      <c r="H49" s="103"/>
      <c r="I49" s="103"/>
      <c r="J49" s="103"/>
      <c r="K49" s="103"/>
      <c r="L49" s="103"/>
      <c r="M49" s="103"/>
      <c r="N49" s="103"/>
      <c r="O49" s="103"/>
    </row>
    <row r="51" spans="1:15" x14ac:dyDescent="0.2">
      <c r="A51" s="12" t="s">
        <v>161</v>
      </c>
      <c r="B51" s="225" t="s">
        <v>162</v>
      </c>
      <c r="C51" s="227"/>
      <c r="D51" s="227"/>
      <c r="E51" s="227"/>
      <c r="F51" s="227"/>
      <c r="G51" s="227"/>
      <c r="H51" s="227"/>
      <c r="I51" s="227"/>
      <c r="J51" s="227"/>
      <c r="K51" s="227"/>
      <c r="L51" s="227"/>
      <c r="M51" s="227"/>
      <c r="N51" s="227"/>
      <c r="O51" s="227"/>
    </row>
    <row r="52" spans="1:15" x14ac:dyDescent="0.2">
      <c r="A52" s="35"/>
      <c r="B52" s="227"/>
      <c r="C52" s="227"/>
      <c r="D52" s="227"/>
      <c r="E52" s="227"/>
      <c r="F52" s="227"/>
      <c r="G52" s="227"/>
      <c r="H52" s="227"/>
      <c r="I52" s="227"/>
      <c r="J52" s="227"/>
      <c r="K52" s="227"/>
      <c r="L52" s="227"/>
      <c r="M52" s="227"/>
      <c r="N52" s="227"/>
      <c r="O52" s="227"/>
    </row>
    <row r="53" spans="1:15" x14ac:dyDescent="0.2">
      <c r="A53" s="35"/>
      <c r="B53" s="227"/>
      <c r="C53" s="227"/>
      <c r="D53" s="227"/>
      <c r="E53" s="227"/>
      <c r="F53" s="227"/>
      <c r="G53" s="227"/>
      <c r="H53" s="227"/>
      <c r="I53" s="227"/>
      <c r="J53" s="227"/>
      <c r="K53" s="227"/>
      <c r="L53" s="227"/>
      <c r="M53" s="227"/>
      <c r="N53" s="227"/>
      <c r="O53" s="227"/>
    </row>
    <row r="54" spans="1:15" x14ac:dyDescent="0.2">
      <c r="A54" s="35"/>
      <c r="B54" s="227"/>
      <c r="C54" s="227"/>
      <c r="D54" s="227"/>
      <c r="E54" s="227"/>
      <c r="F54" s="227"/>
      <c r="G54" s="227"/>
      <c r="H54" s="227"/>
      <c r="I54" s="227"/>
      <c r="J54" s="227"/>
      <c r="K54" s="227"/>
      <c r="L54" s="227"/>
      <c r="M54" s="227"/>
      <c r="N54" s="227"/>
      <c r="O54" s="227"/>
    </row>
    <row r="55" spans="1:15" x14ac:dyDescent="0.2">
      <c r="A55" s="35"/>
      <c r="B55" s="227"/>
      <c r="C55" s="227"/>
      <c r="D55" s="227"/>
      <c r="E55" s="227"/>
      <c r="F55" s="227"/>
      <c r="G55" s="227"/>
      <c r="H55" s="227"/>
      <c r="I55" s="227"/>
      <c r="J55" s="227"/>
      <c r="K55" s="227"/>
      <c r="L55" s="227"/>
      <c r="M55" s="227"/>
      <c r="N55" s="227"/>
      <c r="O55" s="227"/>
    </row>
    <row r="56" spans="1:15" x14ac:dyDescent="0.2">
      <c r="A56" s="35"/>
      <c r="B56" s="227"/>
      <c r="C56" s="227"/>
      <c r="D56" s="227"/>
      <c r="E56" s="227"/>
      <c r="F56" s="227"/>
      <c r="G56" s="227"/>
      <c r="H56" s="227"/>
      <c r="I56" s="227"/>
      <c r="J56" s="227"/>
      <c r="K56" s="227"/>
      <c r="L56" s="227"/>
      <c r="M56" s="227"/>
      <c r="N56" s="227"/>
      <c r="O56" s="227"/>
    </row>
    <row r="57" spans="1:15" x14ac:dyDescent="0.2">
      <c r="B57" s="227"/>
      <c r="C57" s="227"/>
      <c r="D57" s="227"/>
      <c r="E57" s="227"/>
      <c r="F57" s="227"/>
      <c r="G57" s="227"/>
      <c r="H57" s="227"/>
      <c r="I57" s="227"/>
      <c r="J57" s="227"/>
      <c r="K57" s="227"/>
      <c r="L57" s="227"/>
      <c r="M57" s="227"/>
      <c r="N57" s="227"/>
      <c r="O57" s="227"/>
    </row>
    <row r="58" spans="1:15" x14ac:dyDescent="0.2">
      <c r="B58" s="227"/>
      <c r="C58" s="227"/>
      <c r="D58" s="227"/>
      <c r="E58" s="227"/>
      <c r="F58" s="227"/>
      <c r="G58" s="227"/>
      <c r="H58" s="227"/>
      <c r="I58" s="227"/>
      <c r="J58" s="227"/>
      <c r="K58" s="227"/>
      <c r="L58" s="227"/>
      <c r="M58" s="227"/>
      <c r="N58" s="227"/>
      <c r="O58" s="227"/>
    </row>
    <row r="59" spans="1:15" x14ac:dyDescent="0.2">
      <c r="B59" s="227"/>
      <c r="C59" s="227"/>
      <c r="D59" s="227"/>
      <c r="E59" s="227"/>
      <c r="F59" s="227"/>
      <c r="G59" s="227"/>
      <c r="H59" s="227"/>
      <c r="I59" s="227"/>
      <c r="J59" s="227"/>
      <c r="K59" s="227"/>
      <c r="L59" s="227"/>
      <c r="M59" s="227"/>
      <c r="N59" s="227"/>
      <c r="O59" s="227"/>
    </row>
    <row r="60" spans="1:15" x14ac:dyDescent="0.2">
      <c r="B60" s="227"/>
      <c r="C60" s="227"/>
      <c r="D60" s="227"/>
      <c r="E60" s="227"/>
      <c r="F60" s="227"/>
      <c r="G60" s="227"/>
      <c r="H60" s="227"/>
      <c r="I60" s="227"/>
      <c r="J60" s="227"/>
      <c r="K60" s="227"/>
      <c r="L60" s="227"/>
      <c r="M60" s="227"/>
      <c r="N60" s="227"/>
      <c r="O60" s="227"/>
    </row>
    <row r="61" spans="1:15" x14ac:dyDescent="0.2">
      <c r="B61" s="227"/>
      <c r="C61" s="227"/>
      <c r="D61" s="227"/>
      <c r="E61" s="227"/>
      <c r="F61" s="227"/>
      <c r="G61" s="227"/>
      <c r="H61" s="227"/>
      <c r="I61" s="227"/>
      <c r="J61" s="227"/>
      <c r="K61" s="227"/>
      <c r="L61" s="227"/>
      <c r="M61" s="227"/>
      <c r="N61" s="227"/>
      <c r="O61" s="227"/>
    </row>
    <row r="62" spans="1:15" x14ac:dyDescent="0.2">
      <c r="B62" s="227"/>
      <c r="C62" s="227"/>
      <c r="D62" s="227"/>
      <c r="E62" s="227"/>
      <c r="F62" s="227"/>
      <c r="G62" s="227"/>
      <c r="H62" s="227"/>
      <c r="I62" s="227"/>
      <c r="J62" s="227"/>
      <c r="K62" s="227"/>
      <c r="L62" s="227"/>
      <c r="M62" s="227"/>
      <c r="N62" s="227"/>
      <c r="O62" s="227"/>
    </row>
    <row r="63" spans="1:15" x14ac:dyDescent="0.2">
      <c r="B63" s="227"/>
      <c r="C63" s="227"/>
      <c r="D63" s="227"/>
      <c r="E63" s="227"/>
      <c r="F63" s="227"/>
      <c r="G63" s="227"/>
      <c r="H63" s="227"/>
      <c r="I63" s="227"/>
      <c r="J63" s="227"/>
      <c r="K63" s="227"/>
      <c r="L63" s="227"/>
      <c r="M63" s="227"/>
      <c r="N63" s="227"/>
      <c r="O63" s="227"/>
    </row>
    <row r="64" spans="1:15" x14ac:dyDescent="0.2">
      <c r="B64" s="227"/>
      <c r="C64" s="227"/>
      <c r="D64" s="227"/>
      <c r="E64" s="227"/>
      <c r="F64" s="227"/>
      <c r="G64" s="227"/>
      <c r="H64" s="227"/>
      <c r="I64" s="227"/>
      <c r="J64" s="227"/>
      <c r="K64" s="227"/>
      <c r="L64" s="227"/>
      <c r="M64" s="227"/>
      <c r="N64" s="227"/>
      <c r="O64" s="227"/>
    </row>
    <row r="65" spans="2:15" x14ac:dyDescent="0.2">
      <c r="B65" s="227"/>
      <c r="C65" s="227"/>
      <c r="D65" s="227"/>
      <c r="E65" s="227"/>
      <c r="F65" s="227"/>
      <c r="G65" s="227"/>
      <c r="H65" s="227"/>
      <c r="I65" s="227"/>
      <c r="J65" s="227"/>
      <c r="K65" s="227"/>
      <c r="L65" s="227"/>
      <c r="M65" s="227"/>
      <c r="N65" s="227"/>
      <c r="O65" s="227"/>
    </row>
    <row r="66" spans="2:15" x14ac:dyDescent="0.2">
      <c r="B66" s="227"/>
      <c r="C66" s="227"/>
      <c r="D66" s="227"/>
      <c r="E66" s="227"/>
      <c r="F66" s="227"/>
      <c r="G66" s="227"/>
      <c r="H66" s="227"/>
      <c r="I66" s="227"/>
      <c r="J66" s="227"/>
      <c r="K66" s="227"/>
      <c r="L66" s="227"/>
      <c r="M66" s="227"/>
      <c r="N66" s="227"/>
      <c r="O66" s="227"/>
    </row>
    <row r="67" spans="2:15" x14ac:dyDescent="0.2">
      <c r="B67" s="227"/>
      <c r="C67" s="227"/>
      <c r="D67" s="227"/>
      <c r="E67" s="227"/>
      <c r="F67" s="227"/>
      <c r="G67" s="227"/>
      <c r="H67" s="227"/>
      <c r="I67" s="227"/>
      <c r="J67" s="227"/>
      <c r="K67" s="227"/>
      <c r="L67" s="227"/>
      <c r="M67" s="227"/>
      <c r="N67" s="227"/>
      <c r="O67" s="227"/>
    </row>
    <row r="68" spans="2:15" x14ac:dyDescent="0.2">
      <c r="B68" s="227"/>
      <c r="C68" s="227"/>
      <c r="D68" s="227"/>
      <c r="E68" s="227"/>
      <c r="F68" s="227"/>
      <c r="G68" s="227"/>
      <c r="H68" s="227"/>
      <c r="I68" s="227"/>
      <c r="J68" s="227"/>
      <c r="K68" s="227"/>
      <c r="L68" s="227"/>
      <c r="M68" s="227"/>
      <c r="N68" s="227"/>
      <c r="O68" s="227"/>
    </row>
    <row r="69" spans="2:15" x14ac:dyDescent="0.2">
      <c r="B69" s="227"/>
      <c r="C69" s="227"/>
      <c r="D69" s="227"/>
      <c r="E69" s="227"/>
      <c r="F69" s="227"/>
      <c r="G69" s="227"/>
      <c r="H69" s="227"/>
      <c r="I69" s="227"/>
      <c r="J69" s="227"/>
      <c r="K69" s="227"/>
      <c r="L69" s="227"/>
      <c r="M69" s="227"/>
      <c r="N69" s="227"/>
      <c r="O69" s="227"/>
    </row>
    <row r="70" spans="2:15" x14ac:dyDescent="0.2">
      <c r="B70" s="227"/>
      <c r="C70" s="227"/>
      <c r="D70" s="227"/>
      <c r="E70" s="227"/>
      <c r="F70" s="227"/>
      <c r="G70" s="227"/>
      <c r="H70" s="227"/>
      <c r="I70" s="227"/>
      <c r="J70" s="227"/>
      <c r="K70" s="227"/>
      <c r="L70" s="227"/>
      <c r="M70" s="227"/>
      <c r="N70" s="227"/>
      <c r="O70" s="227"/>
    </row>
    <row r="71" spans="2:15" x14ac:dyDescent="0.2">
      <c r="B71" s="227"/>
      <c r="C71" s="227"/>
      <c r="D71" s="227"/>
      <c r="E71" s="227"/>
      <c r="F71" s="227"/>
      <c r="G71" s="227"/>
      <c r="H71" s="227"/>
      <c r="I71" s="227"/>
      <c r="J71" s="227"/>
      <c r="K71" s="227"/>
      <c r="L71" s="227"/>
      <c r="M71" s="227"/>
      <c r="N71" s="227"/>
      <c r="O71" s="227"/>
    </row>
    <row r="72" spans="2:15" x14ac:dyDescent="0.2">
      <c r="B72" s="227"/>
      <c r="C72" s="227"/>
      <c r="D72" s="227"/>
      <c r="E72" s="227"/>
      <c r="F72" s="227"/>
      <c r="G72" s="227"/>
      <c r="H72" s="227"/>
      <c r="I72" s="227"/>
      <c r="J72" s="227"/>
      <c r="K72" s="227"/>
      <c r="L72" s="227"/>
      <c r="M72" s="227"/>
      <c r="N72" s="227"/>
      <c r="O72" s="227"/>
    </row>
    <row r="73" spans="2:15" x14ac:dyDescent="0.2">
      <c r="B73" s="227"/>
      <c r="C73" s="227"/>
      <c r="D73" s="227"/>
      <c r="E73" s="227"/>
      <c r="F73" s="227"/>
      <c r="G73" s="227"/>
      <c r="H73" s="227"/>
      <c r="I73" s="227"/>
      <c r="J73" s="227"/>
      <c r="K73" s="227"/>
      <c r="L73" s="227"/>
      <c r="M73" s="227"/>
      <c r="N73" s="227"/>
      <c r="O73" s="227"/>
    </row>
    <row r="74" spans="2:15" x14ac:dyDescent="0.2">
      <c r="B74" s="227"/>
      <c r="C74" s="227"/>
      <c r="D74" s="227"/>
      <c r="E74" s="227"/>
      <c r="F74" s="227"/>
      <c r="G74" s="227"/>
      <c r="H74" s="227"/>
      <c r="I74" s="227"/>
      <c r="J74" s="227"/>
      <c r="K74" s="227"/>
      <c r="L74" s="227"/>
      <c r="M74" s="227"/>
      <c r="N74" s="227"/>
      <c r="O74" s="227"/>
    </row>
    <row r="75" spans="2:15" x14ac:dyDescent="0.2">
      <c r="B75" s="227"/>
      <c r="C75" s="227"/>
      <c r="D75" s="227"/>
      <c r="E75" s="227"/>
      <c r="F75" s="227"/>
      <c r="G75" s="227"/>
      <c r="H75" s="227"/>
      <c r="I75" s="227"/>
      <c r="J75" s="227"/>
      <c r="K75" s="227"/>
      <c r="L75" s="227"/>
      <c r="M75" s="227"/>
      <c r="N75" s="227"/>
      <c r="O75" s="227"/>
    </row>
    <row r="76" spans="2:15" x14ac:dyDescent="0.2">
      <c r="B76" s="227"/>
      <c r="C76" s="227"/>
      <c r="D76" s="227"/>
      <c r="E76" s="227"/>
      <c r="F76" s="227"/>
      <c r="G76" s="227"/>
      <c r="H76" s="227"/>
      <c r="I76" s="227"/>
      <c r="J76" s="227"/>
      <c r="K76" s="227"/>
      <c r="L76" s="227"/>
      <c r="M76" s="227"/>
      <c r="N76" s="227"/>
      <c r="O76" s="227"/>
    </row>
    <row r="77" spans="2:15" x14ac:dyDescent="0.2">
      <c r="B77" s="227"/>
      <c r="C77" s="227"/>
      <c r="D77" s="227"/>
      <c r="E77" s="227"/>
      <c r="F77" s="227"/>
      <c r="G77" s="227"/>
      <c r="H77" s="227"/>
      <c r="I77" s="227"/>
      <c r="J77" s="227"/>
      <c r="K77" s="227"/>
      <c r="L77" s="227"/>
      <c r="M77" s="227"/>
      <c r="N77" s="227"/>
      <c r="O77" s="227"/>
    </row>
    <row r="78" spans="2:15" x14ac:dyDescent="0.2">
      <c r="B78" s="227"/>
      <c r="C78" s="227"/>
      <c r="D78" s="227"/>
      <c r="E78" s="227"/>
      <c r="F78" s="227"/>
      <c r="G78" s="227"/>
      <c r="H78" s="227"/>
      <c r="I78" s="227"/>
      <c r="J78" s="227"/>
      <c r="K78" s="227"/>
      <c r="L78" s="227"/>
      <c r="M78" s="227"/>
      <c r="N78" s="227"/>
      <c r="O78" s="227"/>
    </row>
    <row r="79" spans="2:15" x14ac:dyDescent="0.2">
      <c r="B79" s="227"/>
      <c r="C79" s="227"/>
      <c r="D79" s="227"/>
      <c r="E79" s="227"/>
      <c r="F79" s="227"/>
      <c r="G79" s="227"/>
      <c r="H79" s="227"/>
      <c r="I79" s="227"/>
      <c r="J79" s="227"/>
      <c r="K79" s="227"/>
      <c r="L79" s="227"/>
      <c r="M79" s="227"/>
      <c r="N79" s="227"/>
      <c r="O79" s="227"/>
    </row>
  </sheetData>
  <mergeCells count="21">
    <mergeCell ref="B51:O79"/>
    <mergeCell ref="B39:O39"/>
    <mergeCell ref="B47:O47"/>
    <mergeCell ref="B48:O48"/>
    <mergeCell ref="B45:O46"/>
    <mergeCell ref="A1:O1"/>
    <mergeCell ref="B2:O9"/>
    <mergeCell ref="A10:A19"/>
    <mergeCell ref="B41:O41"/>
    <mergeCell ref="B42:O44"/>
    <mergeCell ref="B31:O33"/>
    <mergeCell ref="B40:O40"/>
    <mergeCell ref="B10:O19"/>
    <mergeCell ref="A20:A22"/>
    <mergeCell ref="B20:O22"/>
    <mergeCell ref="A23:A30"/>
    <mergeCell ref="B23:O30"/>
    <mergeCell ref="A31:A33"/>
    <mergeCell ref="B34:O34"/>
    <mergeCell ref="B35:O35"/>
    <mergeCell ref="B36:O3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125"/>
  <sheetViews>
    <sheetView tabSelected="1" zoomScale="150" zoomScaleNormal="85" workbookViewId="0">
      <selection activeCell="D15" sqref="D15"/>
    </sheetView>
  </sheetViews>
  <sheetFormatPr baseColWidth="10" defaultColWidth="9.1640625" defaultRowHeight="16" x14ac:dyDescent="0.2"/>
  <cols>
    <col min="1" max="1" width="10" style="25" customWidth="1"/>
    <col min="2" max="2" width="51.5" style="25" customWidth="1"/>
    <col min="3" max="3" width="62.33203125" style="25" customWidth="1"/>
    <col min="4" max="4" width="54.33203125" style="108" customWidth="1"/>
    <col min="5" max="16384" width="9.1640625" style="25"/>
  </cols>
  <sheetData>
    <row r="1" spans="1:4" x14ac:dyDescent="0.2">
      <c r="B1" s="88"/>
    </row>
    <row r="2" spans="1:4" x14ac:dyDescent="0.2">
      <c r="A2" s="233" t="str">
        <f>Pasiūlymas!B30</f>
        <v>Neurochirurginis operacinis stalas</v>
      </c>
      <c r="B2" s="233"/>
      <c r="C2" s="233"/>
      <c r="D2" s="233"/>
    </row>
    <row r="3" spans="1:4" x14ac:dyDescent="0.2">
      <c r="A3" s="27"/>
      <c r="B3" s="24"/>
      <c r="C3" s="24"/>
    </row>
    <row r="4" spans="1:4" x14ac:dyDescent="0.2">
      <c r="A4" s="23" t="s">
        <v>12</v>
      </c>
      <c r="B4" s="24"/>
      <c r="C4" s="24"/>
    </row>
    <row r="5" spans="1:4" s="89" customFormat="1" ht="68" x14ac:dyDescent="0.2">
      <c r="A5" s="26" t="s">
        <v>36</v>
      </c>
      <c r="B5" s="123" t="s">
        <v>37</v>
      </c>
      <c r="C5" s="123" t="s">
        <v>38</v>
      </c>
      <c r="D5" s="109" t="s">
        <v>39</v>
      </c>
    </row>
    <row r="6" spans="1:4" s="89" customFormat="1" ht="51" x14ac:dyDescent="0.2">
      <c r="A6" s="229" t="s">
        <v>304</v>
      </c>
      <c r="B6" s="232" t="s">
        <v>171</v>
      </c>
      <c r="C6" s="125" t="s">
        <v>266</v>
      </c>
      <c r="D6" s="116"/>
    </row>
    <row r="7" spans="1:4" s="89" customFormat="1" ht="34" x14ac:dyDescent="0.2">
      <c r="A7" s="230"/>
      <c r="B7" s="232"/>
      <c r="C7" s="130" t="s">
        <v>260</v>
      </c>
      <c r="D7" s="116"/>
    </row>
    <row r="8" spans="1:4" s="89" customFormat="1" ht="34" x14ac:dyDescent="0.2">
      <c r="A8" s="230"/>
      <c r="B8" s="232"/>
      <c r="C8" s="125" t="s">
        <v>345</v>
      </c>
      <c r="D8" s="116"/>
    </row>
    <row r="9" spans="1:4" s="89" customFormat="1" ht="17" x14ac:dyDescent="0.2">
      <c r="A9" s="230"/>
      <c r="B9" s="232"/>
      <c r="C9" s="125" t="s">
        <v>346</v>
      </c>
      <c r="D9" s="116"/>
    </row>
    <row r="10" spans="1:4" s="89" customFormat="1" ht="34" x14ac:dyDescent="0.2">
      <c r="A10" s="230"/>
      <c r="B10" s="232"/>
      <c r="C10" s="125" t="s">
        <v>347</v>
      </c>
      <c r="D10" s="116"/>
    </row>
    <row r="11" spans="1:4" s="89" customFormat="1" ht="17" x14ac:dyDescent="0.2">
      <c r="A11" s="231"/>
      <c r="B11" s="232"/>
      <c r="C11" s="125" t="s">
        <v>348</v>
      </c>
      <c r="D11" s="116"/>
    </row>
    <row r="12" spans="1:4" s="89" customFormat="1" ht="17" x14ac:dyDescent="0.2">
      <c r="A12" s="122" t="s">
        <v>305</v>
      </c>
      <c r="B12" s="125" t="s">
        <v>267</v>
      </c>
      <c r="C12" s="124" t="s">
        <v>172</v>
      </c>
      <c r="D12" s="116"/>
    </row>
    <row r="13" spans="1:4" s="89" customFormat="1" ht="17" x14ac:dyDescent="0.2">
      <c r="A13" s="229" t="s">
        <v>306</v>
      </c>
      <c r="B13" s="232" t="s">
        <v>173</v>
      </c>
      <c r="C13" s="124" t="s">
        <v>268</v>
      </c>
      <c r="D13" s="116"/>
    </row>
    <row r="14" spans="1:4" s="89" customFormat="1" ht="34" x14ac:dyDescent="0.2">
      <c r="A14" s="230"/>
      <c r="B14" s="232"/>
      <c r="C14" s="124" t="s">
        <v>269</v>
      </c>
      <c r="D14" s="116"/>
    </row>
    <row r="15" spans="1:4" s="89" customFormat="1" ht="34" x14ac:dyDescent="0.2">
      <c r="A15" s="231"/>
      <c r="B15" s="232"/>
      <c r="C15" s="124" t="s">
        <v>174</v>
      </c>
      <c r="D15" s="116"/>
    </row>
    <row r="16" spans="1:4" s="89" customFormat="1" ht="17" x14ac:dyDescent="0.2">
      <c r="A16" s="229" t="s">
        <v>307</v>
      </c>
      <c r="B16" s="232" t="s">
        <v>175</v>
      </c>
      <c r="C16" s="124" t="s">
        <v>176</v>
      </c>
      <c r="D16" s="116"/>
    </row>
    <row r="17" spans="1:4" s="89" customFormat="1" ht="17" x14ac:dyDescent="0.2">
      <c r="A17" s="231"/>
      <c r="B17" s="232"/>
      <c r="C17" s="124" t="s">
        <v>177</v>
      </c>
      <c r="D17" s="116"/>
    </row>
    <row r="18" spans="1:4" s="89" customFormat="1" ht="17" x14ac:dyDescent="0.2">
      <c r="A18" s="229" t="s">
        <v>308</v>
      </c>
      <c r="B18" s="232" t="s">
        <v>178</v>
      </c>
      <c r="C18" s="125" t="s">
        <v>179</v>
      </c>
      <c r="D18" s="116"/>
    </row>
    <row r="19" spans="1:4" s="89" customFormat="1" ht="17" x14ac:dyDescent="0.2">
      <c r="A19" s="230"/>
      <c r="B19" s="232"/>
      <c r="C19" s="125" t="s">
        <v>180</v>
      </c>
      <c r="D19" s="116"/>
    </row>
    <row r="20" spans="1:4" s="89" customFormat="1" ht="17" x14ac:dyDescent="0.2">
      <c r="A20" s="230"/>
      <c r="B20" s="232"/>
      <c r="C20" s="125" t="s">
        <v>273</v>
      </c>
      <c r="D20" s="116"/>
    </row>
    <row r="21" spans="1:4" s="89" customFormat="1" ht="17" x14ac:dyDescent="0.2">
      <c r="A21" s="230"/>
      <c r="B21" s="232"/>
      <c r="C21" s="125" t="s">
        <v>270</v>
      </c>
      <c r="D21" s="116"/>
    </row>
    <row r="22" spans="1:4" s="89" customFormat="1" ht="34" x14ac:dyDescent="0.2">
      <c r="A22" s="230"/>
      <c r="B22" s="232"/>
      <c r="C22" s="125" t="s">
        <v>271</v>
      </c>
      <c r="D22" s="116"/>
    </row>
    <row r="23" spans="1:4" s="89" customFormat="1" ht="17" x14ac:dyDescent="0.2">
      <c r="A23" s="230"/>
      <c r="B23" s="232"/>
      <c r="C23" s="125" t="s">
        <v>272</v>
      </c>
      <c r="D23" s="116"/>
    </row>
    <row r="24" spans="1:4" s="89" customFormat="1" ht="17" x14ac:dyDescent="0.2">
      <c r="A24" s="230"/>
      <c r="B24" s="232"/>
      <c r="C24" s="125" t="s">
        <v>274</v>
      </c>
      <c r="D24" s="116"/>
    </row>
    <row r="25" spans="1:4" s="89" customFormat="1" ht="17" x14ac:dyDescent="0.2">
      <c r="A25" s="230"/>
      <c r="B25" s="232"/>
      <c r="C25" s="125" t="s">
        <v>276</v>
      </c>
      <c r="D25" s="116"/>
    </row>
    <row r="26" spans="1:4" s="89" customFormat="1" ht="17" x14ac:dyDescent="0.2">
      <c r="A26" s="230"/>
      <c r="B26" s="232"/>
      <c r="C26" s="125" t="s">
        <v>275</v>
      </c>
      <c r="D26" s="116"/>
    </row>
    <row r="27" spans="1:4" s="89" customFormat="1" ht="17" x14ac:dyDescent="0.2">
      <c r="A27" s="230"/>
      <c r="B27" s="232"/>
      <c r="C27" s="125" t="s">
        <v>277</v>
      </c>
      <c r="D27" s="116"/>
    </row>
    <row r="28" spans="1:4" s="89" customFormat="1" ht="34" x14ac:dyDescent="0.2">
      <c r="A28" s="230"/>
      <c r="B28" s="232"/>
      <c r="C28" s="125" t="s">
        <v>278</v>
      </c>
      <c r="D28" s="116"/>
    </row>
    <row r="29" spans="1:4" s="89" customFormat="1" ht="17" x14ac:dyDescent="0.2">
      <c r="A29" s="230"/>
      <c r="B29" s="232"/>
      <c r="C29" s="125" t="s">
        <v>352</v>
      </c>
      <c r="D29" s="116"/>
    </row>
    <row r="30" spans="1:4" s="89" customFormat="1" ht="17" x14ac:dyDescent="0.2">
      <c r="A30" s="230"/>
      <c r="B30" s="232"/>
      <c r="C30" s="125" t="s">
        <v>279</v>
      </c>
      <c r="D30" s="116"/>
    </row>
    <row r="31" spans="1:4" s="89" customFormat="1" ht="17" x14ac:dyDescent="0.2">
      <c r="A31" s="230"/>
      <c r="B31" s="232"/>
      <c r="C31" s="125" t="s">
        <v>280</v>
      </c>
      <c r="D31" s="116"/>
    </row>
    <row r="32" spans="1:4" s="89" customFormat="1" ht="17" x14ac:dyDescent="0.2">
      <c r="A32" s="231"/>
      <c r="B32" s="232"/>
      <c r="C32" s="125" t="s">
        <v>353</v>
      </c>
      <c r="D32" s="116"/>
    </row>
    <row r="33" spans="1:4" s="89" customFormat="1" ht="34" x14ac:dyDescent="0.2">
      <c r="A33" s="229" t="s">
        <v>309</v>
      </c>
      <c r="B33" s="232" t="s">
        <v>181</v>
      </c>
      <c r="C33" s="125" t="s">
        <v>182</v>
      </c>
      <c r="D33" s="116"/>
    </row>
    <row r="34" spans="1:4" s="89" customFormat="1" ht="17" x14ac:dyDescent="0.2">
      <c r="A34" s="230"/>
      <c r="B34" s="232"/>
      <c r="C34" s="125" t="s">
        <v>183</v>
      </c>
      <c r="D34" s="116"/>
    </row>
    <row r="35" spans="1:4" s="89" customFormat="1" ht="34" x14ac:dyDescent="0.2">
      <c r="A35" s="230"/>
      <c r="B35" s="232"/>
      <c r="C35" s="125" t="s">
        <v>184</v>
      </c>
      <c r="D35" s="116"/>
    </row>
    <row r="36" spans="1:4" s="89" customFormat="1" ht="17" x14ac:dyDescent="0.2">
      <c r="A36" s="231"/>
      <c r="B36" s="232"/>
      <c r="C36" s="125" t="s">
        <v>185</v>
      </c>
      <c r="D36" s="116"/>
    </row>
    <row r="37" spans="1:4" s="89" customFormat="1" ht="68" x14ac:dyDescent="0.2">
      <c r="A37" s="122" t="s">
        <v>310</v>
      </c>
      <c r="B37" s="125" t="s">
        <v>186</v>
      </c>
      <c r="C37" s="125" t="s">
        <v>187</v>
      </c>
      <c r="D37" s="116"/>
    </row>
    <row r="38" spans="1:4" s="89" customFormat="1" ht="17" x14ac:dyDescent="0.2">
      <c r="A38" s="229" t="s">
        <v>311</v>
      </c>
      <c r="B38" s="232" t="s">
        <v>188</v>
      </c>
      <c r="C38" s="125" t="s">
        <v>189</v>
      </c>
      <c r="D38" s="116"/>
    </row>
    <row r="39" spans="1:4" s="89" customFormat="1" ht="34" customHeight="1" x14ac:dyDescent="0.2">
      <c r="A39" s="231"/>
      <c r="B39" s="232"/>
      <c r="C39" s="125" t="s">
        <v>190</v>
      </c>
      <c r="D39" s="116"/>
    </row>
    <row r="40" spans="1:4" s="89" customFormat="1" ht="17" x14ac:dyDescent="0.2">
      <c r="A40" s="229" t="s">
        <v>312</v>
      </c>
      <c r="B40" s="232" t="s">
        <v>191</v>
      </c>
      <c r="C40" s="125" t="s">
        <v>192</v>
      </c>
      <c r="D40" s="116"/>
    </row>
    <row r="41" spans="1:4" s="89" customFormat="1" ht="17" x14ac:dyDescent="0.2">
      <c r="A41" s="230"/>
      <c r="B41" s="232"/>
      <c r="C41" s="125" t="s">
        <v>193</v>
      </c>
      <c r="D41" s="116"/>
    </row>
    <row r="42" spans="1:4" s="89" customFormat="1" ht="17" x14ac:dyDescent="0.2">
      <c r="A42" s="230"/>
      <c r="B42" s="232"/>
      <c r="C42" s="125" t="s">
        <v>194</v>
      </c>
      <c r="D42" s="116"/>
    </row>
    <row r="43" spans="1:4" s="89" customFormat="1" ht="17" x14ac:dyDescent="0.2">
      <c r="A43" s="230"/>
      <c r="B43" s="232"/>
      <c r="C43" s="125" t="s">
        <v>195</v>
      </c>
      <c r="D43" s="116"/>
    </row>
    <row r="44" spans="1:4" s="89" customFormat="1" ht="17" x14ac:dyDescent="0.2">
      <c r="A44" s="231"/>
      <c r="B44" s="232"/>
      <c r="C44" s="125" t="s">
        <v>196</v>
      </c>
      <c r="D44" s="116"/>
    </row>
    <row r="45" spans="1:4" s="89" customFormat="1" ht="17" x14ac:dyDescent="0.2">
      <c r="A45" s="229" t="s">
        <v>313</v>
      </c>
      <c r="B45" s="232" t="s">
        <v>197</v>
      </c>
      <c r="C45" s="125" t="s">
        <v>198</v>
      </c>
      <c r="D45" s="116"/>
    </row>
    <row r="46" spans="1:4" s="89" customFormat="1" ht="17" x14ac:dyDescent="0.2">
      <c r="A46" s="230"/>
      <c r="B46" s="232"/>
      <c r="C46" s="125" t="s">
        <v>199</v>
      </c>
      <c r="D46" s="116"/>
    </row>
    <row r="47" spans="1:4" s="89" customFormat="1" ht="17" x14ac:dyDescent="0.2">
      <c r="A47" s="230"/>
      <c r="B47" s="232"/>
      <c r="C47" s="125" t="s">
        <v>200</v>
      </c>
      <c r="D47" s="116"/>
    </row>
    <row r="48" spans="1:4" s="89" customFormat="1" ht="34" x14ac:dyDescent="0.2">
      <c r="A48" s="230"/>
      <c r="B48" s="232"/>
      <c r="C48" s="125" t="s">
        <v>201</v>
      </c>
      <c r="D48" s="116"/>
    </row>
    <row r="49" spans="1:4" s="89" customFormat="1" ht="17" x14ac:dyDescent="0.2">
      <c r="A49" s="230"/>
      <c r="B49" s="232"/>
      <c r="C49" s="125" t="s">
        <v>202</v>
      </c>
      <c r="D49" s="116"/>
    </row>
    <row r="50" spans="1:4" s="89" customFormat="1" ht="17" x14ac:dyDescent="0.2">
      <c r="A50" s="231"/>
      <c r="B50" s="232"/>
      <c r="C50" s="125" t="s">
        <v>203</v>
      </c>
      <c r="D50" s="116"/>
    </row>
    <row r="51" spans="1:4" s="89" customFormat="1" ht="17" x14ac:dyDescent="0.2">
      <c r="A51" s="229" t="s">
        <v>314</v>
      </c>
      <c r="B51" s="232" t="s">
        <v>204</v>
      </c>
      <c r="C51" s="125" t="s">
        <v>205</v>
      </c>
      <c r="D51" s="116"/>
    </row>
    <row r="52" spans="1:4" s="89" customFormat="1" ht="34" x14ac:dyDescent="0.2">
      <c r="A52" s="231"/>
      <c r="B52" s="232"/>
      <c r="C52" s="125" t="s">
        <v>206</v>
      </c>
      <c r="D52" s="116"/>
    </row>
    <row r="53" spans="1:4" s="89" customFormat="1" ht="17" x14ac:dyDescent="0.2">
      <c r="A53" s="229" t="s">
        <v>315</v>
      </c>
      <c r="B53" s="232" t="s">
        <v>207</v>
      </c>
      <c r="C53" s="125" t="s">
        <v>205</v>
      </c>
      <c r="D53" s="116"/>
    </row>
    <row r="54" spans="1:4" s="89" customFormat="1" ht="34" x14ac:dyDescent="0.2">
      <c r="A54" s="230"/>
      <c r="B54" s="232"/>
      <c r="C54" s="125" t="s">
        <v>208</v>
      </c>
      <c r="D54" s="116"/>
    </row>
    <row r="55" spans="1:4" s="89" customFormat="1" ht="34" x14ac:dyDescent="0.2">
      <c r="A55" s="230"/>
      <c r="B55" s="232"/>
      <c r="C55" s="125" t="s">
        <v>209</v>
      </c>
      <c r="D55" s="116"/>
    </row>
    <row r="56" spans="1:4" s="89" customFormat="1" ht="17" x14ac:dyDescent="0.2">
      <c r="A56" s="231"/>
      <c r="B56" s="232"/>
      <c r="C56" s="125" t="s">
        <v>210</v>
      </c>
      <c r="D56" s="116"/>
    </row>
    <row r="57" spans="1:4" s="89" customFormat="1" ht="17" x14ac:dyDescent="0.2">
      <c r="A57" s="229" t="s">
        <v>316</v>
      </c>
      <c r="B57" s="232" t="s">
        <v>211</v>
      </c>
      <c r="C57" s="125" t="s">
        <v>212</v>
      </c>
      <c r="D57" s="116"/>
    </row>
    <row r="58" spans="1:4" s="89" customFormat="1" ht="17" x14ac:dyDescent="0.2">
      <c r="A58" s="230"/>
      <c r="B58" s="232"/>
      <c r="C58" s="125" t="s">
        <v>213</v>
      </c>
      <c r="D58" s="116"/>
    </row>
    <row r="59" spans="1:4" s="89" customFormat="1" ht="17" x14ac:dyDescent="0.2">
      <c r="A59" s="230"/>
      <c r="B59" s="232"/>
      <c r="C59" s="130" t="s">
        <v>214</v>
      </c>
      <c r="D59" s="116"/>
    </row>
    <row r="60" spans="1:4" s="89" customFormat="1" ht="17" x14ac:dyDescent="0.2">
      <c r="A60" s="230"/>
      <c r="B60" s="232"/>
      <c r="C60" s="125" t="s">
        <v>349</v>
      </c>
      <c r="D60" s="116"/>
    </row>
    <row r="61" spans="1:4" s="89" customFormat="1" ht="17" x14ac:dyDescent="0.2">
      <c r="A61" s="230"/>
      <c r="B61" s="232"/>
      <c r="C61" s="125" t="s">
        <v>350</v>
      </c>
      <c r="D61" s="116"/>
    </row>
    <row r="62" spans="1:4" s="89" customFormat="1" ht="17" x14ac:dyDescent="0.2">
      <c r="A62" s="230"/>
      <c r="B62" s="232"/>
      <c r="C62" s="130" t="s">
        <v>351</v>
      </c>
      <c r="D62" s="116"/>
    </row>
    <row r="63" spans="1:4" s="89" customFormat="1" ht="34" x14ac:dyDescent="0.2">
      <c r="A63" s="122" t="s">
        <v>317</v>
      </c>
      <c r="B63" s="125" t="s">
        <v>215</v>
      </c>
      <c r="C63" s="125" t="s">
        <v>216</v>
      </c>
      <c r="D63" s="117"/>
    </row>
    <row r="64" spans="1:4" s="89" customFormat="1" ht="17" x14ac:dyDescent="0.2">
      <c r="A64" s="122" t="s">
        <v>318</v>
      </c>
      <c r="B64" s="125" t="s">
        <v>217</v>
      </c>
      <c r="C64" s="124" t="s">
        <v>355</v>
      </c>
      <c r="D64" s="117"/>
    </row>
    <row r="65" spans="1:4" s="89" customFormat="1" ht="17" x14ac:dyDescent="0.2">
      <c r="A65" s="122" t="s">
        <v>319</v>
      </c>
      <c r="B65" s="125" t="s">
        <v>218</v>
      </c>
      <c r="C65" s="124" t="s">
        <v>354</v>
      </c>
      <c r="D65" s="117"/>
    </row>
    <row r="66" spans="1:4" s="89" customFormat="1" ht="34" x14ac:dyDescent="0.2">
      <c r="A66" s="122" t="s">
        <v>320</v>
      </c>
      <c r="B66" s="125" t="s">
        <v>219</v>
      </c>
      <c r="C66" s="124" t="s">
        <v>220</v>
      </c>
      <c r="D66" s="117"/>
    </row>
    <row r="67" spans="1:4" s="89" customFormat="1" ht="51" x14ac:dyDescent="0.2">
      <c r="A67" s="122" t="s">
        <v>321</v>
      </c>
      <c r="B67" s="126" t="s">
        <v>283</v>
      </c>
      <c r="C67" s="127"/>
      <c r="D67" s="116"/>
    </row>
    <row r="68" spans="1:4" s="89" customFormat="1" ht="17" x14ac:dyDescent="0.2">
      <c r="A68" s="229" t="s">
        <v>322</v>
      </c>
      <c r="B68" s="228" t="s">
        <v>284</v>
      </c>
      <c r="C68" s="124" t="s">
        <v>221</v>
      </c>
      <c r="D68" s="116"/>
    </row>
    <row r="69" spans="1:4" s="89" customFormat="1" ht="17" x14ac:dyDescent="0.2">
      <c r="A69" s="231"/>
      <c r="B69" s="228"/>
      <c r="C69" s="124" t="s">
        <v>222</v>
      </c>
      <c r="D69" s="116"/>
    </row>
    <row r="70" spans="1:4" s="89" customFormat="1" ht="17" x14ac:dyDescent="0.2">
      <c r="A70" s="229" t="s">
        <v>323</v>
      </c>
      <c r="B70" s="232" t="s">
        <v>281</v>
      </c>
      <c r="C70" s="125" t="s">
        <v>223</v>
      </c>
      <c r="D70" s="116"/>
    </row>
    <row r="71" spans="1:4" s="89" customFormat="1" ht="17" x14ac:dyDescent="0.2">
      <c r="A71" s="230"/>
      <c r="B71" s="232"/>
      <c r="C71" s="125" t="s">
        <v>261</v>
      </c>
      <c r="D71" s="116"/>
    </row>
    <row r="72" spans="1:4" ht="17" x14ac:dyDescent="0.2">
      <c r="A72" s="231"/>
      <c r="B72" s="232"/>
      <c r="C72" s="125" t="s">
        <v>224</v>
      </c>
      <c r="D72" s="116"/>
    </row>
    <row r="73" spans="1:4" ht="17" x14ac:dyDescent="0.2">
      <c r="A73" s="238" t="s">
        <v>324</v>
      </c>
      <c r="B73" s="232" t="s">
        <v>282</v>
      </c>
      <c r="C73" s="125" t="s">
        <v>225</v>
      </c>
      <c r="D73" s="116"/>
    </row>
    <row r="74" spans="1:4" ht="17" x14ac:dyDescent="0.2">
      <c r="A74" s="239"/>
      <c r="B74" s="232"/>
      <c r="C74" s="125" t="s">
        <v>226</v>
      </c>
      <c r="D74" s="116"/>
    </row>
    <row r="75" spans="1:4" ht="17" x14ac:dyDescent="0.2">
      <c r="A75" s="240"/>
      <c r="B75" s="232"/>
      <c r="C75" s="125" t="s">
        <v>227</v>
      </c>
      <c r="D75" s="116"/>
    </row>
    <row r="76" spans="1:4" ht="17" customHeight="1" x14ac:dyDescent="0.2">
      <c r="A76" s="244" t="s">
        <v>325</v>
      </c>
      <c r="B76" s="241" t="s">
        <v>285</v>
      </c>
      <c r="C76" s="124" t="s">
        <v>228</v>
      </c>
      <c r="D76" s="116"/>
    </row>
    <row r="77" spans="1:4" ht="34" x14ac:dyDescent="0.2">
      <c r="A77" s="244"/>
      <c r="B77" s="242"/>
      <c r="C77" s="124" t="s">
        <v>229</v>
      </c>
      <c r="D77" s="116"/>
    </row>
    <row r="78" spans="1:4" ht="17" x14ac:dyDescent="0.2">
      <c r="A78" s="244"/>
      <c r="B78" s="242"/>
      <c r="C78" s="124" t="s">
        <v>262</v>
      </c>
      <c r="D78" s="116"/>
    </row>
    <row r="79" spans="1:4" ht="17" x14ac:dyDescent="0.2">
      <c r="A79" s="244"/>
      <c r="B79" s="242"/>
      <c r="C79" s="124" t="s">
        <v>230</v>
      </c>
      <c r="D79" s="116"/>
    </row>
    <row r="80" spans="1:4" ht="17" x14ac:dyDescent="0.2">
      <c r="A80" s="244"/>
      <c r="B80" s="242"/>
      <c r="C80" s="125" t="s">
        <v>231</v>
      </c>
      <c r="D80" s="116"/>
    </row>
    <row r="81" spans="1:4" ht="17" x14ac:dyDescent="0.2">
      <c r="A81" s="244"/>
      <c r="B81" s="242"/>
      <c r="C81" s="125" t="s">
        <v>232</v>
      </c>
      <c r="D81" s="116"/>
    </row>
    <row r="82" spans="1:4" ht="17" x14ac:dyDescent="0.2">
      <c r="A82" s="244"/>
      <c r="B82" s="243"/>
      <c r="C82" s="125" t="s">
        <v>286</v>
      </c>
      <c r="D82" s="116"/>
    </row>
    <row r="83" spans="1:4" ht="17" x14ac:dyDescent="0.2">
      <c r="A83" s="234" t="s">
        <v>326</v>
      </c>
      <c r="B83" s="228" t="s">
        <v>287</v>
      </c>
      <c r="C83" s="124" t="s">
        <v>233</v>
      </c>
      <c r="D83" s="116"/>
    </row>
    <row r="84" spans="1:4" ht="17" x14ac:dyDescent="0.2">
      <c r="A84" s="235"/>
      <c r="B84" s="228"/>
      <c r="C84" s="124" t="s">
        <v>234</v>
      </c>
      <c r="D84" s="116"/>
    </row>
    <row r="85" spans="1:4" ht="17" x14ac:dyDescent="0.2">
      <c r="A85" s="236"/>
      <c r="B85" s="228"/>
      <c r="C85" s="124" t="s">
        <v>343</v>
      </c>
      <c r="D85" s="116"/>
    </row>
    <row r="86" spans="1:4" ht="17" x14ac:dyDescent="0.2">
      <c r="A86" s="237" t="s">
        <v>327</v>
      </c>
      <c r="B86" s="228" t="s">
        <v>288</v>
      </c>
      <c r="C86" s="124" t="s">
        <v>235</v>
      </c>
      <c r="D86" s="116"/>
    </row>
    <row r="87" spans="1:4" ht="17" x14ac:dyDescent="0.2">
      <c r="A87" s="237"/>
      <c r="B87" s="228"/>
      <c r="C87" s="124" t="s">
        <v>236</v>
      </c>
      <c r="D87" s="116"/>
    </row>
    <row r="88" spans="1:4" ht="17" x14ac:dyDescent="0.2">
      <c r="A88" s="237"/>
      <c r="B88" s="228"/>
      <c r="C88" s="124" t="s">
        <v>237</v>
      </c>
      <c r="D88" s="116"/>
    </row>
    <row r="89" spans="1:4" ht="119" x14ac:dyDescent="0.2">
      <c r="A89" s="237"/>
      <c r="B89" s="228"/>
      <c r="C89" s="124" t="s">
        <v>263</v>
      </c>
      <c r="D89" s="116"/>
    </row>
    <row r="90" spans="1:4" ht="34" x14ac:dyDescent="0.2">
      <c r="A90" s="237" t="s">
        <v>328</v>
      </c>
      <c r="B90" s="232" t="s">
        <v>289</v>
      </c>
      <c r="C90" s="124" t="s">
        <v>238</v>
      </c>
      <c r="D90" s="116"/>
    </row>
    <row r="91" spans="1:4" ht="17" x14ac:dyDescent="0.2">
      <c r="A91" s="237"/>
      <c r="B91" s="232"/>
      <c r="C91" s="124" t="s">
        <v>239</v>
      </c>
      <c r="D91" s="116"/>
    </row>
    <row r="92" spans="1:4" ht="17" x14ac:dyDescent="0.2">
      <c r="A92" s="237"/>
      <c r="B92" s="232"/>
      <c r="C92" s="124" t="s">
        <v>240</v>
      </c>
      <c r="D92" s="116"/>
    </row>
    <row r="93" spans="1:4" ht="17" x14ac:dyDescent="0.2">
      <c r="A93" s="237" t="s">
        <v>329</v>
      </c>
      <c r="B93" s="228" t="s">
        <v>290</v>
      </c>
      <c r="C93" s="124" t="s">
        <v>241</v>
      </c>
      <c r="D93" s="116"/>
    </row>
    <row r="94" spans="1:4" ht="17" x14ac:dyDescent="0.2">
      <c r="A94" s="237"/>
      <c r="B94" s="228"/>
      <c r="C94" s="124" t="s">
        <v>242</v>
      </c>
      <c r="D94" s="116"/>
    </row>
    <row r="95" spans="1:4" ht="17" x14ac:dyDescent="0.2">
      <c r="A95" s="237"/>
      <c r="B95" s="228"/>
      <c r="C95" s="124" t="s">
        <v>264</v>
      </c>
      <c r="D95" s="116"/>
    </row>
    <row r="96" spans="1:4" ht="17" x14ac:dyDescent="0.2">
      <c r="A96" s="237"/>
      <c r="B96" s="228"/>
      <c r="C96" s="125" t="s">
        <v>243</v>
      </c>
      <c r="D96" s="116"/>
    </row>
    <row r="97" spans="1:4" ht="17" x14ac:dyDescent="0.2">
      <c r="A97" s="237"/>
      <c r="B97" s="228"/>
      <c r="C97" s="124" t="s">
        <v>265</v>
      </c>
      <c r="D97" s="116"/>
    </row>
    <row r="98" spans="1:4" ht="17" x14ac:dyDescent="0.2">
      <c r="A98" s="237" t="s">
        <v>330</v>
      </c>
      <c r="B98" s="228" t="s">
        <v>291</v>
      </c>
      <c r="C98" s="124" t="s">
        <v>244</v>
      </c>
      <c r="D98" s="116"/>
    </row>
    <row r="99" spans="1:4" ht="17" x14ac:dyDescent="0.2">
      <c r="A99" s="237"/>
      <c r="B99" s="228"/>
      <c r="C99" s="124" t="s">
        <v>245</v>
      </c>
      <c r="D99" s="116"/>
    </row>
    <row r="100" spans="1:4" ht="17" x14ac:dyDescent="0.2">
      <c r="A100" s="237" t="s">
        <v>331</v>
      </c>
      <c r="B100" s="228" t="s">
        <v>292</v>
      </c>
      <c r="C100" s="124" t="s">
        <v>246</v>
      </c>
      <c r="D100" s="116"/>
    </row>
    <row r="101" spans="1:4" ht="17" x14ac:dyDescent="0.2">
      <c r="A101" s="237"/>
      <c r="B101" s="228"/>
      <c r="C101" s="124" t="s">
        <v>247</v>
      </c>
      <c r="D101" s="116"/>
    </row>
    <row r="102" spans="1:4" ht="17" x14ac:dyDescent="0.2">
      <c r="A102" s="237" t="s">
        <v>332</v>
      </c>
      <c r="B102" s="228" t="s">
        <v>293</v>
      </c>
      <c r="C102" s="124" t="s">
        <v>248</v>
      </c>
      <c r="D102" s="116"/>
    </row>
    <row r="103" spans="1:4" ht="17" x14ac:dyDescent="0.2">
      <c r="A103" s="237"/>
      <c r="B103" s="228"/>
      <c r="C103" s="124" t="s">
        <v>249</v>
      </c>
      <c r="D103" s="116"/>
    </row>
    <row r="104" spans="1:4" ht="17" x14ac:dyDescent="0.2">
      <c r="A104" s="234" t="s">
        <v>333</v>
      </c>
      <c r="B104" s="228" t="s">
        <v>294</v>
      </c>
      <c r="C104" s="124" t="s">
        <v>250</v>
      </c>
      <c r="D104" s="116"/>
    </row>
    <row r="105" spans="1:4" ht="17" x14ac:dyDescent="0.2">
      <c r="A105" s="236"/>
      <c r="B105" s="228"/>
      <c r="C105" s="124" t="s">
        <v>251</v>
      </c>
      <c r="D105" s="116"/>
    </row>
    <row r="106" spans="1:4" ht="17" x14ac:dyDescent="0.2">
      <c r="A106" s="237" t="s">
        <v>334</v>
      </c>
      <c r="B106" s="228" t="s">
        <v>295</v>
      </c>
      <c r="C106" s="124" t="s">
        <v>252</v>
      </c>
      <c r="D106" s="116"/>
    </row>
    <row r="107" spans="1:4" ht="17" x14ac:dyDescent="0.2">
      <c r="A107" s="237"/>
      <c r="B107" s="228"/>
      <c r="C107" s="124" t="s">
        <v>253</v>
      </c>
      <c r="D107" s="116"/>
    </row>
    <row r="108" spans="1:4" ht="17" x14ac:dyDescent="0.2">
      <c r="A108" s="237"/>
      <c r="B108" s="228"/>
      <c r="C108" s="124" t="s">
        <v>342</v>
      </c>
      <c r="D108" s="116"/>
    </row>
    <row r="109" spans="1:4" ht="17" x14ac:dyDescent="0.2">
      <c r="A109" s="245" t="s">
        <v>335</v>
      </c>
      <c r="B109" s="228" t="s">
        <v>296</v>
      </c>
      <c r="C109" s="124" t="s">
        <v>254</v>
      </c>
      <c r="D109" s="116"/>
    </row>
    <row r="110" spans="1:4" ht="17" x14ac:dyDescent="0.2">
      <c r="A110" s="246"/>
      <c r="B110" s="228"/>
      <c r="C110" s="124" t="s">
        <v>253</v>
      </c>
      <c r="D110" s="116"/>
    </row>
    <row r="111" spans="1:4" ht="17" x14ac:dyDescent="0.2">
      <c r="A111" s="246"/>
      <c r="B111" s="228"/>
      <c r="C111" s="124" t="s">
        <v>342</v>
      </c>
      <c r="D111" s="116"/>
    </row>
    <row r="112" spans="1:4" ht="34" x14ac:dyDescent="0.2">
      <c r="A112" s="237" t="s">
        <v>336</v>
      </c>
      <c r="B112" s="228" t="s">
        <v>297</v>
      </c>
      <c r="C112" s="124" t="s">
        <v>339</v>
      </c>
      <c r="D112" s="116"/>
    </row>
    <row r="113" spans="1:4" ht="17" x14ac:dyDescent="0.2">
      <c r="A113" s="237"/>
      <c r="B113" s="228"/>
      <c r="C113" s="124" t="s">
        <v>356</v>
      </c>
      <c r="D113" s="116"/>
    </row>
    <row r="114" spans="1:4" ht="17" x14ac:dyDescent="0.2">
      <c r="A114" s="237"/>
      <c r="B114" s="228"/>
      <c r="C114" s="124" t="s">
        <v>357</v>
      </c>
      <c r="D114" s="116"/>
    </row>
    <row r="115" spans="1:4" ht="17" x14ac:dyDescent="0.2">
      <c r="A115" s="237" t="s">
        <v>337</v>
      </c>
      <c r="B115" s="228" t="s">
        <v>298</v>
      </c>
      <c r="C115" s="124" t="s">
        <v>255</v>
      </c>
      <c r="D115" s="116"/>
    </row>
    <row r="116" spans="1:4" ht="17" x14ac:dyDescent="0.2">
      <c r="A116" s="237"/>
      <c r="B116" s="228"/>
      <c r="C116" s="124" t="s">
        <v>256</v>
      </c>
      <c r="D116" s="116"/>
    </row>
    <row r="117" spans="1:4" ht="34" x14ac:dyDescent="0.2">
      <c r="A117" s="237"/>
      <c r="B117" s="228"/>
      <c r="C117" s="124" t="s">
        <v>257</v>
      </c>
      <c r="D117" s="116"/>
    </row>
    <row r="118" spans="1:4" ht="51" x14ac:dyDescent="0.2">
      <c r="A118" s="237"/>
      <c r="B118" s="228"/>
      <c r="C118" s="124" t="s">
        <v>258</v>
      </c>
      <c r="D118" s="116"/>
    </row>
    <row r="119" spans="1:4" ht="34" x14ac:dyDescent="0.2">
      <c r="A119" s="237" t="s">
        <v>338</v>
      </c>
      <c r="B119" s="228" t="s">
        <v>259</v>
      </c>
      <c r="C119" s="124" t="s">
        <v>340</v>
      </c>
      <c r="D119" s="116"/>
    </row>
    <row r="120" spans="1:4" ht="34" x14ac:dyDescent="0.2">
      <c r="A120" s="237"/>
      <c r="B120" s="228"/>
      <c r="C120" s="124" t="s">
        <v>341</v>
      </c>
      <c r="D120" s="116"/>
    </row>
    <row r="121" spans="1:4" ht="34" x14ac:dyDescent="0.2">
      <c r="A121" s="237"/>
      <c r="B121" s="228"/>
      <c r="C121" s="124" t="s">
        <v>299</v>
      </c>
      <c r="D121" s="116"/>
    </row>
    <row r="122" spans="1:4" ht="17" x14ac:dyDescent="0.2">
      <c r="A122" s="237"/>
      <c r="B122" s="228"/>
      <c r="C122" s="124" t="s">
        <v>300</v>
      </c>
      <c r="D122" s="116"/>
    </row>
    <row r="123" spans="1:4" ht="17" x14ac:dyDescent="0.2">
      <c r="A123" s="237"/>
      <c r="B123" s="228"/>
      <c r="C123" s="124" t="s">
        <v>301</v>
      </c>
      <c r="D123" s="116"/>
    </row>
    <row r="124" spans="1:4" ht="34" x14ac:dyDescent="0.2">
      <c r="A124" s="237"/>
      <c r="B124" s="228"/>
      <c r="C124" s="124" t="s">
        <v>302</v>
      </c>
      <c r="D124" s="116"/>
    </row>
    <row r="125" spans="1:4" ht="34" x14ac:dyDescent="0.2">
      <c r="A125" s="237"/>
      <c r="B125" s="228"/>
      <c r="C125" s="124" t="s">
        <v>303</v>
      </c>
      <c r="D125" s="116"/>
    </row>
  </sheetData>
  <mergeCells count="57">
    <mergeCell ref="A119:A125"/>
    <mergeCell ref="A90:A92"/>
    <mergeCell ref="A93:A97"/>
    <mergeCell ref="A98:A99"/>
    <mergeCell ref="A100:A101"/>
    <mergeCell ref="A102:A103"/>
    <mergeCell ref="A104:A105"/>
    <mergeCell ref="A106:A108"/>
    <mergeCell ref="A109:A111"/>
    <mergeCell ref="A112:A114"/>
    <mergeCell ref="A115:A118"/>
    <mergeCell ref="B38:B39"/>
    <mergeCell ref="B40:B44"/>
    <mergeCell ref="A2:D2"/>
    <mergeCell ref="A83:A85"/>
    <mergeCell ref="A86:A89"/>
    <mergeCell ref="B70:B72"/>
    <mergeCell ref="B73:B75"/>
    <mergeCell ref="A73:A75"/>
    <mergeCell ref="B76:B82"/>
    <mergeCell ref="A76:A82"/>
    <mergeCell ref="B6:B11"/>
    <mergeCell ref="B13:B15"/>
    <mergeCell ref="B16:B17"/>
    <mergeCell ref="B18:B32"/>
    <mergeCell ref="B33:B36"/>
    <mergeCell ref="B45:B50"/>
    <mergeCell ref="B51:B52"/>
    <mergeCell ref="B53:B56"/>
    <mergeCell ref="B57:B62"/>
    <mergeCell ref="B68:B69"/>
    <mergeCell ref="B83:B85"/>
    <mergeCell ref="B104:B105"/>
    <mergeCell ref="B106:B108"/>
    <mergeCell ref="B109:B111"/>
    <mergeCell ref="B112:B114"/>
    <mergeCell ref="B86:B89"/>
    <mergeCell ref="B90:B92"/>
    <mergeCell ref="B93:B97"/>
    <mergeCell ref="B98:B99"/>
    <mergeCell ref="B100:B101"/>
    <mergeCell ref="B115:B118"/>
    <mergeCell ref="B119:B125"/>
    <mergeCell ref="A6:A11"/>
    <mergeCell ref="A13:A15"/>
    <mergeCell ref="A16:A17"/>
    <mergeCell ref="A18:A32"/>
    <mergeCell ref="A33:A36"/>
    <mergeCell ref="A38:A39"/>
    <mergeCell ref="A40:A44"/>
    <mergeCell ref="A45:A50"/>
    <mergeCell ref="A51:A52"/>
    <mergeCell ref="A53:A56"/>
    <mergeCell ref="A57:A62"/>
    <mergeCell ref="A68:A69"/>
    <mergeCell ref="A70:A72"/>
    <mergeCell ref="B102:B103"/>
  </mergeCells>
  <phoneticPr fontId="2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20C7-DDFE-4F9F-9744-57809FA96959}">
  <dimension ref="A1:D16"/>
  <sheetViews>
    <sheetView zoomScale="98" workbookViewId="0">
      <selection activeCell="B21" sqref="B21"/>
    </sheetView>
  </sheetViews>
  <sheetFormatPr baseColWidth="10" defaultColWidth="9.1640625" defaultRowHeight="16" x14ac:dyDescent="0.2"/>
  <cols>
    <col min="1" max="1" width="41" style="71" bestFit="1" customWidth="1"/>
    <col min="2" max="4" width="60.83203125" style="48" customWidth="1"/>
    <col min="5" max="16384" width="9.1640625" style="48"/>
  </cols>
  <sheetData>
    <row r="1" spans="1:4" ht="16" customHeight="1" x14ac:dyDescent="0.2">
      <c r="A1" s="100"/>
      <c r="B1" s="100"/>
      <c r="C1" s="100"/>
      <c r="D1" s="100"/>
    </row>
    <row r="2" spans="1:4" ht="17" customHeight="1" thickBot="1" x14ac:dyDescent="0.25">
      <c r="A2" s="100"/>
      <c r="B2" s="101"/>
      <c r="C2" s="101"/>
      <c r="D2" s="101"/>
    </row>
    <row r="3" spans="1:4" ht="17" thickBot="1" x14ac:dyDescent="0.25">
      <c r="A3" s="63"/>
      <c r="B3" s="64" t="s">
        <v>113</v>
      </c>
      <c r="C3" s="64" t="s">
        <v>114</v>
      </c>
      <c r="D3" s="64" t="s">
        <v>156</v>
      </c>
    </row>
    <row r="4" spans="1:4" ht="20" thickBot="1" x14ac:dyDescent="0.25">
      <c r="A4" s="98" t="s">
        <v>115</v>
      </c>
      <c r="B4" s="65"/>
      <c r="C4" s="65"/>
      <c r="D4" s="65"/>
    </row>
    <row r="5" spans="1:4" ht="20" thickBot="1" x14ac:dyDescent="0.25">
      <c r="A5" s="98" t="s">
        <v>116</v>
      </c>
      <c r="B5" s="66"/>
      <c r="C5" s="66"/>
      <c r="D5" s="66"/>
    </row>
    <row r="6" spans="1:4" ht="20" thickBot="1" x14ac:dyDescent="0.25">
      <c r="A6" s="98" t="s">
        <v>117</v>
      </c>
      <c r="B6" s="67"/>
      <c r="C6" s="67"/>
      <c r="D6" s="67"/>
    </row>
    <row r="7" spans="1:4" ht="20" thickBot="1" x14ac:dyDescent="0.25">
      <c r="A7" s="98" t="s">
        <v>118</v>
      </c>
      <c r="B7" s="67"/>
      <c r="C7" s="67"/>
      <c r="D7" s="67"/>
    </row>
    <row r="8" spans="1:4" ht="20" thickBot="1" x14ac:dyDescent="0.25">
      <c r="A8" s="98" t="s">
        <v>119</v>
      </c>
      <c r="B8" s="67"/>
      <c r="C8" s="67"/>
      <c r="D8" s="67"/>
    </row>
    <row r="9" spans="1:4" ht="20" thickBot="1" x14ac:dyDescent="0.25">
      <c r="A9" s="98" t="s">
        <v>120</v>
      </c>
      <c r="B9" s="67"/>
      <c r="C9" s="67"/>
      <c r="D9" s="67"/>
    </row>
    <row r="11" spans="1:4" x14ac:dyDescent="0.2">
      <c r="A11" s="69" t="s">
        <v>121</v>
      </c>
    </row>
    <row r="12" spans="1:4" ht="18" x14ac:dyDescent="0.25">
      <c r="A12" s="247" t="s">
        <v>150</v>
      </c>
      <c r="B12" s="247"/>
      <c r="C12" s="247"/>
      <c r="D12" s="247"/>
    </row>
    <row r="13" spans="1:4" x14ac:dyDescent="0.2">
      <c r="A13" s="138" t="s">
        <v>149</v>
      </c>
      <c r="B13" s="138"/>
      <c r="C13" s="138"/>
      <c r="D13" s="138"/>
    </row>
    <row r="14" spans="1:4" ht="19" customHeight="1" x14ac:dyDescent="0.2">
      <c r="A14" s="138"/>
      <c r="B14" s="138"/>
      <c r="C14" s="138"/>
      <c r="D14" s="138"/>
    </row>
    <row r="15" spans="1:4" ht="18" x14ac:dyDescent="0.25">
      <c r="A15" s="247" t="s">
        <v>170</v>
      </c>
      <c r="B15" s="247"/>
      <c r="C15" s="247"/>
      <c r="D15" s="247"/>
    </row>
    <row r="16" spans="1:4" x14ac:dyDescent="0.2">
      <c r="A16" s="70"/>
    </row>
  </sheetData>
  <mergeCells count="3">
    <mergeCell ref="A12:D12"/>
    <mergeCell ref="A15:D15"/>
    <mergeCell ref="A13:D14"/>
  </mergeCells>
  <phoneticPr fontId="26" type="noConversion"/>
  <dataValidations count="2">
    <dataValidation type="list" allowBlank="1" showInputMessage="1" showErrorMessage="1" sqref="B5:D5" xr:uid="{B1CC987E-D3ED-4D14-B5D6-6560F7057193}">
      <formula1>"3,4,5,"</formula1>
    </dataValidation>
    <dataValidation type="list" allowBlank="1" showInputMessage="1" showErrorMessage="1" sqref="B6:D9" xr:uid="{A574D770-237D-4D91-94C5-0BBD83B23182}">
      <formula1>"Yra, Nėra,"</formula1>
    </dataValidation>
  </dataValidations>
  <pageMargins left="0.7" right="0.7" top="0.75" bottom="0.75" header="0.3" footer="0.3"/>
  <pageSetup paperSize="9"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3C15-5E06-46D6-BBD5-790E396E1365}">
  <dimension ref="A1:G18"/>
  <sheetViews>
    <sheetView workbookViewId="0">
      <selection activeCell="B13" sqref="B13"/>
    </sheetView>
  </sheetViews>
  <sheetFormatPr baseColWidth="10" defaultColWidth="9.1640625" defaultRowHeight="16" x14ac:dyDescent="0.2"/>
  <cols>
    <col min="1" max="1" width="40.5" style="71" customWidth="1"/>
    <col min="2" max="4" width="60.83203125" style="48" customWidth="1"/>
    <col min="5" max="7" width="9.1640625" style="48"/>
    <col min="8" max="9" width="9.5" style="48" bestFit="1" customWidth="1"/>
    <col min="10" max="17" width="11.33203125" style="48" bestFit="1" customWidth="1"/>
    <col min="18" max="16384" width="9.1640625" style="48"/>
  </cols>
  <sheetData>
    <row r="1" spans="1:7" x14ac:dyDescent="0.2">
      <c r="A1" s="248"/>
      <c r="B1" s="248"/>
      <c r="C1" s="248"/>
      <c r="D1" s="248"/>
    </row>
    <row r="2" spans="1:7" ht="17" thickBot="1" x14ac:dyDescent="0.25">
      <c r="A2" s="248"/>
      <c r="B2" s="248"/>
      <c r="C2" s="248"/>
      <c r="D2" s="248"/>
    </row>
    <row r="3" spans="1:7" ht="17" thickBot="1" x14ac:dyDescent="0.25">
      <c r="A3" s="48"/>
      <c r="B3" s="72" t="s">
        <v>113</v>
      </c>
      <c r="C3" s="72" t="s">
        <v>114</v>
      </c>
      <c r="D3" s="72" t="s">
        <v>156</v>
      </c>
      <c r="F3" s="68"/>
      <c r="G3" s="68"/>
    </row>
    <row r="4" spans="1:7" ht="37" thickBot="1" x14ac:dyDescent="0.3">
      <c r="A4" s="73" t="s">
        <v>122</v>
      </c>
      <c r="B4" s="74">
        <f>('Pasiūlymų suvestinė_Bendra'!B5-'Vertinimo sąlygos'!G4)*('Pasiūlymų suvestinė_Bendra'!B4*(('Vertinimo sąlygos'!G3/100)))</f>
        <v>0</v>
      </c>
      <c r="C4" s="74">
        <f>('Pasiūlymų suvestinė_Bendra'!C5-'Vertinimo sąlygos'!G4)*('Pasiūlymų suvestinė_Bendra'!C4*(('Vertinimo sąlygos'!G3/100)))</f>
        <v>0</v>
      </c>
      <c r="D4" s="74">
        <f>('Pasiūlymų suvestinė_Bendra'!D5-'Vertinimo sąlygos'!G4)*('Pasiūlymų suvestinė_Bendra'!D4*(('Vertinimo sąlygos'!G3/100)))</f>
        <v>0</v>
      </c>
    </row>
    <row r="5" spans="1:7" ht="20" thickBot="1" x14ac:dyDescent="0.3">
      <c r="A5" s="75" t="s">
        <v>123</v>
      </c>
      <c r="B5" s="66">
        <f>'Pasiūlymų suvestinė_Bendra'!B4-'Pasiūlymų suvestinė_Koreguota'!B4</f>
        <v>0</v>
      </c>
      <c r="C5" s="66">
        <f>'Pasiūlymų suvestinė_Bendra'!C4-'Pasiūlymų suvestinė_Koreguota'!C4</f>
        <v>0</v>
      </c>
      <c r="D5" s="66">
        <f>'Pasiūlymų suvestinė_Bendra'!D4-'Pasiūlymų suvestinė_Koreguota'!D4</f>
        <v>0</v>
      </c>
    </row>
    <row r="7" spans="1:7" x14ac:dyDescent="0.2">
      <c r="A7" s="69" t="s">
        <v>124</v>
      </c>
    </row>
    <row r="8" spans="1:7" ht="18" x14ac:dyDescent="0.25">
      <c r="A8" s="247" t="s">
        <v>125</v>
      </c>
      <c r="B8" s="247"/>
      <c r="C8" s="247"/>
      <c r="D8" s="247"/>
    </row>
    <row r="9" spans="1:7" ht="18" x14ac:dyDescent="0.25">
      <c r="A9" s="247" t="s">
        <v>126</v>
      </c>
      <c r="B9" s="247"/>
      <c r="C9" s="247"/>
      <c r="D9" s="247"/>
    </row>
    <row r="10" spans="1:7" x14ac:dyDescent="0.2">
      <c r="A10" s="70"/>
    </row>
    <row r="11" spans="1:7" x14ac:dyDescent="0.2">
      <c r="A11" s="76" t="s">
        <v>112</v>
      </c>
      <c r="B11" s="58"/>
      <c r="C11" s="58"/>
    </row>
    <row r="12" spans="1:7" ht="18" x14ac:dyDescent="0.25">
      <c r="A12" s="77" t="s">
        <v>127</v>
      </c>
      <c r="B12" s="58"/>
      <c r="C12" s="58"/>
    </row>
    <row r="13" spans="1:7" x14ac:dyDescent="0.2">
      <c r="A13" s="77"/>
      <c r="B13" s="58"/>
      <c r="C13" s="58"/>
    </row>
    <row r="14" spans="1:7" ht="18" x14ac:dyDescent="0.25">
      <c r="A14" s="77" t="s">
        <v>128</v>
      </c>
      <c r="B14" s="58"/>
      <c r="C14" s="58"/>
    </row>
    <row r="15" spans="1:7" x14ac:dyDescent="0.2">
      <c r="A15" s="78"/>
      <c r="B15" s="58"/>
      <c r="C15" s="58"/>
    </row>
    <row r="16" spans="1:7" x14ac:dyDescent="0.2">
      <c r="A16" s="70"/>
    </row>
    <row r="17" spans="1:1" x14ac:dyDescent="0.2">
      <c r="A17" s="70"/>
    </row>
    <row r="18" spans="1:1" x14ac:dyDescent="0.2">
      <c r="A18" s="70"/>
    </row>
  </sheetData>
  <mergeCells count="3">
    <mergeCell ref="A8:D8"/>
    <mergeCell ref="A9:D9"/>
    <mergeCell ref="A1:D2"/>
  </mergeCells>
  <phoneticPr fontId="26" type="noConversion"/>
  <pageMargins left="0.7" right="0.7" top="0.75" bottom="0.75" header="0.3" footer="0.3"/>
  <pageSetup paperSize="9"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B00F-2061-41E7-828E-B2CBF51CCDC4}">
  <dimension ref="A1:D25"/>
  <sheetViews>
    <sheetView workbookViewId="0">
      <selection activeCell="C49" sqref="C49"/>
    </sheetView>
  </sheetViews>
  <sheetFormatPr baseColWidth="10" defaultColWidth="9.1640625" defaultRowHeight="16" x14ac:dyDescent="0.2"/>
  <cols>
    <col min="1" max="1" width="37.83203125" style="2" bestFit="1" customWidth="1"/>
    <col min="2" max="4" width="60.83203125" style="2" customWidth="1"/>
    <col min="5" max="6" width="10.6640625" style="2" bestFit="1" customWidth="1"/>
    <col min="7" max="16384" width="9.1640625" style="2"/>
  </cols>
  <sheetData>
    <row r="1" spans="1:4" ht="19" thickBot="1" x14ac:dyDescent="0.25">
      <c r="B1" s="94"/>
      <c r="C1" s="94"/>
      <c r="D1" s="94"/>
    </row>
    <row r="2" spans="1:4" ht="17" thickBot="1" x14ac:dyDescent="0.25">
      <c r="B2" s="72" t="s">
        <v>113</v>
      </c>
      <c r="C2" s="72" t="s">
        <v>114</v>
      </c>
      <c r="D2" s="72" t="s">
        <v>156</v>
      </c>
    </row>
    <row r="3" spans="1:4" ht="19" thickBot="1" x14ac:dyDescent="0.3">
      <c r="A3" s="79" t="s">
        <v>129</v>
      </c>
      <c r="B3" s="80">
        <f>'Pasiūlymų suvestinė_Bendra'!B4</f>
        <v>0</v>
      </c>
      <c r="C3" s="80">
        <f>'Pasiūlymų suvestinė_Bendra'!C4</f>
        <v>0</v>
      </c>
      <c r="D3" s="80">
        <f>'Pasiūlymų suvestinė_Bendra'!D4</f>
        <v>0</v>
      </c>
    </row>
    <row r="4" spans="1:4" ht="19" thickBot="1" x14ac:dyDescent="0.3">
      <c r="A4" s="79" t="s">
        <v>130</v>
      </c>
      <c r="B4" s="80">
        <f>'Pasiūlymų suvestinė_Koreguota'!B5</f>
        <v>0</v>
      </c>
      <c r="C4" s="80">
        <f>'Pasiūlymų suvestinė_Koreguota'!C5</f>
        <v>0</v>
      </c>
      <c r="D4" s="80">
        <f>'Pasiūlymų suvestinė_Koreguota'!D5</f>
        <v>0</v>
      </c>
    </row>
    <row r="5" spans="1:4" ht="19" thickBot="1" x14ac:dyDescent="0.3">
      <c r="A5" s="79" t="s">
        <v>131</v>
      </c>
      <c r="B5" s="81" t="e">
        <f>(MIN(B3:D3)/B3)*'Vertinimo tvarka'!H13</f>
        <v>#DIV/0!</v>
      </c>
      <c r="C5" s="81" t="e">
        <f>(MIN(B3:D3)/C3)*'Vertinimo tvarka'!H13</f>
        <v>#DIV/0!</v>
      </c>
      <c r="D5" s="81" t="e">
        <f>(MIN(B3:D3)/D3)*'Vertinimo tvarka'!H13</f>
        <v>#DIV/0!</v>
      </c>
    </row>
    <row r="6" spans="1:4" ht="19" thickBot="1" x14ac:dyDescent="0.3">
      <c r="A6" s="79" t="s">
        <v>132</v>
      </c>
      <c r="B6" s="81" t="e">
        <f>(MIN(B4:D4)/B4)*'Vertinimo tvarka'!H13</f>
        <v>#DIV/0!</v>
      </c>
      <c r="C6" s="81" t="e">
        <f>(MIN(B4:D4)/C4)*'Vertinimo tvarka'!H13</f>
        <v>#DIV/0!</v>
      </c>
      <c r="D6" s="81" t="e">
        <f>(MIN(B4:D4)/D4)*'Vertinimo tvarka'!H13</f>
        <v>#DIV/0!</v>
      </c>
    </row>
    <row r="7" spans="1:4" ht="19" thickBot="1" x14ac:dyDescent="0.3">
      <c r="A7" s="82" t="s">
        <v>133</v>
      </c>
      <c r="B7" s="81">
        <f>SUM(B8:B11)*'Vertinimo tvarka'!H14</f>
        <v>0</v>
      </c>
      <c r="C7" s="81">
        <f>SUM(C8:C11)*'Vertinimo tvarka'!H14</f>
        <v>0</v>
      </c>
      <c r="D7" s="81">
        <f>SUM(D8:D11)*'Vertinimo tvarka'!H14</f>
        <v>0</v>
      </c>
    </row>
    <row r="8" spans="1:4" ht="19" x14ac:dyDescent="0.2">
      <c r="A8" s="83" t="s">
        <v>134</v>
      </c>
      <c r="B8" s="99">
        <f>COUNTIF('Pasiūlymų suvestinė_Bendra'!B6, "Yra")*'Vertinimo tvarka'!F16</f>
        <v>0</v>
      </c>
      <c r="C8" s="99">
        <f>COUNTIF('Pasiūlymų suvestinė_Bendra'!C6, "Yra")*'Vertinimo tvarka'!F16</f>
        <v>0</v>
      </c>
      <c r="D8" s="99">
        <f>COUNTIF('Pasiūlymų suvestinė_Bendra'!D6, "Yra")*'Vertinimo tvarka'!F16</f>
        <v>0</v>
      </c>
    </row>
    <row r="9" spans="1:4" ht="19" x14ac:dyDescent="0.2">
      <c r="A9" s="84" t="s">
        <v>135</v>
      </c>
      <c r="B9" s="99">
        <f>COUNTIF('Pasiūlymų suvestinė_Bendra'!B7, "Yra")*'Vertinimo tvarka'!F17</f>
        <v>0</v>
      </c>
      <c r="C9" s="99">
        <f>COUNTIF('Pasiūlymų suvestinė_Bendra'!C7, "Yra")*'Vertinimo tvarka'!F17</f>
        <v>0</v>
      </c>
      <c r="D9" s="99">
        <f>COUNTIF('Pasiūlymų suvestinė_Bendra'!D7, "Yra")*'Vertinimo tvarka'!F17</f>
        <v>0</v>
      </c>
    </row>
    <row r="10" spans="1:4" ht="19" x14ac:dyDescent="0.2">
      <c r="A10" s="84" t="s">
        <v>136</v>
      </c>
      <c r="B10" s="99">
        <f>COUNTIF('Pasiūlymų suvestinė_Bendra'!B8, "Yra")*'Vertinimo tvarka'!F18</f>
        <v>0</v>
      </c>
      <c r="C10" s="99">
        <f>COUNTIF('Pasiūlymų suvestinė_Bendra'!C8, "Yra")*'Vertinimo tvarka'!F18</f>
        <v>0</v>
      </c>
      <c r="D10" s="99">
        <f>COUNTIF('Pasiūlymų suvestinė_Bendra'!D8, "Yra")*'Vertinimo tvarka'!F18</f>
        <v>0</v>
      </c>
    </row>
    <row r="11" spans="1:4" ht="19" x14ac:dyDescent="0.2">
      <c r="A11" s="84" t="s">
        <v>137</v>
      </c>
      <c r="B11" s="99">
        <f>COUNTIF('Pasiūlymų suvestinė_Bendra'!B9, "Yra")*'Vertinimo tvarka'!F19</f>
        <v>0</v>
      </c>
      <c r="C11" s="99">
        <f>COUNTIF('Pasiūlymų suvestinė_Bendra'!C9, "Yra")*'Vertinimo tvarka'!F19</f>
        <v>0</v>
      </c>
      <c r="D11" s="99">
        <f>COUNTIF('Pasiūlymų suvestinė_Bendra'!D9, "Yra")*'Vertinimo tvarka'!F19</f>
        <v>0</v>
      </c>
    </row>
    <row r="12" spans="1:4" ht="19" thickBot="1" x14ac:dyDescent="0.3">
      <c r="A12" s="79" t="s">
        <v>138</v>
      </c>
      <c r="B12" s="97" t="e">
        <f>SUM(B6+B7)</f>
        <v>#DIV/0!</v>
      </c>
      <c r="C12" s="97" t="e">
        <f>SUM(C6+C7)</f>
        <v>#DIV/0!</v>
      </c>
      <c r="D12" s="97" t="e">
        <f>SUM(D6+D7)</f>
        <v>#DIV/0!</v>
      </c>
    </row>
    <row r="13" spans="1:4" ht="17" thickBot="1" x14ac:dyDescent="0.25">
      <c r="A13" s="79" t="s">
        <v>139</v>
      </c>
      <c r="B13" s="85" t="e">
        <f>_xlfn.RANK.EQ(B12, $B$12:$D$12, 0)</f>
        <v>#DIV/0!</v>
      </c>
      <c r="C13" s="85" t="e">
        <f t="shared" ref="C13:D13" si="0">_xlfn.RANK.EQ(C12, $B$12:$D$12, 0)</f>
        <v>#DIV/0!</v>
      </c>
      <c r="D13" s="85" t="e">
        <f t="shared" si="0"/>
        <v>#DIV/0!</v>
      </c>
    </row>
    <row r="15" spans="1:4" x14ac:dyDescent="0.2">
      <c r="B15" s="2" t="s">
        <v>140</v>
      </c>
    </row>
    <row r="20" spans="1:1" x14ac:dyDescent="0.2">
      <c r="A20" s="86"/>
    </row>
    <row r="25" spans="1:1" x14ac:dyDescent="0.2">
      <c r="A25" s="87"/>
    </row>
  </sheetData>
  <phoneticPr fontId="26" type="noConversion"/>
  <conditionalFormatting sqref="B13:D13">
    <cfRule type="cellIs" dxfId="1" priority="1" operator="equal">
      <formula>1</formula>
    </cfRule>
    <cfRule type="cellIs" dxfId="0" priority="2" operator="equal">
      <formula>1</formula>
    </cfRule>
  </conditionalFormatting>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suvestinė_Koreguota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2024-08-06T11:04:35Z</dcterms:created>
  <dcterms:modified xsi:type="dcterms:W3CDTF">2025-09-30T12:56:36Z</dcterms:modified>
</cp:coreProperties>
</file>