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drulyte\Desktop\Stogai\"/>
    </mc:Choice>
  </mc:AlternateContent>
  <xr:revisionPtr revIDLastSave="0" documentId="13_ncr:1_{347EEEFF-92A1-447C-9A01-A86D2AAAEB9D}" xr6:coauthVersionLast="47" xr6:coauthVersionMax="47" xr10:uidLastSave="{00000000-0000-0000-0000-000000000000}"/>
  <bookViews>
    <workbookView xWindow="-120" yWindow="-120" windowWidth="29040" windowHeight="15840" xr2:uid="{7910B5D7-002C-4512-A646-53065266FA21}"/>
  </bookViews>
  <sheets>
    <sheet name="lentele" sheetId="1" r:id="rId1"/>
  </sheets>
  <definedNames>
    <definedName name="_xlnm.Print_Area" localSheetId="0">lentele!$A$5:$E$54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40" i="1"/>
  <c r="G35" i="1"/>
  <c r="G48" i="1"/>
  <c r="G49" i="1"/>
  <c r="G50" i="1"/>
  <c r="G51" i="1"/>
  <c r="G53" i="1"/>
  <c r="G54" i="1"/>
  <c r="G55" i="1"/>
  <c r="G56" i="1"/>
  <c r="G57" i="1"/>
  <c r="G47" i="1"/>
  <c r="G46" i="1"/>
  <c r="G43" i="1"/>
  <c r="G44" i="1"/>
  <c r="G42" i="1"/>
  <c r="G38" i="1"/>
  <c r="G36" i="1"/>
  <c r="G34" i="1"/>
  <c r="G32" i="1"/>
  <c r="G28" i="1"/>
  <c r="G29" i="1"/>
  <c r="G30" i="1"/>
  <c r="G27" i="1"/>
  <c r="G22" i="1"/>
  <c r="G24" i="1"/>
  <c r="G25" i="1"/>
  <c r="G21" i="1"/>
  <c r="G17" i="1"/>
  <c r="G18" i="1"/>
  <c r="G19" i="1"/>
  <c r="G15" i="1"/>
  <c r="G9" i="1"/>
  <c r="G10" i="1"/>
  <c r="G11" i="1"/>
  <c r="G12" i="1"/>
  <c r="G13" i="1"/>
  <c r="E48" i="1"/>
  <c r="E47" i="1"/>
  <c r="G59" i="1" l="1"/>
  <c r="G60" i="1" s="1"/>
</calcChain>
</file>

<file path=xl/sharedStrings.xml><?xml version="1.0" encoding="utf-8"?>
<sst xmlns="http://schemas.openxmlformats.org/spreadsheetml/2006/main" count="116" uniqueCount="72">
  <si>
    <t>Specialiųjų pirkimo sąlygų 2.1 priedas</t>
  </si>
  <si>
    <t>Darbų įkainiai</t>
  </si>
  <si>
    <t>Eil. Nr.</t>
  </si>
  <si>
    <t>Statybos darbų aprašymai</t>
  </si>
  <si>
    <t>Mato vnt</t>
  </si>
  <si>
    <t>Kiekis</t>
  </si>
  <si>
    <t>Maksimalus įkainis už 1 mato vnt., EUR be PVM</t>
  </si>
  <si>
    <t>Siūlomas įkainis už 1 mato vnt., Eur be PVM</t>
  </si>
  <si>
    <t>Siūlomų įkainių už kiekį suma, Eur be PVM</t>
  </si>
  <si>
    <t>STOGŲ REMONTAS</t>
  </si>
  <si>
    <t xml:space="preserve">Esamos dangos ardymas  </t>
  </si>
  <si>
    <t>Bituminės stogo dangos ardymas</t>
  </si>
  <si>
    <r>
      <t>m</t>
    </r>
    <r>
      <rPr>
        <vertAlign val="superscript"/>
        <sz val="8"/>
        <rFont val="Arial"/>
        <family val="2"/>
        <charset val="186"/>
      </rPr>
      <t>2</t>
    </r>
  </si>
  <si>
    <t>Betoninės stogo dangos ardymas, kai betono dangos storis iki 40 mm</t>
  </si>
  <si>
    <r>
      <t>m</t>
    </r>
    <r>
      <rPr>
        <vertAlign val="superscript"/>
        <sz val="8"/>
        <rFont val="Arial"/>
        <family val="2"/>
        <charset val="186"/>
      </rPr>
      <t>3</t>
    </r>
  </si>
  <si>
    <t>Šiukšlių nukėlimas nuo stogo</t>
  </si>
  <si>
    <t>Statybinių šiukšlių išvežimas automobiliais-savivarčiais, pakraunant rankiniu būdu</t>
  </si>
  <si>
    <t>t</t>
  </si>
  <si>
    <t>Pavojingų atliekų utilizavimas</t>
  </si>
  <si>
    <t>Statybinių atliekų, neturinčių asbesto, priėmimas ir apdorojimas</t>
  </si>
  <si>
    <t xml:space="preserve">Esamos stogo bituminės dangos pažeidimų ardymas ir užtaisymas </t>
  </si>
  <si>
    <t>Plokščių stogų dangos valymas nuo atliekų, sąmanų ir kt.augmenijos, nukeliant šiukšles nuo stogo</t>
  </si>
  <si>
    <t>Cementinio skiedinio grindų išlyginamųjų sluoksnių įrengimas (40 mm storio sluoksnis / rankiniu būdu). Įvertintos medžiagos ir darbai</t>
  </si>
  <si>
    <t>Cementinio skiedinio grindų išlyginamųjų sluoksnių įrengimas. Sluoksnio storio pokyčio 5 mm pridėti arba atimti / rankiniu būdu. Įvertintos medžiagos su darbais</t>
  </si>
  <si>
    <t>Betono arba skiedinio pagrindo po stogo danga gruntavimas. Įvertintos medžiagos su darbais</t>
  </si>
  <si>
    <t>Plokščių stogų dengimas ritinine bitumine danga, kai viensluoksnė danga, prilydant. Įvertintos medžiagos su darbais</t>
  </si>
  <si>
    <t xml:space="preserve">Broof dangos įrengimas (Putplasčio ir minėralinės vatos plokštės, ritininė bituminė dvilsuoksnė danga)  </t>
  </si>
  <si>
    <t>Denginių šiltinamosios izoliacijos įrengimas, naudojant polistireninio putplasčio plokštes, kai 100 mm storio plokštės, klijuojant prie pagrindo. Įvertintos medžiagos su darbais</t>
  </si>
  <si>
    <t>Denginių šiltinamosios izoliacijos įrengimas, naudojant polistireninio putplasčio plokštes, plokštės storio 10 mm pokyčiui pridėti ar atimti. Įvertintos medžiagos su darbais</t>
  </si>
  <si>
    <t>Viensluoksnės denginių šiltinamosios izoliacijos įrengimas, naudojant apkrovas laikančias mineralinės vatos plokštes, kai 150 mm storio plokštės. Įvertintos medžiagos su darbais</t>
  </si>
  <si>
    <t>Viensluoksnės denginių šiltinamosios izoliacijos įrengimas, naudojant apkrovas laikančias mineralinės vatos plokštes, plokštės storio 10 mm pokyčiui pridėti ar atimti. Įvertintos medžiagos su darbais</t>
  </si>
  <si>
    <t>Plokščių stogų dengimas ritinine bitumine danga, kai dvisluoksnė danga, prilydant. Įvertintos medžiagos su darbais</t>
  </si>
  <si>
    <t>Kitų stogų konstrukcijų remontas</t>
  </si>
  <si>
    <t xml:space="preserve">Įlajų kaminėliai </t>
  </si>
  <si>
    <t>Medinio stogo grebėstavimo iš kaerčių remontas jas pakeičiant, įskaitant difuzinės plėvelės įrengimą. Įvertintos medžiagos su darbais</t>
  </si>
  <si>
    <t>Pakloto įrengimas iš MDP drėgmei atsparios plokštės, kai storis 18 mm.  Įvertintos medžiagos su darbais</t>
  </si>
  <si>
    <t>PVC dangos įrengimas.  Įvertintos medžiagos su darbais</t>
  </si>
  <si>
    <t>Čerpinio stogo dangos remontas, pakeičiant čerpes.  Įvertintos medžiagos su darbais</t>
  </si>
  <si>
    <t xml:space="preserve">Įlajų, kaminėlių įrengimas </t>
  </si>
  <si>
    <t>Plokščių stogų ventiliacinių kaminėlių/įlajų keitimas, aptaisant ritinine danga, kai ventiliaciniai kaminėliai, bituminė stogo danga. Įvertintos medžiagos su darbais</t>
  </si>
  <si>
    <t>vnt.</t>
  </si>
  <si>
    <t xml:space="preserve">Ventiliacinio kaminėlio įrengimas  </t>
  </si>
  <si>
    <t>Deflektoriaus, kurio vamzdigalio d 200 mm, montavimas</t>
  </si>
  <si>
    <t>Cilindrinis oro deflektorius d 200mm savaiminiam oro ištraukimui bei padavimui, apsaugoti nuo tiesioginių kritulių patekimo į patalpą, iš cink.skardos</t>
  </si>
  <si>
    <t>Išsikišusių deflektorių sujungimas su stogo plokštuma, sandarinant hermetiku.Įvertintos medžiagos su darbais</t>
  </si>
  <si>
    <t>m</t>
  </si>
  <si>
    <t xml:space="preserve">Vertikalių paviršių aplydymas bitumine-rulonine stogo danga  </t>
  </si>
  <si>
    <t>Plokščių stogų dangų prijungimų prie vertikalių paviršių, atskirų vietų sandarinimas, kai stogo danga ritininė bituminė. Įvertintos medžiagos su darbais</t>
  </si>
  <si>
    <t xml:space="preserve">Parapeto ardymas ir atstatymas </t>
  </si>
  <si>
    <t>Mūrinių parapetų, piliastrų remontas, pakeičiant plytas, kai remontuojamas plotas iki 10m2 ir užtaisomos vietos storis 1 plyta.  Įvertintos medžiagos su darbais</t>
  </si>
  <si>
    <t>Skardinimo darbai</t>
  </si>
  <si>
    <t xml:space="preserve">Parapeto apskardinimas  </t>
  </si>
  <si>
    <t xml:space="preserve">Senų parapeto, stogo elementų apskardinimų demontavimas </t>
  </si>
  <si>
    <t>Parapetų iš cinkuotos skardos dangos aptaisymas, kai plotis iki 0,6 m. Įvertintos medžiagos su darbais</t>
  </si>
  <si>
    <t>Stogo konstrukcinių elementų skardinimas iš cinkuotos skardos, kai plotis iki 0,6 m. Įvertintos medžiagos su darbais</t>
  </si>
  <si>
    <t xml:space="preserve">Lietaus nuvedimo sistemos montavimas  </t>
  </si>
  <si>
    <t>Lietaus nuvedimo sistemos montavimas</t>
  </si>
  <si>
    <t>Latakai 4.0m (lietaus vandens nuved. sistema 125/90) su fasoninėmis dalimis</t>
  </si>
  <si>
    <t>Latako laikiklis 125, plieninis, dažytas</t>
  </si>
  <si>
    <t>Sieteliai į latakus</t>
  </si>
  <si>
    <t>Lietvamzdžiai 1.0m (lietaus vandens nuved. sistema 125/90)</t>
  </si>
  <si>
    <t xml:space="preserve">Latako dangtelis  125/90 </t>
  </si>
  <si>
    <t xml:space="preserve">Apsauginės tvorelės įrengimas  </t>
  </si>
  <si>
    <t>Stogo aptvėrimo metalinių tvorelių montavimas, tvirtinant prie stogo pagrindo</t>
  </si>
  <si>
    <t>Stogo metalinė tvorelė, H-0,6 m, cinkuota arba dažyta</t>
  </si>
  <si>
    <t>Šaligatvio plytelės 500x500x70 mm (pilkos)</t>
  </si>
  <si>
    <t>Stogo metalinių elementų apsaugos nuo korozijos įrengimas antikoroziniais dažais su rudžių surišėju, įskaitant paviršių nuvalymą nuo apnašų. Įvertintos medžiagos su darbais</t>
  </si>
  <si>
    <t>Inventorinių iki 16m aukščio pastolių įrengimas ir išardymas išorės apdailos darbams</t>
  </si>
  <si>
    <t>PVM, Eur</t>
  </si>
  <si>
    <t xml:space="preserve">            Bendra pasiūlymo kaina, Eur su PVM</t>
  </si>
  <si>
    <t xml:space="preserve">Tiekėjo siūlomai Darbų įkainiai negali viršyti nurodyto maksimalaus Darbų įkainio vienam mato vienetui (priešingu atveju – pasiūlymas bus atmestas). </t>
  </si>
  <si>
    <t>Bendra pasiūlymo kaina,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</si>
</sst>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8"/>
      <name val="Arial"/>
      <family val="2"/>
      <charset val="186"/>
    </font>
    <font>
      <b/>
      <sz val="8"/>
      <color theme="0"/>
      <name val="Arial"/>
      <family val="2"/>
      <charset val="186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rgb="FF000000"/>
      <name val="Arial"/>
      <family val="2"/>
      <charset val="186"/>
    </font>
    <font>
      <vertAlign val="superscript"/>
      <sz val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8"/>
      <color theme="1"/>
      <name val="Arial"/>
      <family val="2"/>
    </font>
    <font>
      <b/>
      <sz val="8"/>
      <color theme="1"/>
      <name val="Arial"/>
      <family val="2"/>
      <charset val="186"/>
    </font>
    <font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1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2" fontId="2" fillId="2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top" wrapText="1"/>
    </xf>
    <xf numFmtId="0" fontId="1" fillId="0" borderId="0" xfId="0" applyFont="1"/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/>
    <xf numFmtId="0" fontId="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4" fontId="2" fillId="3" borderId="1" xfId="0" applyNumberFormat="1" applyFont="1" applyFill="1" applyBorder="1" applyAlignment="1">
      <alignment horizontal="right" vertical="top"/>
    </xf>
    <xf numFmtId="2" fontId="2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4" fontId="2" fillId="3" borderId="2" xfId="0" applyNumberFormat="1" applyFont="1" applyFill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top"/>
    </xf>
    <xf numFmtId="164" fontId="5" fillId="0" borderId="2" xfId="0" applyNumberFormat="1" applyFont="1" applyBorder="1" applyAlignment="1">
      <alignment horizontal="right" vertical="top"/>
    </xf>
    <xf numFmtId="0" fontId="9" fillId="0" borderId="3" xfId="0" applyFont="1" applyBorder="1" applyAlignment="1">
      <alignment horizontal="right" vertical="top"/>
    </xf>
    <xf numFmtId="0" fontId="8" fillId="0" borderId="3" xfId="0" applyFont="1" applyBorder="1" applyAlignment="1">
      <alignment horizontal="right"/>
    </xf>
    <xf numFmtId="0" fontId="10" fillId="0" borderId="2" xfId="0" applyFont="1" applyBorder="1" applyAlignment="1">
      <alignment horizontal="left" vertical="top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29E99-09A9-4EA5-9FF2-E9CD49C4EE10}">
  <sheetPr>
    <outlinePr summaryBelow="0"/>
  </sheetPr>
  <dimension ref="A2:AX69"/>
  <sheetViews>
    <sheetView showZeros="0" tabSelected="1" zoomScale="115" zoomScaleNormal="115" workbookViewId="0">
      <pane ySplit="5" topLeftCell="A6" activePane="bottomLeft" state="frozen"/>
      <selection pane="bottomLeft" activeCell="K14" sqref="K14"/>
    </sheetView>
  </sheetViews>
  <sheetFormatPr defaultRowHeight="15" x14ac:dyDescent="0.25"/>
  <cols>
    <col min="1" max="1" width="4.5703125" customWidth="1"/>
    <col min="2" max="2" width="76.5703125" customWidth="1"/>
    <col min="3" max="3" width="10.28515625" customWidth="1"/>
    <col min="4" max="4" width="12.7109375" customWidth="1"/>
    <col min="5" max="5" width="16.28515625" customWidth="1"/>
    <col min="6" max="6" width="14.42578125" customWidth="1"/>
    <col min="7" max="7" width="12.42578125" customWidth="1"/>
    <col min="49" max="49" width="33.5703125" style="13" customWidth="1"/>
    <col min="50" max="50" width="81.28515625" style="14" customWidth="1"/>
  </cols>
  <sheetData>
    <row r="2" spans="1:50" x14ac:dyDescent="0.25">
      <c r="E2" t="s">
        <v>0</v>
      </c>
    </row>
    <row r="3" spans="1:50" x14ac:dyDescent="0.25">
      <c r="B3" s="5" t="s">
        <v>1</v>
      </c>
    </row>
    <row r="5" spans="1:50" s="5" customFormat="1" ht="38.450000000000003" customHeight="1" x14ac:dyDescent="0.25">
      <c r="A5" s="1" t="s">
        <v>2</v>
      </c>
      <c r="B5" s="2" t="s">
        <v>3</v>
      </c>
      <c r="C5" s="2" t="s">
        <v>4</v>
      </c>
      <c r="D5" s="3" t="s">
        <v>5</v>
      </c>
      <c r="E5" s="4" t="s">
        <v>6</v>
      </c>
      <c r="F5" s="35" t="s">
        <v>7</v>
      </c>
      <c r="G5" s="4" t="s">
        <v>8</v>
      </c>
      <c r="AV5" s="6"/>
      <c r="AW5" s="7"/>
    </row>
    <row r="6" spans="1:50" ht="17.25" customHeight="1" x14ac:dyDescent="0.25">
      <c r="A6" s="8"/>
      <c r="B6" s="9" t="s">
        <v>9</v>
      </c>
      <c r="C6" s="10"/>
      <c r="D6" s="11"/>
      <c r="E6" s="12"/>
      <c r="F6" s="12"/>
      <c r="G6" s="12"/>
      <c r="AU6" s="13"/>
      <c r="AV6" s="14"/>
      <c r="AW6"/>
      <c r="AX6"/>
    </row>
    <row r="7" spans="1:50" ht="33.75" x14ac:dyDescent="0.25">
      <c r="A7" s="15"/>
      <c r="B7" s="25" t="s">
        <v>10</v>
      </c>
      <c r="C7" s="26"/>
      <c r="D7" s="26"/>
      <c r="E7" s="27"/>
      <c r="F7" s="26"/>
      <c r="G7" s="26"/>
      <c r="AU7" s="13" t="s">
        <v>10</v>
      </c>
      <c r="AV7" s="14"/>
      <c r="AW7"/>
      <c r="AX7"/>
    </row>
    <row r="8" spans="1:50" x14ac:dyDescent="0.25">
      <c r="A8" s="15">
        <v>1</v>
      </c>
      <c r="B8" s="16" t="s">
        <v>11</v>
      </c>
      <c r="C8" s="17" t="s">
        <v>12</v>
      </c>
      <c r="D8" s="28">
        <v>100</v>
      </c>
      <c r="E8" s="19">
        <v>19.2</v>
      </c>
      <c r="F8" s="37"/>
      <c r="G8" s="36"/>
      <c r="AU8" s="13"/>
      <c r="AV8" s="14"/>
      <c r="AW8"/>
      <c r="AX8"/>
    </row>
    <row r="9" spans="1:50" x14ac:dyDescent="0.25">
      <c r="A9" s="15">
        <v>2</v>
      </c>
      <c r="B9" s="16" t="s">
        <v>13</v>
      </c>
      <c r="C9" s="17" t="s">
        <v>14</v>
      </c>
      <c r="D9" s="29">
        <v>10</v>
      </c>
      <c r="E9" s="19">
        <v>270</v>
      </c>
      <c r="F9" s="37"/>
      <c r="G9" s="36">
        <f t="shared" ref="G9:G13" si="0">ROUND((D9*F9),2)</f>
        <v>0</v>
      </c>
      <c r="AU9" s="13"/>
      <c r="AV9" s="14"/>
      <c r="AW9"/>
      <c r="AX9"/>
    </row>
    <row r="10" spans="1:50" x14ac:dyDescent="0.25">
      <c r="A10" s="15">
        <v>3</v>
      </c>
      <c r="B10" s="16" t="s">
        <v>15</v>
      </c>
      <c r="C10" s="17" t="s">
        <v>12</v>
      </c>
      <c r="D10" s="29">
        <v>100</v>
      </c>
      <c r="E10" s="19">
        <v>5.4</v>
      </c>
      <c r="F10" s="37"/>
      <c r="G10" s="36">
        <f t="shared" si="0"/>
        <v>0</v>
      </c>
      <c r="AU10" s="13"/>
      <c r="AV10" s="14"/>
      <c r="AW10"/>
      <c r="AX10"/>
    </row>
    <row r="11" spans="1:50" x14ac:dyDescent="0.25">
      <c r="A11" s="15">
        <v>4</v>
      </c>
      <c r="B11" s="16" t="s">
        <v>16</v>
      </c>
      <c r="C11" s="17" t="s">
        <v>17</v>
      </c>
      <c r="D11" s="29">
        <v>1</v>
      </c>
      <c r="E11" s="19">
        <v>48.9</v>
      </c>
      <c r="F11" s="37"/>
      <c r="G11" s="36">
        <f t="shared" si="0"/>
        <v>0</v>
      </c>
      <c r="AU11" s="13"/>
      <c r="AV11" s="14"/>
      <c r="AW11"/>
      <c r="AX11"/>
    </row>
    <row r="12" spans="1:50" s="14" customFormat="1" x14ac:dyDescent="0.25">
      <c r="A12" s="15">
        <v>5</v>
      </c>
      <c r="B12" s="16" t="s">
        <v>18</v>
      </c>
      <c r="C12" s="17" t="s">
        <v>17</v>
      </c>
      <c r="D12" s="29">
        <v>1</v>
      </c>
      <c r="E12" s="19">
        <v>600</v>
      </c>
      <c r="F12" s="37"/>
      <c r="G12" s="36">
        <f t="shared" si="0"/>
        <v>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 s="13"/>
    </row>
    <row r="13" spans="1:50" s="14" customFormat="1" x14ac:dyDescent="0.25">
      <c r="A13" s="15">
        <v>6</v>
      </c>
      <c r="B13" s="16" t="s">
        <v>19</v>
      </c>
      <c r="C13" s="17" t="s">
        <v>17</v>
      </c>
      <c r="D13" s="29">
        <v>0.5</v>
      </c>
      <c r="E13" s="19">
        <v>120</v>
      </c>
      <c r="F13" s="37"/>
      <c r="G13" s="36">
        <f t="shared" si="0"/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 s="13"/>
    </row>
    <row r="14" spans="1:50" s="14" customFormat="1" ht="18.75" customHeight="1" x14ac:dyDescent="0.25">
      <c r="A14" s="15"/>
      <c r="B14" s="25" t="s">
        <v>20</v>
      </c>
      <c r="C14" s="26"/>
      <c r="D14" s="26"/>
      <c r="E14" s="27"/>
      <c r="F14" s="25"/>
      <c r="G14" s="32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 s="13" t="s">
        <v>20</v>
      </c>
    </row>
    <row r="15" spans="1:50" s="14" customFormat="1" x14ac:dyDescent="0.25">
      <c r="A15" s="15">
        <v>7</v>
      </c>
      <c r="B15" s="16" t="s">
        <v>21</v>
      </c>
      <c r="C15" s="17" t="s">
        <v>12</v>
      </c>
      <c r="D15" s="29">
        <v>200</v>
      </c>
      <c r="E15" s="19">
        <v>1.7</v>
      </c>
      <c r="F15" s="37"/>
      <c r="G15" s="36">
        <f>ROUND((D15*F15),2)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 s="13"/>
    </row>
    <row r="16" spans="1:50" s="14" customFormat="1" ht="22.5" x14ac:dyDescent="0.25">
      <c r="A16" s="15">
        <v>8</v>
      </c>
      <c r="B16" s="16" t="s">
        <v>22</v>
      </c>
      <c r="C16" s="17" t="s">
        <v>12</v>
      </c>
      <c r="D16" s="29">
        <v>100</v>
      </c>
      <c r="E16" s="19">
        <v>9</v>
      </c>
      <c r="F16" s="37"/>
      <c r="G16" s="3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 s="13"/>
    </row>
    <row r="17" spans="1:47" s="14" customFormat="1" ht="22.5" x14ac:dyDescent="0.25">
      <c r="A17" s="15">
        <v>9</v>
      </c>
      <c r="B17" s="16" t="s">
        <v>23</v>
      </c>
      <c r="C17" s="17" t="s">
        <v>12</v>
      </c>
      <c r="D17" s="29">
        <v>100</v>
      </c>
      <c r="E17" s="19">
        <v>0.75</v>
      </c>
      <c r="F17" s="37"/>
      <c r="G17" s="36">
        <f t="shared" ref="G17:G19" si="1">ROUND((D17*F17),2)</f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 s="13"/>
    </row>
    <row r="18" spans="1:47" s="14" customFormat="1" x14ac:dyDescent="0.25">
      <c r="A18" s="15">
        <v>10</v>
      </c>
      <c r="B18" s="16" t="s">
        <v>24</v>
      </c>
      <c r="C18" s="17" t="s">
        <v>12</v>
      </c>
      <c r="D18" s="29">
        <v>100</v>
      </c>
      <c r="E18" s="19">
        <v>3.8</v>
      </c>
      <c r="F18" s="37"/>
      <c r="G18" s="36">
        <f t="shared" si="1"/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 s="13"/>
    </row>
    <row r="19" spans="1:47" s="14" customFormat="1" ht="22.5" x14ac:dyDescent="0.25">
      <c r="A19" s="15">
        <v>11</v>
      </c>
      <c r="B19" s="16" t="s">
        <v>25</v>
      </c>
      <c r="C19" s="17" t="s">
        <v>12</v>
      </c>
      <c r="D19" s="29">
        <v>3000</v>
      </c>
      <c r="E19" s="19">
        <v>14.3</v>
      </c>
      <c r="F19" s="37"/>
      <c r="G19" s="36">
        <f t="shared" si="1"/>
        <v>0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 s="13"/>
    </row>
    <row r="20" spans="1:47" s="14" customFormat="1" ht="18" customHeight="1" x14ac:dyDescent="0.25">
      <c r="A20" s="15"/>
      <c r="B20" s="25" t="s">
        <v>26</v>
      </c>
      <c r="C20" s="26"/>
      <c r="D20" s="26"/>
      <c r="E20" s="27"/>
      <c r="F20" s="25"/>
      <c r="G20" s="32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 s="13" t="s">
        <v>26</v>
      </c>
    </row>
    <row r="21" spans="1:47" s="14" customFormat="1" ht="22.5" x14ac:dyDescent="0.25">
      <c r="A21" s="15">
        <v>12</v>
      </c>
      <c r="B21" s="16" t="s">
        <v>27</v>
      </c>
      <c r="C21" s="17" t="s">
        <v>12</v>
      </c>
      <c r="D21" s="28">
        <v>100</v>
      </c>
      <c r="E21" s="19">
        <v>16.8</v>
      </c>
      <c r="F21" s="37"/>
      <c r="G21" s="36">
        <f>ROUND((D21*F21),2)</f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 s="13"/>
    </row>
    <row r="22" spans="1:47" s="14" customFormat="1" ht="22.5" x14ac:dyDescent="0.25">
      <c r="A22" s="15">
        <v>13</v>
      </c>
      <c r="B22" s="16" t="s">
        <v>28</v>
      </c>
      <c r="C22" s="17" t="s">
        <v>12</v>
      </c>
      <c r="D22" s="29">
        <v>50</v>
      </c>
      <c r="E22" s="19">
        <v>0.96</v>
      </c>
      <c r="F22" s="37"/>
      <c r="G22" s="36">
        <f t="shared" ref="G22:G25" si="2">ROUND((D22*F22),2)</f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 s="13"/>
    </row>
    <row r="23" spans="1:47" s="14" customFormat="1" ht="22.5" x14ac:dyDescent="0.25">
      <c r="A23" s="15">
        <v>14</v>
      </c>
      <c r="B23" s="16" t="s">
        <v>29</v>
      </c>
      <c r="C23" s="17" t="s">
        <v>12</v>
      </c>
      <c r="D23" s="29">
        <v>50</v>
      </c>
      <c r="E23" s="19">
        <v>30.1</v>
      </c>
      <c r="F23" s="37"/>
      <c r="G23" s="36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 s="13"/>
    </row>
    <row r="24" spans="1:47" s="14" customFormat="1" ht="24.75" customHeight="1" x14ac:dyDescent="0.25">
      <c r="A24" s="15">
        <v>15</v>
      </c>
      <c r="B24" s="16" t="s">
        <v>30</v>
      </c>
      <c r="C24" s="17" t="s">
        <v>12</v>
      </c>
      <c r="D24" s="29">
        <v>20</v>
      </c>
      <c r="E24" s="19">
        <v>1.9</v>
      </c>
      <c r="F24" s="37"/>
      <c r="G24" s="36">
        <f t="shared" si="2"/>
        <v>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 s="13"/>
    </row>
    <row r="25" spans="1:47" s="14" customFormat="1" ht="22.5" x14ac:dyDescent="0.25">
      <c r="A25" s="15">
        <v>16</v>
      </c>
      <c r="B25" s="16" t="s">
        <v>31</v>
      </c>
      <c r="C25" s="17" t="s">
        <v>12</v>
      </c>
      <c r="D25" s="29">
        <v>300</v>
      </c>
      <c r="E25" s="19">
        <v>28.5</v>
      </c>
      <c r="F25" s="37"/>
      <c r="G25" s="36">
        <f t="shared" si="2"/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 s="13"/>
    </row>
    <row r="26" spans="1:47" s="14" customFormat="1" ht="22.5" x14ac:dyDescent="0.25">
      <c r="A26" s="15"/>
      <c r="B26" s="25" t="s">
        <v>32</v>
      </c>
      <c r="C26" s="26"/>
      <c r="D26" s="26"/>
      <c r="E26" s="27"/>
      <c r="F26" s="25"/>
      <c r="G26" s="32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 s="13" t="s">
        <v>33</v>
      </c>
    </row>
    <row r="27" spans="1:47" s="14" customFormat="1" ht="22.5" x14ac:dyDescent="0.25">
      <c r="A27" s="15">
        <v>17</v>
      </c>
      <c r="B27" s="16" t="s">
        <v>34</v>
      </c>
      <c r="C27" s="17" t="s">
        <v>12</v>
      </c>
      <c r="D27" s="28">
        <v>320</v>
      </c>
      <c r="E27" s="19">
        <v>14.9</v>
      </c>
      <c r="F27" s="37"/>
      <c r="G27" s="36">
        <f>ROUND((D27*F27),2)</f>
        <v>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 s="13"/>
    </row>
    <row r="28" spans="1:47" s="14" customFormat="1" x14ac:dyDescent="0.25">
      <c r="A28" s="15">
        <v>18</v>
      </c>
      <c r="B28" s="16" t="s">
        <v>35</v>
      </c>
      <c r="C28" s="17" t="s">
        <v>12</v>
      </c>
      <c r="D28" s="28">
        <v>600</v>
      </c>
      <c r="E28" s="19">
        <v>12.5</v>
      </c>
      <c r="F28" s="37"/>
      <c r="G28" s="36">
        <f t="shared" ref="G28:G30" si="3">ROUND((D28*F28),2)</f>
        <v>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 s="13"/>
    </row>
    <row r="29" spans="1:47" s="14" customFormat="1" x14ac:dyDescent="0.25">
      <c r="A29" s="15">
        <v>19</v>
      </c>
      <c r="B29" s="16" t="s">
        <v>36</v>
      </c>
      <c r="C29" s="17" t="s">
        <v>12</v>
      </c>
      <c r="D29" s="28">
        <v>600</v>
      </c>
      <c r="E29" s="19">
        <v>14.7</v>
      </c>
      <c r="F29" s="37"/>
      <c r="G29" s="36">
        <f t="shared" si="3"/>
        <v>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 s="13"/>
    </row>
    <row r="30" spans="1:47" s="14" customFormat="1" x14ac:dyDescent="0.25">
      <c r="A30" s="15">
        <v>20</v>
      </c>
      <c r="B30" s="16" t="s">
        <v>37</v>
      </c>
      <c r="C30" s="17" t="s">
        <v>12</v>
      </c>
      <c r="D30" s="28">
        <v>300</v>
      </c>
      <c r="E30" s="19">
        <v>45.3</v>
      </c>
      <c r="F30" s="37"/>
      <c r="G30" s="36">
        <f t="shared" si="3"/>
        <v>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 s="13"/>
    </row>
    <row r="31" spans="1:47" s="14" customFormat="1" ht="22.5" x14ac:dyDescent="0.25">
      <c r="A31" s="15"/>
      <c r="B31" s="25" t="s">
        <v>38</v>
      </c>
      <c r="C31" s="26"/>
      <c r="D31" s="26"/>
      <c r="E31" s="27"/>
      <c r="F31" s="25"/>
      <c r="G31" s="32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 s="13" t="s">
        <v>33</v>
      </c>
    </row>
    <row r="32" spans="1:47" s="14" customFormat="1" ht="22.5" x14ac:dyDescent="0.25">
      <c r="A32" s="15">
        <v>21</v>
      </c>
      <c r="B32" s="16" t="s">
        <v>39</v>
      </c>
      <c r="C32" s="17" t="s">
        <v>40</v>
      </c>
      <c r="D32" s="28">
        <v>50</v>
      </c>
      <c r="E32" s="19">
        <v>83</v>
      </c>
      <c r="F32" s="37"/>
      <c r="G32" s="36">
        <f>ROUND((D32*F32),2)</f>
        <v>0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 s="13"/>
    </row>
    <row r="33" spans="1:47" s="14" customFormat="1" ht="12.6" customHeight="1" x14ac:dyDescent="0.25">
      <c r="A33" s="15"/>
      <c r="B33" s="25" t="s">
        <v>41</v>
      </c>
      <c r="C33" s="26"/>
      <c r="D33" s="26"/>
      <c r="E33" s="27"/>
      <c r="F33" s="25"/>
      <c r="G33" s="32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 s="13" t="s">
        <v>41</v>
      </c>
    </row>
    <row r="34" spans="1:47" s="14" customFormat="1" x14ac:dyDescent="0.25">
      <c r="A34" s="15">
        <v>22</v>
      </c>
      <c r="B34" s="16" t="s">
        <v>42</v>
      </c>
      <c r="C34" s="17" t="s">
        <v>40</v>
      </c>
      <c r="D34" s="28">
        <v>30</v>
      </c>
      <c r="E34" s="19">
        <v>113.5</v>
      </c>
      <c r="F34" s="37"/>
      <c r="G34" s="36">
        <f>ROUND((D34*F34),2)</f>
        <v>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 s="13"/>
    </row>
    <row r="35" spans="1:47" s="14" customFormat="1" ht="22.5" x14ac:dyDescent="0.25">
      <c r="A35" s="15">
        <v>23</v>
      </c>
      <c r="B35" s="16" t="s">
        <v>43</v>
      </c>
      <c r="C35" s="17" t="s">
        <v>40</v>
      </c>
      <c r="D35" s="29">
        <v>30</v>
      </c>
      <c r="E35" s="19">
        <v>85</v>
      </c>
      <c r="F35" s="37"/>
      <c r="G35" s="36">
        <f>ROUND((D35*F35),2)</f>
        <v>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 s="13"/>
    </row>
    <row r="36" spans="1:47" s="14" customFormat="1" ht="22.5" x14ac:dyDescent="0.25">
      <c r="A36" s="15">
        <v>24</v>
      </c>
      <c r="B36" s="16" t="s">
        <v>44</v>
      </c>
      <c r="C36" s="17" t="s">
        <v>45</v>
      </c>
      <c r="D36" s="29">
        <v>20</v>
      </c>
      <c r="E36" s="19">
        <v>11.7</v>
      </c>
      <c r="F36" s="37"/>
      <c r="G36" s="36">
        <f t="shared" ref="G36" si="4">ROUND((D36*F36),2)</f>
        <v>0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 s="13"/>
    </row>
    <row r="37" spans="1:47" s="14" customFormat="1" ht="15" customHeight="1" x14ac:dyDescent="0.25">
      <c r="A37" s="15"/>
      <c r="B37" s="25" t="s">
        <v>46</v>
      </c>
      <c r="C37" s="26"/>
      <c r="D37" s="26"/>
      <c r="E37" s="27"/>
      <c r="F37" s="25"/>
      <c r="G37" s="32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 s="13" t="s">
        <v>46</v>
      </c>
    </row>
    <row r="38" spans="1:47" s="14" customFormat="1" ht="22.5" x14ac:dyDescent="0.25">
      <c r="A38" s="15">
        <v>25</v>
      </c>
      <c r="B38" s="16" t="s">
        <v>47</v>
      </c>
      <c r="C38" s="17" t="s">
        <v>45</v>
      </c>
      <c r="D38" s="30">
        <v>900</v>
      </c>
      <c r="E38" s="19">
        <v>24</v>
      </c>
      <c r="F38" s="37"/>
      <c r="G38" s="36">
        <f>ROUND((D38*F38),2)</f>
        <v>0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 s="13"/>
    </row>
    <row r="39" spans="1:47" s="14" customFormat="1" ht="15" customHeight="1" x14ac:dyDescent="0.25">
      <c r="A39" s="15"/>
      <c r="B39" s="25" t="s">
        <v>48</v>
      </c>
      <c r="C39" s="26"/>
      <c r="D39" s="26"/>
      <c r="E39" s="27"/>
      <c r="F39" s="25"/>
      <c r="G39" s="32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 s="13" t="s">
        <v>48</v>
      </c>
    </row>
    <row r="40" spans="1:47" s="14" customFormat="1" ht="22.5" x14ac:dyDescent="0.25">
      <c r="A40" s="15">
        <v>26</v>
      </c>
      <c r="B40" s="16" t="s">
        <v>49</v>
      </c>
      <c r="C40" s="17" t="s">
        <v>40</v>
      </c>
      <c r="D40" s="30">
        <v>2000</v>
      </c>
      <c r="E40" s="19">
        <v>7.3</v>
      </c>
      <c r="F40" s="37"/>
      <c r="G40" s="36">
        <f>ROUND((D40*F40),2)</f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 s="13"/>
    </row>
    <row r="41" spans="1:47" s="14" customFormat="1" ht="13.15" customHeight="1" x14ac:dyDescent="0.25">
      <c r="A41" s="15"/>
      <c r="B41" s="25" t="s">
        <v>50</v>
      </c>
      <c r="C41" s="26"/>
      <c r="D41" s="26"/>
      <c r="E41" s="27"/>
      <c r="F41" s="25"/>
      <c r="G41" s="32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 s="13" t="s">
        <v>51</v>
      </c>
    </row>
    <row r="42" spans="1:47" s="14" customFormat="1" x14ac:dyDescent="0.25">
      <c r="A42" s="15">
        <v>27</v>
      </c>
      <c r="B42" s="16" t="s">
        <v>52</v>
      </c>
      <c r="C42" s="17" t="s">
        <v>45</v>
      </c>
      <c r="D42" s="30">
        <v>500</v>
      </c>
      <c r="E42" s="19">
        <v>11</v>
      </c>
      <c r="F42" s="37"/>
      <c r="G42" s="36">
        <f>ROUND((D42*F42),2)</f>
        <v>0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 s="13"/>
    </row>
    <row r="43" spans="1:47" s="14" customFormat="1" x14ac:dyDescent="0.25">
      <c r="A43" s="15">
        <v>28</v>
      </c>
      <c r="B43" s="16" t="s">
        <v>53</v>
      </c>
      <c r="C43" s="17" t="s">
        <v>45</v>
      </c>
      <c r="D43" s="30">
        <v>500</v>
      </c>
      <c r="E43" s="19">
        <v>37.299999999999997</v>
      </c>
      <c r="F43" s="37"/>
      <c r="G43" s="36">
        <f t="shared" ref="G43:G44" si="5">ROUND((D43*F43),2)</f>
        <v>0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 s="13"/>
    </row>
    <row r="44" spans="1:47" s="14" customFormat="1" ht="22.5" x14ac:dyDescent="0.25">
      <c r="A44" s="15">
        <v>29</v>
      </c>
      <c r="B44" s="16" t="s">
        <v>54</v>
      </c>
      <c r="C44" s="17" t="s">
        <v>45</v>
      </c>
      <c r="D44" s="30">
        <v>100</v>
      </c>
      <c r="E44" s="19">
        <v>31</v>
      </c>
      <c r="F44" s="37"/>
      <c r="G44" s="36">
        <f t="shared" si="5"/>
        <v>0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 s="13"/>
    </row>
    <row r="45" spans="1:47" s="14" customFormat="1" ht="15" customHeight="1" x14ac:dyDescent="0.25">
      <c r="A45" s="15"/>
      <c r="B45" s="25" t="s">
        <v>55</v>
      </c>
      <c r="C45" s="26"/>
      <c r="D45" s="26"/>
      <c r="E45" s="27"/>
      <c r="F45" s="25"/>
      <c r="G45" s="32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 s="13" t="s">
        <v>55</v>
      </c>
    </row>
    <row r="46" spans="1:47" s="14" customFormat="1" x14ac:dyDescent="0.25">
      <c r="A46" s="15">
        <v>30</v>
      </c>
      <c r="B46" s="16" t="s">
        <v>56</v>
      </c>
      <c r="C46" s="17" t="s">
        <v>45</v>
      </c>
      <c r="D46" s="30">
        <v>350</v>
      </c>
      <c r="E46" s="19">
        <v>15</v>
      </c>
      <c r="F46" s="37"/>
      <c r="G46" s="36">
        <f>ROUND((D46*F46),2)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 s="13"/>
    </row>
    <row r="47" spans="1:47" s="14" customFormat="1" x14ac:dyDescent="0.25">
      <c r="A47" s="15">
        <v>31</v>
      </c>
      <c r="B47" s="16" t="s">
        <v>57</v>
      </c>
      <c r="C47" s="17" t="s">
        <v>40</v>
      </c>
      <c r="D47" s="31">
        <v>90</v>
      </c>
      <c r="E47" s="19">
        <f>8.15*4</f>
        <v>32.6</v>
      </c>
      <c r="F47" s="37"/>
      <c r="G47" s="36">
        <f t="shared" ref="G47:G51" si="6">ROUND((D47*F47),2)</f>
        <v>0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 s="13"/>
    </row>
    <row r="48" spans="1:47" s="14" customFormat="1" x14ac:dyDescent="0.25">
      <c r="A48" s="15">
        <v>32</v>
      </c>
      <c r="B48" s="16" t="s">
        <v>58</v>
      </c>
      <c r="C48" s="17" t="s">
        <v>40</v>
      </c>
      <c r="D48" s="30">
        <v>350</v>
      </c>
      <c r="E48" s="19">
        <f>9.45/2</f>
        <v>4.7249999999999996</v>
      </c>
      <c r="F48" s="37"/>
      <c r="G48" s="36">
        <f t="shared" si="6"/>
        <v>0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 s="13"/>
    </row>
    <row r="49" spans="1:47" s="14" customFormat="1" x14ac:dyDescent="0.25">
      <c r="A49" s="15">
        <v>33</v>
      </c>
      <c r="B49" s="16" t="s">
        <v>59</v>
      </c>
      <c r="C49" s="17" t="s">
        <v>45</v>
      </c>
      <c r="D49" s="30">
        <v>350</v>
      </c>
      <c r="E49" s="19">
        <v>3.5</v>
      </c>
      <c r="F49" s="37"/>
      <c r="G49" s="36">
        <f t="shared" si="6"/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 s="13"/>
    </row>
    <row r="50" spans="1:47" s="14" customFormat="1" x14ac:dyDescent="0.25">
      <c r="A50" s="15">
        <v>34</v>
      </c>
      <c r="B50" s="16" t="s">
        <v>60</v>
      </c>
      <c r="C50" s="17" t="s">
        <v>40</v>
      </c>
      <c r="D50" s="30">
        <v>140</v>
      </c>
      <c r="E50" s="19">
        <v>12.2</v>
      </c>
      <c r="F50" s="37"/>
      <c r="G50" s="36">
        <f t="shared" si="6"/>
        <v>0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 s="13"/>
    </row>
    <row r="51" spans="1:47" s="14" customFormat="1" x14ac:dyDescent="0.25">
      <c r="A51" s="15">
        <v>35</v>
      </c>
      <c r="B51" s="16" t="s">
        <v>61</v>
      </c>
      <c r="C51" s="17" t="s">
        <v>40</v>
      </c>
      <c r="D51" s="31">
        <v>50</v>
      </c>
      <c r="E51" s="19">
        <v>3.8</v>
      </c>
      <c r="F51" s="37"/>
      <c r="G51" s="36">
        <f t="shared" si="6"/>
        <v>0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 s="13"/>
    </row>
    <row r="52" spans="1:47" s="14" customFormat="1" ht="15.6" customHeight="1" x14ac:dyDescent="0.25">
      <c r="A52" s="15"/>
      <c r="B52" s="32" t="s">
        <v>62</v>
      </c>
      <c r="C52" s="33"/>
      <c r="D52" s="33"/>
      <c r="E52" s="34"/>
      <c r="F52" s="38"/>
      <c r="G52" s="34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 s="13" t="s">
        <v>62</v>
      </c>
    </row>
    <row r="53" spans="1:47" s="14" customFormat="1" x14ac:dyDescent="0.25">
      <c r="A53" s="15">
        <v>36</v>
      </c>
      <c r="B53" s="16" t="s">
        <v>63</v>
      </c>
      <c r="C53" s="17" t="s">
        <v>45</v>
      </c>
      <c r="D53" s="30">
        <v>250</v>
      </c>
      <c r="E53" s="19">
        <v>6.3</v>
      </c>
      <c r="F53" s="37"/>
      <c r="G53" s="36">
        <f>ROUND((D53*F53),2)</f>
        <v>0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 s="13"/>
    </row>
    <row r="54" spans="1:47" s="14" customFormat="1" x14ac:dyDescent="0.25">
      <c r="A54" s="15">
        <v>37</v>
      </c>
      <c r="B54" s="16" t="s">
        <v>64</v>
      </c>
      <c r="C54" s="17" t="s">
        <v>45</v>
      </c>
      <c r="D54" s="31">
        <v>250</v>
      </c>
      <c r="E54" s="19">
        <v>30.5</v>
      </c>
      <c r="F54" s="37"/>
      <c r="G54" s="36">
        <f t="shared" ref="G54:G57" si="7">ROUND((D54*F54),2)</f>
        <v>0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 s="13"/>
    </row>
    <row r="55" spans="1:47" s="14" customFormat="1" x14ac:dyDescent="0.25">
      <c r="A55" s="15">
        <v>38</v>
      </c>
      <c r="B55" s="16" t="s">
        <v>65</v>
      </c>
      <c r="C55" s="17" t="s">
        <v>40</v>
      </c>
      <c r="D55" s="18">
        <v>50</v>
      </c>
      <c r="E55" s="19">
        <v>4.78</v>
      </c>
      <c r="F55" s="37"/>
      <c r="G55" s="36">
        <f t="shared" si="7"/>
        <v>0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 s="13"/>
    </row>
    <row r="56" spans="1:47" s="14" customFormat="1" ht="25.15" customHeight="1" x14ac:dyDescent="0.25">
      <c r="A56" s="15">
        <v>39</v>
      </c>
      <c r="B56" s="16" t="s">
        <v>66</v>
      </c>
      <c r="C56" s="17" t="s">
        <v>40</v>
      </c>
      <c r="D56" s="18">
        <v>20</v>
      </c>
      <c r="E56" s="19">
        <v>46</v>
      </c>
      <c r="F56" s="37"/>
      <c r="G56" s="36">
        <f t="shared" si="7"/>
        <v>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 s="13"/>
    </row>
    <row r="57" spans="1:47" s="14" customFormat="1" x14ac:dyDescent="0.25">
      <c r="A57" s="15">
        <v>40</v>
      </c>
      <c r="B57" s="16" t="s">
        <v>67</v>
      </c>
      <c r="C57" s="17" t="s">
        <v>12</v>
      </c>
      <c r="D57" s="30">
        <v>800</v>
      </c>
      <c r="E57" s="19">
        <v>10.16</v>
      </c>
      <c r="F57" s="37"/>
      <c r="G57" s="36">
        <f t="shared" si="7"/>
        <v>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 s="13"/>
    </row>
    <row r="58" spans="1:47" x14ac:dyDescent="0.25">
      <c r="A58" s="21"/>
      <c r="B58" s="20"/>
      <c r="C58" s="20"/>
      <c r="E58" s="40"/>
      <c r="F58" s="39" t="s">
        <v>71</v>
      </c>
      <c r="G58" s="36">
        <f>SUM(G8:G57)</f>
        <v>0</v>
      </c>
    </row>
    <row r="59" spans="1:47" x14ac:dyDescent="0.25">
      <c r="A59" s="22"/>
      <c r="B59" s="22"/>
      <c r="C59" s="22"/>
      <c r="D59" s="22"/>
      <c r="E59" s="41"/>
      <c r="F59" s="42" t="s">
        <v>68</v>
      </c>
      <c r="G59" s="36">
        <f>G58*0.21</f>
        <v>0</v>
      </c>
    </row>
    <row r="60" spans="1:47" x14ac:dyDescent="0.25">
      <c r="A60" s="22"/>
      <c r="B60" s="22"/>
      <c r="C60" s="23"/>
      <c r="D60" s="22"/>
      <c r="E60" s="44" t="s">
        <v>69</v>
      </c>
      <c r="F60" s="43"/>
      <c r="G60" s="36">
        <f>SUM(G58:G59)</f>
        <v>0</v>
      </c>
    </row>
    <row r="61" spans="1:47" x14ac:dyDescent="0.25">
      <c r="A61" s="22"/>
      <c r="B61" s="22"/>
      <c r="C61" s="22"/>
      <c r="D61" s="22"/>
      <c r="E61" s="22"/>
    </row>
    <row r="62" spans="1:47" x14ac:dyDescent="0.25">
      <c r="A62" s="22"/>
      <c r="B62" s="22"/>
      <c r="C62" s="22"/>
      <c r="D62" s="22"/>
      <c r="E62" s="22"/>
    </row>
    <row r="63" spans="1:47" x14ac:dyDescent="0.25">
      <c r="A63" s="22"/>
      <c r="B63" s="45" t="s">
        <v>70</v>
      </c>
      <c r="C63" s="22"/>
      <c r="D63" s="22"/>
      <c r="E63" s="22"/>
    </row>
    <row r="64" spans="1:47" x14ac:dyDescent="0.25">
      <c r="A64" s="22"/>
      <c r="B64" s="22"/>
      <c r="C64" s="22"/>
      <c r="D64" s="22"/>
      <c r="E64" s="22"/>
    </row>
    <row r="65" spans="1:5" x14ac:dyDescent="0.25">
      <c r="A65" s="22"/>
      <c r="B65" s="22"/>
      <c r="C65" s="22"/>
      <c r="D65" s="22"/>
      <c r="E65" s="22"/>
    </row>
    <row r="66" spans="1:5" x14ac:dyDescent="0.25">
      <c r="A66" s="22"/>
      <c r="B66" s="22"/>
      <c r="C66" s="22"/>
      <c r="D66" s="22"/>
      <c r="E66" s="22"/>
    </row>
    <row r="67" spans="1:5" x14ac:dyDescent="0.25">
      <c r="A67" s="22"/>
      <c r="B67" s="22"/>
      <c r="C67" s="22"/>
      <c r="D67" s="22"/>
      <c r="E67" s="22"/>
    </row>
    <row r="68" spans="1:5" x14ac:dyDescent="0.25">
      <c r="A68" s="24"/>
      <c r="B68" s="24"/>
      <c r="C68" s="24"/>
      <c r="D68" s="24"/>
      <c r="E68" s="24"/>
    </row>
    <row r="69" spans="1:5" x14ac:dyDescent="0.25">
      <c r="A69" s="24"/>
      <c r="B69" s="24"/>
      <c r="C69" s="24"/>
      <c r="D69" s="24"/>
      <c r="E69" s="24"/>
    </row>
  </sheetData>
  <sheetProtection selectLockedCells="1"/>
  <pageMargins left="0.19685039370078741" right="0.19685039370078741" top="0.78740157480314965" bottom="0.39370078740157483" header="0.39370078740157483" footer="0.39370078740157483"/>
  <pageSetup paperSize="9" orientation="portrait" useFirstPageNumber="1" r:id="rId1"/>
  <headerFooter>
    <oddHeader>&amp;L&amp;L&amp;"Times New Roman"&amp;11&amp;BAB "Kauno Energija"&amp;C&amp;L&amp;"Times New Roman"&amp;11&amp;BAB "Kauno Energija"&amp;C&amp;"Times New Roman"&amp;11&amp;B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48C42F3660D4BA2A9B6ADE566F742" ma:contentTypeVersion="16" ma:contentTypeDescription="Create a new document." ma:contentTypeScope="" ma:versionID="8e208f8018b2d1677b4cbe2f0288a8c0">
  <xsd:schema xmlns:xsd="http://www.w3.org/2001/XMLSchema" xmlns:xs="http://www.w3.org/2001/XMLSchema" xmlns:p="http://schemas.microsoft.com/office/2006/metadata/properties" xmlns:ns2="ae584d97-971f-4a2a-a6c4-93f334d67b63" xmlns:ns3="2a268eb0-f7e3-4e97-9a88-eb6273e8d17d" targetNamespace="http://schemas.microsoft.com/office/2006/metadata/properties" ma:root="true" ma:fieldsID="01aa9d84b408adbd5be80fa80a72ce98" ns2:_="" ns3:_="">
    <xsd:import namespace="ae584d97-971f-4a2a-a6c4-93f334d67b63"/>
    <xsd:import namespace="2a268eb0-f7e3-4e97-9a88-eb6273e8d1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84d97-971f-4a2a-a6c4-93f334d67b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00d246e-541b-4ebb-b565-09457b4e2d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68eb0-f7e3-4e97-9a88-eb6273e8d1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a2a45ab-2051-4804-a676-8a2affb533b3}" ma:internalName="TaxCatchAll" ma:showField="CatchAllData" ma:web="2a268eb0-f7e3-4e97-9a88-eb6273e8d1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268eb0-f7e3-4e97-9a88-eb6273e8d17d" xsi:nil="true"/>
    <lcf76f155ced4ddcb4097134ff3c332f xmlns="ae584d97-971f-4a2a-a6c4-93f334d67b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121478-1582-4A8D-B35B-746A559892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04704A-D012-4D0D-919C-364AED1C8D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84d97-971f-4a2a-a6c4-93f334d67b63"/>
    <ds:schemaRef ds:uri="2a268eb0-f7e3-4e97-9a88-eb6273e8d1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8B069A-BA78-4819-BF3E-3942ED1E4DCB}">
  <ds:schemaRefs>
    <ds:schemaRef ds:uri="http://schemas.microsoft.com/office/2006/metadata/properties"/>
    <ds:schemaRef ds:uri="http://schemas.microsoft.com/office/infopath/2007/PartnerControls"/>
    <ds:schemaRef ds:uri="2a268eb0-f7e3-4e97-9a88-eb6273e8d17d"/>
    <ds:schemaRef ds:uri="ae584d97-971f-4a2a-a6c4-93f334d67b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lentele</vt:lpstr>
      <vt:lpstr>lentele!Print_Area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Mindaugas Marcinkevičius</dc:creator>
  <cp:keywords/>
  <dc:description/>
  <cp:lastModifiedBy>Živilė Drulytė</cp:lastModifiedBy>
  <cp:revision/>
  <dcterms:created xsi:type="dcterms:W3CDTF">2024-05-16T13:02:52Z</dcterms:created>
  <dcterms:modified xsi:type="dcterms:W3CDTF">2025-10-02T07:52:34Z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0x010100A7E48C42F3660D4BA2A9B6ADE566F742</vt:lpwstr>
  </property>
  <property fmtid="{D5CDD505-2E9C-101B-9397-08002B2CF9AE}" pid="3" name="MediaServiceImageTags">
    <vt:lpwstr/>
  </property>
</Properties>
</file>