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neviciene\Desktop\Kukarskė\Naujas aplankas\"/>
    </mc:Choice>
  </mc:AlternateContent>
  <xr:revisionPtr revIDLastSave="0" documentId="13_ncr:1_{C48BA2C0-21E5-4801-883B-672B5C702CF8}" xr6:coauthVersionLast="47" xr6:coauthVersionMax="47" xr10:uidLastSave="{00000000-0000-0000-0000-000000000000}"/>
  <workbookProtection workbookAlgorithmName="SHA-512" workbookHashValue="hGMpw1/rsSfTjKNObG5A8LQTwR510nVzfCYyRivoDg5tFSGGjuHNFwMub+q4pfHDVj4JoNB3TYXyVXfl98i/Nw==" workbookSaltValue="mSllwM+lKkidBz0y0tnZWA==" workbookSpinCount="100000" lockStructure="1"/>
  <bookViews>
    <workbookView xWindow="28680" yWindow="-120" windowWidth="29040" windowHeight="15840" xr2:uid="{74741EA2-69B2-4D45-97E9-BEC482D621DD}"/>
  </bookViews>
  <sheets>
    <sheet name="BSD" sheetId="1" r:id="rId1"/>
    <sheet name="Vandentiekis" sheetId="2" r:id="rId2"/>
    <sheet name="Elektrotechnika" sheetId="3" r:id="rId3"/>
    <sheet name="Lauko tinklai" sheetId="4" r:id="rId4"/>
    <sheet name="Teritorij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F14" i="4"/>
  <c r="F28" i="3"/>
  <c r="F26" i="3"/>
  <c r="F36" i="2"/>
  <c r="F34" i="2"/>
  <c r="F55" i="1"/>
  <c r="F46" i="1"/>
  <c r="F43" i="1"/>
  <c r="F35" i="1"/>
  <c r="F31" i="1"/>
  <c r="F54" i="1"/>
  <c r="F53" i="1"/>
  <c r="F52" i="1"/>
  <c r="F51" i="1"/>
  <c r="F50" i="1"/>
  <c r="F49" i="1"/>
  <c r="F48" i="1"/>
  <c r="F45" i="1"/>
  <c r="F38" i="1"/>
  <c r="F39" i="1"/>
  <c r="F40" i="1"/>
  <c r="F41" i="1"/>
  <c r="F37" i="1"/>
  <c r="F34" i="1"/>
  <c r="F3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2" i="1"/>
  <c r="F13" i="3"/>
  <c r="F14" i="3"/>
  <c r="F15" i="3"/>
  <c r="F16" i="3"/>
  <c r="F17" i="3"/>
  <c r="F18" i="3"/>
  <c r="F19" i="3"/>
  <c r="F20" i="3"/>
  <c r="F21" i="3"/>
  <c r="F22" i="3"/>
  <c r="F23" i="3"/>
  <c r="F24" i="3"/>
  <c r="F13" i="5"/>
  <c r="F14" i="5"/>
  <c r="F15" i="5"/>
  <c r="F16" i="5"/>
  <c r="F17" i="5"/>
  <c r="F18" i="5"/>
  <c r="F19" i="5"/>
  <c r="F12" i="5"/>
  <c r="F12" i="4"/>
  <c r="F15" i="4" s="1"/>
  <c r="F12" i="3"/>
  <c r="F12" i="2"/>
  <c r="F32" i="2"/>
  <c r="F31" i="2"/>
  <c r="F30" i="2"/>
  <c r="F29" i="2"/>
  <c r="F28" i="2"/>
  <c r="F27" i="2"/>
  <c r="F26" i="2"/>
  <c r="F25" i="2"/>
  <c r="F24" i="2"/>
  <c r="F23" i="2"/>
  <c r="F22" i="2"/>
  <c r="F21" i="2"/>
  <c r="F13" i="2"/>
  <c r="F14" i="2"/>
  <c r="F15" i="2"/>
  <c r="F16" i="2"/>
  <c r="F17" i="2"/>
  <c r="F18" i="2"/>
  <c r="F42" i="1"/>
  <c r="A13" i="5"/>
  <c r="A14" i="5" s="1"/>
  <c r="A15" i="5" s="1"/>
  <c r="A16" i="5" s="1"/>
  <c r="A17" i="5" s="1"/>
  <c r="A18" i="5" s="1"/>
  <c r="A19" i="5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9" i="2"/>
  <c r="A30" i="2" s="1"/>
  <c r="A31" i="2" s="1"/>
  <c r="A32" i="2" s="1"/>
  <c r="A22" i="2"/>
  <c r="A23" i="2" s="1"/>
  <c r="A24" i="2" s="1"/>
  <c r="A25" i="2" s="1"/>
  <c r="A26" i="2" s="1"/>
  <c r="A27" i="2" s="1"/>
  <c r="A28" i="2" s="1"/>
  <c r="A13" i="2"/>
  <c r="A14" i="2" s="1"/>
  <c r="A15" i="2" s="1"/>
  <c r="A16" i="2" s="1"/>
  <c r="A17" i="2" s="1"/>
  <c r="A18" i="2" s="1"/>
  <c r="A39" i="1"/>
  <c r="A40" i="1" s="1"/>
  <c r="A41" i="1" s="1"/>
  <c r="A42" i="1" s="1"/>
  <c r="A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F21" i="5" l="1"/>
  <c r="F56" i="1"/>
  <c r="F33" i="2"/>
  <c r="F27" i="3"/>
  <c r="F19" i="2"/>
  <c r="F22" i="5" l="1"/>
  <c r="F23" i="5" s="1"/>
  <c r="F57" i="1" l="1"/>
  <c r="F58" i="1" s="1"/>
  <c r="F35" i="2"/>
</calcChain>
</file>

<file path=xl/sharedStrings.xml><?xml version="1.0" encoding="utf-8"?>
<sst xmlns="http://schemas.openxmlformats.org/spreadsheetml/2006/main" count="232" uniqueCount="117">
  <si>
    <t>D A R B Ų  K I E K I Ų  Ž I N I A R A Š T I S</t>
  </si>
  <si>
    <r>
      <t xml:space="preserve">Statiniø grupė        </t>
    </r>
    <r>
      <rPr>
        <sz val="12"/>
        <color rgb="FF000000"/>
        <rFont val="Times New Roman"/>
        <family val="1"/>
      </rPr>
      <t>2024-00-12 Kukarskės globos namai Šakių r. sav., Kidulių sen., Kukarskės k., N                             Nemuno g. 136-1</t>
    </r>
  </si>
  <si>
    <r>
      <t xml:space="preserve">Statinys                  </t>
    </r>
    <r>
      <rPr>
        <sz val="12"/>
        <color rgb="FF000000"/>
        <rFont val="Times New Roman"/>
        <family val="1"/>
      </rPr>
      <t>1 Gyvenamos patalpos</t>
    </r>
  </si>
  <si>
    <r>
      <t xml:space="preserve">Žiniaraštis             </t>
    </r>
    <r>
      <rPr>
        <sz val="12"/>
        <color rgb="FF000000"/>
        <rFont val="Times New Roman"/>
        <family val="1"/>
      </rPr>
      <t xml:space="preserve"> 1 Bendriei satybos darbai</t>
    </r>
  </si>
  <si>
    <t xml:space="preserve">Sąm. Eil. </t>
  </si>
  <si>
    <t>Darbų ir išklaidų aprašymas</t>
  </si>
  <si>
    <t>Mato  vienetas</t>
  </si>
  <si>
    <t>Kiekis</t>
  </si>
  <si>
    <t>Kaina EUR</t>
  </si>
  <si>
    <t xml:space="preserve">Kaina </t>
  </si>
  <si>
    <t>Suma</t>
  </si>
  <si>
    <t>1. Ardymas</t>
  </si>
  <si>
    <t>m2</t>
  </si>
  <si>
    <t>100m2</t>
  </si>
  <si>
    <t>m3</t>
  </si>
  <si>
    <t>vnt</t>
  </si>
  <si>
    <t>m</t>
  </si>
  <si>
    <t>Dušo nuėmimas</t>
  </si>
  <si>
    <t>100m</t>
  </si>
  <si>
    <t>100vnt</t>
  </si>
  <si>
    <t>100x100x70 mm paskirstymo dėžutės demontavimas, kai dėžutė sumontuota sienoje</t>
  </si>
  <si>
    <t>t</t>
  </si>
  <si>
    <t>Lentinių grindų ardymas</t>
  </si>
  <si>
    <t>Gulekšnių ardymas</t>
  </si>
  <si>
    <t>Keraminių plytelių dangos ir grindjuosčių išardymas</t>
  </si>
  <si>
    <t>Monolitini0 betoninio pakloto ir laiptų išardymas k8=1.17</t>
  </si>
  <si>
    <t>Langų rėmų išėmimas</t>
  </si>
  <si>
    <t>Durų staktų išėmimas iš mūro, išlaužiant užkaitus</t>
  </si>
  <si>
    <t>Mūrinių sienų išardymas be plytų atrinkimo k8=1.17</t>
  </si>
  <si>
    <t>Centrinio šildymo iki 32 mm skersmens vamzdynų išardymas, neišsaugojant medžiagų</t>
  </si>
  <si>
    <t>Radiatorių išmontavimas, kai jų masė iki 80 kg</t>
  </si>
  <si>
    <t>Vidaus vamzdynų iš plieninių vandentiekio - dujotiekio iki 32 mm skersmens vamzdži0 ardymas</t>
  </si>
  <si>
    <t>Plieninių vamzdynų pjaustymas dujomis, kai vamzdži0 skersmuo iki         50 mm (1 perpjovimui) k8=1.17</t>
  </si>
  <si>
    <t>Praustuvų arba kriaukli0žų nuėmimas</t>
  </si>
  <si>
    <t>Klozeto puodų arba pisuarų nuėmimas</t>
  </si>
  <si>
    <t>Atvirosios elektros instaliacijos iš plokščių laidų demontavimas</t>
  </si>
  <si>
    <t>Šviestuvų, kabinamų ant kablių ar pakab0, demontavimas</t>
  </si>
  <si>
    <t>Ūkinių šiukšlių valymas iš patalpų</t>
  </si>
  <si>
    <t>Statybinių šiukšlių išvežimas 10 km atstumu automobiliais-savivarčiais, pakraunant rankiniu būdu</t>
  </si>
  <si>
    <t>2. Grindys</t>
  </si>
  <si>
    <t>Grindų ant grunto, kai danga linoleumo,įrengimas (kompleksinis pagal detalę</t>
  </si>
  <si>
    <t>Keraminių plytelių dangos grindų ant grunto, esant šlapiam eksploatacijos režimui, įrengimas</t>
  </si>
  <si>
    <t>100m3</t>
  </si>
  <si>
    <t>3. Sienos</t>
  </si>
  <si>
    <r>
      <rPr>
        <sz val="11"/>
        <rFont val="Calibri"/>
        <family val="2"/>
        <scheme val="minor"/>
      </rPr>
      <t>Durys mūro sienose be spynos (m2 bloko)</t>
    </r>
  </si>
  <si>
    <r>
      <rPr>
        <sz val="11"/>
        <rFont val="Calibri"/>
        <family val="2"/>
        <scheme val="minor"/>
      </rPr>
      <t>Durys medinese sienose ir pertvarose be spynos (m2 bloko)</t>
    </r>
  </si>
  <si>
    <r>
      <rPr>
        <sz val="11"/>
        <rFont val="Calibri"/>
        <family val="2"/>
        <scheme val="minor"/>
      </rPr>
      <t>Plastiko langai varstomi su palangemis (m2 bloko)</t>
    </r>
  </si>
  <si>
    <r>
      <rPr>
        <sz val="11"/>
        <rFont val="Calibri"/>
        <family val="2"/>
        <scheme val="minor"/>
      </rPr>
      <t>Surenkamos gelžbetonio sąramos</t>
    </r>
  </si>
  <si>
    <t>Dvisluoksnių gipskartonio pertvarų su metaliniu karkasu ir 100mm izoliacijos sluoksniu įrengimas</t>
  </si>
  <si>
    <t>Silikatini0 skylėt0 blokeli0 (250x120x138) mm mūras, kai sienos storis 250 mm  k8=1.12, k9=1.15</t>
  </si>
  <si>
    <t>4. Lubos</t>
  </si>
  <si>
    <t>Amstrong" akustini0 pakabinam0 lub0 m2 su metalo konstrukcija ir plokštemis 600x600 mm įrengimas</t>
  </si>
  <si>
    <t>5. Apdailos darbai</t>
  </si>
  <si>
    <t>Sienų atskirų vietų iki 1 m2 ploto tinko remontas kalkių skiediniu k8=1.15</t>
  </si>
  <si>
    <t>Sienų vidinių paviršių pagrindo gruntavimas sukibimą gerinančiais gruntais voleliu</t>
  </si>
  <si>
    <t>Sienų aptaisymas raštuotomis glazūruotomis plytelėmis ant "Atlas" klijų</t>
  </si>
  <si>
    <t>Sienų vidinių paviršių dažymas emulsiniais dažais vienu sluoksniu voleliu</t>
  </si>
  <si>
    <t>Sienų vidinių paviršių dažymas emulsiniais dažais antru arba kartotiniu sluoksniu voleliu</t>
  </si>
  <si>
    <t>Sienų vidinių paviršių glaistymas lateksiniais arba polimeriniais glaistais (pirmasis 1.00 mm storio sluoksnis)</t>
  </si>
  <si>
    <t>Sienų vidinių paviršių glaistymas lateksiniais arba polimeriniais glaistais (kartotinis 1.00 mm storio sluoksnis)</t>
  </si>
  <si>
    <t>Vertė be PVM</t>
  </si>
  <si>
    <t>PVM</t>
  </si>
  <si>
    <t>Bendra vertė su PVM</t>
  </si>
  <si>
    <r>
      <t xml:space="preserve">Žiniaraštis             </t>
    </r>
    <r>
      <rPr>
        <sz val="12"/>
        <color rgb="FF000000"/>
        <rFont val="Times New Roman"/>
        <family val="1"/>
      </rPr>
      <t xml:space="preserve"> 2 Vandentiekis ir nuotekos (vidaus darbai)</t>
    </r>
  </si>
  <si>
    <t>1. Vandentiekis</t>
  </si>
  <si>
    <t>Movinės uždaromosios armatūros montavimas ( nominalusis vidinis skersmuo iki 15 mm)</t>
  </si>
  <si>
    <t>kompl.</t>
  </si>
  <si>
    <t>2. Kanalizacija</t>
  </si>
  <si>
    <t>Dušo kabinos montavimas</t>
  </si>
  <si>
    <t>Plastikinio trapo, kurio skersmuo 50mm, montavimas</t>
  </si>
  <si>
    <t>Plastikinių vamzdžių jungimas presuojamomis movomis, alkūnėmis, perėjimais ( vamzdžio išorinis skersmuo iki 32 mm)</t>
  </si>
  <si>
    <t>Plastikinių vamzdžių jungimas presuojamais trišakiais ( vamzdžio išorinis skersmuo iki 32 mm)</t>
  </si>
  <si>
    <t>Vamzdyno pajungimo galinių alkūnių montavimas ( viena alkūnė)</t>
  </si>
  <si>
    <t>Vamzdyno pajungimo galinių alkūnių montavimas ( dvi alkūnės su atraminėmis detalėmis)</t>
  </si>
  <si>
    <t>Vamzdyno vamzdžių izoliavimas lanksčiais vamzdžių kevalais , kai vamzdžio išorinis skersmuo iki 35 mm</t>
  </si>
  <si>
    <t>Plast.kanalizac.vamzdžių, kurių D 5ų-1ųųmm, tiesimas</t>
  </si>
  <si>
    <t>Praustuvo montavimas, tvirtinant prie sienos, kai kanalizacija plastikinių vamzdžių</t>
  </si>
  <si>
    <t>Įvairių rūšių ir tipų vandens maišytuvų montavimas</t>
  </si>
  <si>
    <t>Pakabų maišytuvo lanksčiai žarnai</t>
  </si>
  <si>
    <t>Vidaus nuotekų plastikinių vamzdynų jungiamųjų (fasoninių) dalių montavimas, kai nominalusis vidinis skersmuo iki 50 mm</t>
  </si>
  <si>
    <t>Vidaus nuotekų plastikinių vamzdynų jungiamųjų (fasoninių) dalių montavimas, kai nominalusis vidinis skersmuo iki 110 mm</t>
  </si>
  <si>
    <t>Klozeto su nuplovimo čiaupu montavimas, gręžiant grindyse skyles</t>
  </si>
  <si>
    <t xml:space="preserve">Šildytuvo (tūrinis šildytuvas) montavimas </t>
  </si>
  <si>
    <t>Chromuotų rankšluosčių džiovintuvų montavimas ant keramik.plytelem aptaisytų sienų</t>
  </si>
  <si>
    <t>Kriaukles su nuimama nugarele montavimas ant glazūra aptaisytų sienų</t>
  </si>
  <si>
    <r>
      <t xml:space="preserve">Žiniaraštis             </t>
    </r>
    <r>
      <rPr>
        <sz val="12"/>
        <color rgb="FF000000"/>
        <rFont val="Times New Roman"/>
        <family val="1"/>
      </rPr>
      <t xml:space="preserve"> 3  Elektrotechnika</t>
    </r>
  </si>
  <si>
    <t>1 Elektrotechnika</t>
  </si>
  <si>
    <t>Pirmo viengyslio arba daugiagyslio laido vienoje pynėje iki 2.5 mm2 skerspjūvio įtraukimas į sumontuotus vamzdžius</t>
  </si>
  <si>
    <t>Jungiklio montavimas, kai instaliacija paslėptoji</t>
  </si>
  <si>
    <t>Vienfazio įvado skydelių montavimas</t>
  </si>
  <si>
    <t>Iki 25mm skersmens viniplastinių vamzdžių montavimas sienomis ir kolonomis su nejudomu tvirtinimu</t>
  </si>
  <si>
    <t>Dviejų-trijų gyslų laidų tiesimas sienose ir paruoštose vagose (po tinku)</t>
  </si>
  <si>
    <t>Hermetinių ir pusiauhermetinių jungiklių montavimas</t>
  </si>
  <si>
    <t>Rozečių montavimas, kai instaliacija paslėptoji</t>
  </si>
  <si>
    <t>Hermetinių ir pusiauhermetinių rozečių montavimas</t>
  </si>
  <si>
    <t>Blokų iš 4 įmontuojamų gaminių (jungiklių ir rozečių) montavimas paruoštuose lizduose</t>
  </si>
  <si>
    <t>Vagų pramušimas mūrinėse sienose,kai vagų skerspjūvio plotas iki 20 cm2, pramušant pneumatiniu plaktuku k8=1.17</t>
  </si>
  <si>
    <t>Skylių užtaisymas gelžbetoniniuose perdenginiuose,kai skylės plotas iki 0.05 m2</t>
  </si>
  <si>
    <t>Lizdų iki 130x130 mm pramušimas mūro sienose pneumatiniu plaktukuk 8=1.17</t>
  </si>
  <si>
    <r>
      <t xml:space="preserve">Žiniaraštis             </t>
    </r>
    <r>
      <rPr>
        <sz val="12"/>
        <color rgb="FF000000"/>
        <rFont val="Times New Roman"/>
        <family val="1"/>
      </rPr>
      <t xml:space="preserve"> 4. Lauko tinklai (kanalizacija)</t>
    </r>
  </si>
  <si>
    <t>1. Kanalizacija</t>
  </si>
  <si>
    <t>Buitinių nuotekų tinklai iš pvc vamzdžių d 160mm k9=1.15</t>
  </si>
  <si>
    <t>km</t>
  </si>
  <si>
    <r>
      <t xml:space="preserve">Žiniaraštis             </t>
    </r>
    <r>
      <rPr>
        <sz val="12"/>
        <color rgb="FF000000"/>
        <rFont val="Times New Roman"/>
        <family val="1"/>
      </rPr>
      <t xml:space="preserve"> 5.  Teritorijos sutvarkymas</t>
    </r>
  </si>
  <si>
    <t>1. Pandusas ir pėsčiųjų takas</t>
  </si>
  <si>
    <t>Mechanizuotas grunto kasimas, pakraunant ir vežant gruntą 5 km atstumu bei darbas sąvartoje k9=1.15</t>
  </si>
  <si>
    <t>Grunto kasimas rankiniu būdu k9=1.15</t>
  </si>
  <si>
    <t>3,0 cm storio pasluoksnio iš smėlio- cemento mišinio įrengimas k9=1.15</t>
  </si>
  <si>
    <t>Betoninių bordiūrių (150x300 mm) įrengimas ant betono pagrindo k9=1.15</t>
  </si>
  <si>
    <t>Pagrindų išlyginamųjų ir paruošiamųų sluoksnių iš smėlio įrengimas k9=1.15</t>
  </si>
  <si>
    <t>Viensluoksnių 12 cm storio pagrindų ir dangų iš smėlio-žvyro mišinių įrengimas k9=1.15</t>
  </si>
  <si>
    <t>Monolitiniai betono kiti pamatai (mažų apimčių) k8=1.03, k9 = 1.15</t>
  </si>
  <si>
    <t>100 m3</t>
  </si>
  <si>
    <t>Vandentiekio, šildymo ir suspausto oro 
vamzdynų iš plastikinių vamzdžių tiesimas ant grindų pagrindo ( vamzdžio išorinis skersmuo iki 32 mm)</t>
  </si>
  <si>
    <t>LED šviestuvų montavimas, tvirtinant smeigėmis ar įmontuojant į lubas</t>
  </si>
  <si>
    <t>100 vnt</t>
  </si>
  <si>
    <r>
      <t xml:space="preserve">5 cm storio betoninių plytelių </t>
    </r>
    <r>
      <rPr>
        <sz val="11"/>
        <color rgb="FFFF0000"/>
        <rFont val="Calibri"/>
        <family val="2"/>
        <charset val="186"/>
        <scheme val="minor"/>
      </rPr>
      <t>ar trinkelių</t>
    </r>
    <r>
      <rPr>
        <sz val="11"/>
        <color theme="1"/>
        <rFont val="Calibri"/>
        <family val="2"/>
        <charset val="186"/>
        <scheme val="minor"/>
      </rPr>
      <t xml:space="preserve"> šaligatvių įrengimas k9=1.15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</si>
</sst>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CIDFont+F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IDFont+F2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11" fillId="0" borderId="0" xfId="0" applyFont="1" applyAlignment="1">
      <alignment vertical="top" wrapText="1"/>
    </xf>
    <xf numFmtId="164" fontId="0" fillId="0" borderId="0" xfId="0" applyNumberFormat="1" applyAlignment="1">
      <alignment horizontal="center" vertical="center"/>
    </xf>
    <xf numFmtId="0" fontId="0" fillId="0" borderId="3" xfId="0" applyBorder="1"/>
    <xf numFmtId="0" fontId="7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wrapText="1"/>
    </xf>
    <xf numFmtId="164" fontId="0" fillId="0" borderId="3" xfId="0" applyNumberForma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164" fontId="0" fillId="0" borderId="0" xfId="0" applyNumberFormat="1"/>
    <xf numFmtId="0" fontId="13" fillId="0" borderId="3" xfId="0" applyFont="1" applyBorder="1" applyAlignment="1">
      <alignment wrapText="1"/>
    </xf>
    <xf numFmtId="164" fontId="0" fillId="0" borderId="3" xfId="0" applyNumberFormat="1" applyBorder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3" xfId="0" applyFont="1" applyBorder="1" applyAlignment="1">
      <alignment vertical="top" wrapText="1"/>
    </xf>
    <xf numFmtId="2" fontId="0" fillId="0" borderId="3" xfId="0" applyNumberFormat="1" applyBorder="1"/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A8A7-8495-4B70-A60E-F26DD7CFBD7A}">
  <dimension ref="A1:F58"/>
  <sheetViews>
    <sheetView tabSelected="1" zoomScale="85" zoomScaleNormal="85" workbookViewId="0">
      <selection activeCell="L17" sqref="L17"/>
    </sheetView>
  </sheetViews>
  <sheetFormatPr defaultRowHeight="15"/>
  <cols>
    <col min="1" max="1" width="9.42578125" customWidth="1"/>
    <col min="2" max="2" width="36.85546875" customWidth="1"/>
    <col min="3" max="3" width="13.42578125" customWidth="1"/>
    <col min="4" max="4" width="12.7109375" customWidth="1"/>
    <col min="5" max="5" width="10.28515625" customWidth="1"/>
  </cols>
  <sheetData>
    <row r="1" spans="1:6" ht="18.75">
      <c r="A1" s="55" t="s">
        <v>0</v>
      </c>
      <c r="B1" s="50"/>
      <c r="C1" s="50"/>
      <c r="D1" s="50"/>
      <c r="E1" s="50"/>
      <c r="F1" s="50"/>
    </row>
    <row r="2" spans="1:6">
      <c r="A2" s="56"/>
      <c r="B2" s="56"/>
      <c r="C2" s="56"/>
      <c r="D2" s="56"/>
      <c r="E2" s="56"/>
      <c r="F2" s="56"/>
    </row>
    <row r="3" spans="1:6" ht="32.25" customHeight="1">
      <c r="A3" s="57" t="s">
        <v>1</v>
      </c>
      <c r="B3" s="57"/>
      <c r="C3" s="57"/>
      <c r="D3" s="57"/>
      <c r="E3" s="57"/>
      <c r="F3" s="57"/>
    </row>
    <row r="4" spans="1:6" ht="15" customHeight="1">
      <c r="A4" s="1"/>
      <c r="B4" s="1"/>
      <c r="C4" s="1"/>
      <c r="D4" s="1"/>
      <c r="E4" s="1"/>
      <c r="F4" s="1"/>
    </row>
    <row r="5" spans="1:6" ht="15.75">
      <c r="A5" s="58" t="s">
        <v>2</v>
      </c>
      <c r="B5" s="58"/>
      <c r="C5" s="58"/>
      <c r="D5" s="58"/>
      <c r="E5" s="58"/>
      <c r="F5" s="58"/>
    </row>
    <row r="6" spans="1:6" ht="15.75">
      <c r="A6" s="2"/>
      <c r="B6" s="2"/>
      <c r="C6" s="2"/>
      <c r="D6" s="2"/>
      <c r="E6" s="2"/>
      <c r="F6" s="2"/>
    </row>
    <row r="7" spans="1:6" ht="15.75">
      <c r="A7" s="58" t="s">
        <v>3</v>
      </c>
      <c r="B7" s="58"/>
      <c r="C7" s="58"/>
      <c r="D7" s="58"/>
      <c r="E7" s="58"/>
      <c r="F7" s="58"/>
    </row>
    <row r="8" spans="1:6" ht="15.75">
      <c r="A8" s="2"/>
      <c r="B8" s="2"/>
      <c r="C8" s="2"/>
      <c r="D8" s="2"/>
      <c r="E8" s="2"/>
      <c r="F8" s="2"/>
    </row>
    <row r="9" spans="1:6" ht="15.75" customHeight="1">
      <c r="A9" s="54" t="s">
        <v>4</v>
      </c>
      <c r="B9" s="54" t="s">
        <v>5</v>
      </c>
      <c r="C9" s="54" t="s">
        <v>6</v>
      </c>
      <c r="D9" s="54" t="s">
        <v>7</v>
      </c>
      <c r="E9" s="51" t="s">
        <v>8</v>
      </c>
      <c r="F9" s="51"/>
    </row>
    <row r="10" spans="1:6" ht="15" customHeight="1">
      <c r="A10" s="54"/>
      <c r="B10" s="54"/>
      <c r="C10" s="54"/>
      <c r="D10" s="54"/>
      <c r="E10" s="3" t="s">
        <v>9</v>
      </c>
      <c r="F10" s="3" t="s">
        <v>10</v>
      </c>
    </row>
    <row r="11" spans="1:6">
      <c r="A11" s="52" t="s">
        <v>11</v>
      </c>
      <c r="B11" s="53"/>
      <c r="C11" s="53"/>
      <c r="D11" s="53"/>
      <c r="E11" s="53"/>
      <c r="F11" s="53"/>
    </row>
    <row r="12" spans="1:6">
      <c r="A12" s="7">
        <v>1</v>
      </c>
      <c r="B12" s="4" t="s">
        <v>22</v>
      </c>
      <c r="C12" s="9" t="s">
        <v>12</v>
      </c>
      <c r="D12" s="39">
        <v>81.680000000000007</v>
      </c>
      <c r="E12" s="6"/>
      <c r="F12" s="39">
        <f>ROUND(D12*E12,2)</f>
        <v>0</v>
      </c>
    </row>
    <row r="13" spans="1:6">
      <c r="A13" s="7">
        <f>A12+1</f>
        <v>2</v>
      </c>
      <c r="B13" s="5" t="s">
        <v>23</v>
      </c>
      <c r="C13" s="9" t="s">
        <v>12</v>
      </c>
      <c r="D13" s="39">
        <v>81.680000000000007</v>
      </c>
      <c r="E13" s="6"/>
      <c r="F13" s="39">
        <f t="shared" ref="F13:F30" si="0">ROUND(D13*E13,2)</f>
        <v>0</v>
      </c>
    </row>
    <row r="14" spans="1:6" ht="30">
      <c r="A14" s="7">
        <f t="shared" ref="A14:A30" si="1">A13+1</f>
        <v>3</v>
      </c>
      <c r="B14" s="5" t="s">
        <v>24</v>
      </c>
      <c r="C14" s="9" t="s">
        <v>13</v>
      </c>
      <c r="D14" s="39">
        <v>0.1</v>
      </c>
      <c r="E14" s="6"/>
      <c r="F14" s="39">
        <f t="shared" si="0"/>
        <v>0</v>
      </c>
    </row>
    <row r="15" spans="1:6" ht="30">
      <c r="A15" s="7">
        <f t="shared" si="1"/>
        <v>4</v>
      </c>
      <c r="B15" s="5" t="s">
        <v>25</v>
      </c>
      <c r="C15" s="9" t="s">
        <v>14</v>
      </c>
      <c r="D15" s="39">
        <v>1.3</v>
      </c>
      <c r="E15" s="6"/>
      <c r="F15" s="39">
        <f t="shared" si="0"/>
        <v>0</v>
      </c>
    </row>
    <row r="16" spans="1:6">
      <c r="A16" s="7">
        <f t="shared" si="1"/>
        <v>5</v>
      </c>
      <c r="B16" s="5" t="s">
        <v>26</v>
      </c>
      <c r="C16" s="9" t="s">
        <v>15</v>
      </c>
      <c r="D16" s="39">
        <v>9</v>
      </c>
      <c r="E16" s="6"/>
      <c r="F16" s="39">
        <f t="shared" si="0"/>
        <v>0</v>
      </c>
    </row>
    <row r="17" spans="1:6" ht="30">
      <c r="A17" s="7">
        <f t="shared" si="1"/>
        <v>6</v>
      </c>
      <c r="B17" s="5" t="s">
        <v>27</v>
      </c>
      <c r="C17" s="9" t="s">
        <v>15</v>
      </c>
      <c r="D17" s="39">
        <v>9</v>
      </c>
      <c r="E17" s="6"/>
      <c r="F17" s="39">
        <f t="shared" si="0"/>
        <v>0</v>
      </c>
    </row>
    <row r="18" spans="1:6" ht="30">
      <c r="A18" s="7">
        <f t="shared" si="1"/>
        <v>7</v>
      </c>
      <c r="B18" s="5" t="s">
        <v>28</v>
      </c>
      <c r="C18" s="9" t="s">
        <v>14</v>
      </c>
      <c r="D18" s="39">
        <v>3.3</v>
      </c>
      <c r="E18" s="6"/>
      <c r="F18" s="39">
        <f t="shared" si="0"/>
        <v>0</v>
      </c>
    </row>
    <row r="19" spans="1:6" ht="45">
      <c r="A19" s="7">
        <f t="shared" si="1"/>
        <v>8</v>
      </c>
      <c r="B19" s="5" t="s">
        <v>29</v>
      </c>
      <c r="C19" s="9" t="s">
        <v>16</v>
      </c>
      <c r="D19" s="39">
        <v>10</v>
      </c>
      <c r="E19" s="6"/>
      <c r="F19" s="39">
        <f t="shared" si="0"/>
        <v>0</v>
      </c>
    </row>
    <row r="20" spans="1:6" ht="30">
      <c r="A20" s="7">
        <f t="shared" si="1"/>
        <v>9</v>
      </c>
      <c r="B20" s="5" t="s">
        <v>30</v>
      </c>
      <c r="C20" s="9" t="s">
        <v>15</v>
      </c>
      <c r="D20" s="39">
        <v>7</v>
      </c>
      <c r="E20" s="6"/>
      <c r="F20" s="39">
        <f t="shared" si="0"/>
        <v>0</v>
      </c>
    </row>
    <row r="21" spans="1:6" ht="45">
      <c r="A21" s="7">
        <f t="shared" si="1"/>
        <v>10</v>
      </c>
      <c r="B21" s="5" t="s">
        <v>31</v>
      </c>
      <c r="C21" s="9" t="s">
        <v>16</v>
      </c>
      <c r="D21" s="39">
        <v>25</v>
      </c>
      <c r="E21" s="6"/>
      <c r="F21" s="39">
        <f t="shared" si="0"/>
        <v>0</v>
      </c>
    </row>
    <row r="22" spans="1:6" ht="45">
      <c r="A22" s="7">
        <f t="shared" si="1"/>
        <v>11</v>
      </c>
      <c r="B22" s="5" t="s">
        <v>32</v>
      </c>
      <c r="C22" s="9" t="s">
        <v>15</v>
      </c>
      <c r="D22" s="39">
        <v>10</v>
      </c>
      <c r="E22" s="6"/>
      <c r="F22" s="39">
        <f t="shared" si="0"/>
        <v>0</v>
      </c>
    </row>
    <row r="23" spans="1:6">
      <c r="A23" s="7">
        <f t="shared" si="1"/>
        <v>12</v>
      </c>
      <c r="B23" s="5" t="s">
        <v>33</v>
      </c>
      <c r="C23" s="9" t="s">
        <v>15</v>
      </c>
      <c r="D23" s="39">
        <v>2</v>
      </c>
      <c r="E23" s="6"/>
      <c r="F23" s="39">
        <f t="shared" si="0"/>
        <v>0</v>
      </c>
    </row>
    <row r="24" spans="1:6">
      <c r="A24" s="7">
        <f t="shared" si="1"/>
        <v>13</v>
      </c>
      <c r="B24" s="5" t="s">
        <v>34</v>
      </c>
      <c r="C24" s="9" t="s">
        <v>15</v>
      </c>
      <c r="D24" s="39">
        <v>1</v>
      </c>
      <c r="E24" s="6"/>
      <c r="F24" s="39">
        <f t="shared" si="0"/>
        <v>0</v>
      </c>
    </row>
    <row r="25" spans="1:6">
      <c r="A25" s="7">
        <f t="shared" si="1"/>
        <v>14</v>
      </c>
      <c r="B25" s="5" t="s">
        <v>17</v>
      </c>
      <c r="C25" s="9" t="s">
        <v>15</v>
      </c>
      <c r="D25" s="39">
        <v>1</v>
      </c>
      <c r="E25" s="6"/>
      <c r="F25" s="39">
        <f t="shared" si="0"/>
        <v>0</v>
      </c>
    </row>
    <row r="26" spans="1:6" ht="30">
      <c r="A26" s="7">
        <f t="shared" si="1"/>
        <v>15</v>
      </c>
      <c r="B26" s="5" t="s">
        <v>35</v>
      </c>
      <c r="C26" s="9" t="s">
        <v>18</v>
      </c>
      <c r="D26" s="39">
        <v>0.5</v>
      </c>
      <c r="E26" s="6"/>
      <c r="F26" s="39">
        <f t="shared" si="0"/>
        <v>0</v>
      </c>
    </row>
    <row r="27" spans="1:6" ht="30">
      <c r="A27" s="7">
        <f t="shared" si="1"/>
        <v>16</v>
      </c>
      <c r="B27" s="5" t="s">
        <v>36</v>
      </c>
      <c r="C27" s="9" t="s">
        <v>19</v>
      </c>
      <c r="D27" s="39">
        <v>0.1</v>
      </c>
      <c r="E27" s="6"/>
      <c r="F27" s="39">
        <f t="shared" si="0"/>
        <v>0</v>
      </c>
    </row>
    <row r="28" spans="1:6" ht="45">
      <c r="A28" s="7">
        <f t="shared" si="1"/>
        <v>17</v>
      </c>
      <c r="B28" s="5" t="s">
        <v>20</v>
      </c>
      <c r="C28" s="9" t="s">
        <v>115</v>
      </c>
      <c r="D28" s="39">
        <v>0.15</v>
      </c>
      <c r="E28" s="6"/>
      <c r="F28" s="39">
        <f t="shared" si="0"/>
        <v>0</v>
      </c>
    </row>
    <row r="29" spans="1:6">
      <c r="A29" s="7">
        <f t="shared" si="1"/>
        <v>18</v>
      </c>
      <c r="B29" s="5" t="s">
        <v>37</v>
      </c>
      <c r="C29" s="9" t="s">
        <v>21</v>
      </c>
      <c r="D29" s="39">
        <v>8</v>
      </c>
      <c r="E29" s="6"/>
      <c r="F29" s="39">
        <f t="shared" si="0"/>
        <v>0</v>
      </c>
    </row>
    <row r="30" spans="1:6" ht="45.75" thickBot="1">
      <c r="A30" s="18">
        <f t="shared" si="1"/>
        <v>19</v>
      </c>
      <c r="B30" s="19" t="s">
        <v>38</v>
      </c>
      <c r="C30" s="20" t="s">
        <v>21</v>
      </c>
      <c r="D30" s="40">
        <v>8</v>
      </c>
      <c r="E30" s="35"/>
      <c r="F30" s="39">
        <f t="shared" si="0"/>
        <v>0</v>
      </c>
    </row>
    <row r="31" spans="1:6">
      <c r="F31" s="43">
        <f>SUM(F12:F30)</f>
        <v>0</v>
      </c>
    </row>
    <row r="32" spans="1:6">
      <c r="A32" s="49" t="s">
        <v>39</v>
      </c>
      <c r="B32" s="49"/>
      <c r="C32" s="49"/>
      <c r="D32" s="49"/>
      <c r="E32" s="49"/>
      <c r="F32" s="49"/>
    </row>
    <row r="33" spans="1:6" ht="45">
      <c r="A33" s="7">
        <v>1</v>
      </c>
      <c r="B33" s="10" t="s">
        <v>40</v>
      </c>
      <c r="C33" s="9" t="s">
        <v>13</v>
      </c>
      <c r="D33" s="41">
        <v>0.64800000000000002</v>
      </c>
      <c r="E33" s="39"/>
      <c r="F33" s="39">
        <f>ROUND(D33*E33,2)</f>
        <v>0</v>
      </c>
    </row>
    <row r="34" spans="1:6" ht="45.75" thickBot="1">
      <c r="A34" s="18">
        <v>2</v>
      </c>
      <c r="B34" s="21" t="s">
        <v>41</v>
      </c>
      <c r="C34" s="20" t="s">
        <v>13</v>
      </c>
      <c r="D34" s="42">
        <v>0.219</v>
      </c>
      <c r="E34" s="40"/>
      <c r="F34" s="39">
        <f>ROUND(D34*E34,2)</f>
        <v>0</v>
      </c>
    </row>
    <row r="35" spans="1:6">
      <c r="B35" s="8"/>
      <c r="C35" s="9"/>
      <c r="F35" s="43">
        <f>SUM(F33:F34)</f>
        <v>0</v>
      </c>
    </row>
    <row r="36" spans="1:6">
      <c r="A36" s="49" t="s">
        <v>43</v>
      </c>
      <c r="B36" s="50"/>
      <c r="C36" s="50"/>
      <c r="D36" s="50"/>
      <c r="E36" s="50"/>
      <c r="F36" s="50"/>
    </row>
    <row r="37" spans="1:6" ht="45">
      <c r="A37" s="7">
        <v>1</v>
      </c>
      <c r="B37" s="11" t="s">
        <v>48</v>
      </c>
      <c r="C37" t="s">
        <v>13</v>
      </c>
      <c r="D37" s="41">
        <v>0.40500000000000003</v>
      </c>
      <c r="E37" s="39"/>
      <c r="F37" s="39">
        <f>ROUND(D37*E37,2)</f>
        <v>0</v>
      </c>
    </row>
    <row r="38" spans="1:6" ht="30">
      <c r="A38" s="7">
        <f>A37+1</f>
        <v>2</v>
      </c>
      <c r="B38" s="12" t="s">
        <v>44</v>
      </c>
      <c r="C38" t="s">
        <v>12</v>
      </c>
      <c r="D38" s="39">
        <v>7.56</v>
      </c>
      <c r="E38" s="39"/>
      <c r="F38" s="39">
        <f t="shared" ref="F38:F41" si="2">ROUND(D38*E38,2)</f>
        <v>0</v>
      </c>
    </row>
    <row r="39" spans="1:6" ht="30">
      <c r="A39" s="7">
        <f t="shared" ref="A39:A42" si="3">A38+1</f>
        <v>3</v>
      </c>
      <c r="B39" s="12" t="s">
        <v>45</v>
      </c>
      <c r="C39" t="s">
        <v>12</v>
      </c>
      <c r="D39" s="39">
        <v>6.72</v>
      </c>
      <c r="E39" s="39"/>
      <c r="F39" s="39">
        <f t="shared" si="2"/>
        <v>0</v>
      </c>
    </row>
    <row r="40" spans="1:6" ht="30">
      <c r="A40" s="7">
        <f t="shared" si="3"/>
        <v>4</v>
      </c>
      <c r="B40" s="12" t="s">
        <v>46</v>
      </c>
      <c r="C40" t="s">
        <v>12</v>
      </c>
      <c r="D40" s="39">
        <v>17.2</v>
      </c>
      <c r="E40" s="39"/>
      <c r="F40" s="39">
        <f t="shared" si="2"/>
        <v>0</v>
      </c>
    </row>
    <row r="41" spans="1:6" ht="51" customHeight="1">
      <c r="A41" s="7">
        <f t="shared" si="3"/>
        <v>5</v>
      </c>
      <c r="B41" s="14" t="s">
        <v>49</v>
      </c>
      <c r="C41" t="s">
        <v>14</v>
      </c>
      <c r="D41" s="39">
        <v>1.5</v>
      </c>
      <c r="E41" s="39"/>
      <c r="F41" s="39">
        <f t="shared" si="2"/>
        <v>0</v>
      </c>
    </row>
    <row r="42" spans="1:6" ht="15.75" thickBot="1">
      <c r="A42" s="18">
        <f t="shared" si="3"/>
        <v>6</v>
      </c>
      <c r="B42" s="13" t="s">
        <v>47</v>
      </c>
      <c r="C42" s="16" t="s">
        <v>14</v>
      </c>
      <c r="D42" s="40">
        <v>0.3</v>
      </c>
      <c r="E42" s="40"/>
      <c r="F42" s="40">
        <f t="shared" ref="F42" si="4">D42*E42</f>
        <v>0</v>
      </c>
    </row>
    <row r="43" spans="1:6">
      <c r="F43" s="43">
        <f>SUM(F37:F42)</f>
        <v>0</v>
      </c>
    </row>
    <row r="44" spans="1:6">
      <c r="A44" s="49" t="s">
        <v>50</v>
      </c>
      <c r="B44" s="50"/>
      <c r="C44" s="50"/>
      <c r="D44" s="50"/>
      <c r="E44" s="50"/>
      <c r="F44" s="50"/>
    </row>
    <row r="45" spans="1:6" ht="45.75" thickBot="1">
      <c r="A45" s="18">
        <v>1</v>
      </c>
      <c r="B45" s="19" t="s">
        <v>51</v>
      </c>
      <c r="C45" s="20" t="s">
        <v>12</v>
      </c>
      <c r="D45" s="40">
        <v>85.98</v>
      </c>
      <c r="E45" s="40"/>
      <c r="F45" s="40">
        <f t="shared" ref="F45" si="5">ROUND(D45*E45,2)</f>
        <v>0</v>
      </c>
    </row>
    <row r="46" spans="1:6">
      <c r="F46" s="43">
        <f>F45</f>
        <v>0</v>
      </c>
    </row>
    <row r="47" spans="1:6">
      <c r="A47" s="49" t="s">
        <v>52</v>
      </c>
      <c r="B47" s="49"/>
      <c r="C47" s="49"/>
      <c r="D47" s="49"/>
      <c r="E47" s="49"/>
      <c r="F47" s="49"/>
    </row>
    <row r="48" spans="1:6" ht="30">
      <c r="A48" s="7">
        <v>1</v>
      </c>
      <c r="B48" s="5" t="s">
        <v>53</v>
      </c>
      <c r="C48" t="s">
        <v>12</v>
      </c>
      <c r="D48" s="15">
        <v>20</v>
      </c>
      <c r="E48" s="39"/>
      <c r="F48" s="39">
        <f t="shared" ref="F48:F54" si="6">ROUND(D48*E48,2)</f>
        <v>0</v>
      </c>
    </row>
    <row r="49" spans="1:6" ht="45">
      <c r="A49" s="7">
        <v>2</v>
      </c>
      <c r="B49" s="5" t="s">
        <v>54</v>
      </c>
      <c r="C49" t="s">
        <v>13</v>
      </c>
      <c r="D49" s="39">
        <v>3.05</v>
      </c>
      <c r="E49" s="39"/>
      <c r="F49" s="39">
        <f t="shared" si="6"/>
        <v>0</v>
      </c>
    </row>
    <row r="50" spans="1:6" ht="45">
      <c r="A50" s="7">
        <v>3</v>
      </c>
      <c r="B50" s="5" t="s">
        <v>55</v>
      </c>
      <c r="C50" t="s">
        <v>12</v>
      </c>
      <c r="D50" s="15">
        <v>65</v>
      </c>
      <c r="E50" s="39"/>
      <c r="F50" s="39">
        <f t="shared" si="6"/>
        <v>0</v>
      </c>
    </row>
    <row r="51" spans="1:6" ht="45">
      <c r="A51" s="7">
        <v>4</v>
      </c>
      <c r="B51" s="5" t="s">
        <v>58</v>
      </c>
      <c r="C51" t="s">
        <v>13</v>
      </c>
      <c r="D51" s="15">
        <v>2.4</v>
      </c>
      <c r="E51" s="39"/>
      <c r="F51" s="39">
        <f t="shared" si="6"/>
        <v>0</v>
      </c>
    </row>
    <row r="52" spans="1:6" ht="45">
      <c r="A52" s="7">
        <v>5</v>
      </c>
      <c r="B52" s="5" t="s">
        <v>59</v>
      </c>
      <c r="C52" t="s">
        <v>13</v>
      </c>
      <c r="D52" s="15">
        <v>2.4</v>
      </c>
      <c r="E52" s="39"/>
      <c r="F52" s="39">
        <f t="shared" si="6"/>
        <v>0</v>
      </c>
    </row>
    <row r="53" spans="1:6" ht="45">
      <c r="A53" s="7">
        <v>6</v>
      </c>
      <c r="B53" s="5" t="s">
        <v>56</v>
      </c>
      <c r="C53" t="s">
        <v>13</v>
      </c>
      <c r="D53" s="15">
        <v>2.4</v>
      </c>
      <c r="E53" s="39"/>
      <c r="F53" s="39">
        <f t="shared" si="6"/>
        <v>0</v>
      </c>
    </row>
    <row r="54" spans="1:6" ht="45.75" thickBot="1">
      <c r="A54" s="18">
        <v>7</v>
      </c>
      <c r="B54" s="19" t="s">
        <v>57</v>
      </c>
      <c r="C54" s="16" t="s">
        <v>13</v>
      </c>
      <c r="D54" s="22">
        <v>2.4</v>
      </c>
      <c r="E54" s="40"/>
      <c r="F54" s="40">
        <f t="shared" si="6"/>
        <v>0</v>
      </c>
    </row>
    <row r="55" spans="1:6">
      <c r="F55" s="43">
        <f>SUM(F48:F54)</f>
        <v>0</v>
      </c>
    </row>
    <row r="56" spans="1:6" ht="15.75" thickBot="1">
      <c r="B56" s="17" t="s">
        <v>60</v>
      </c>
      <c r="F56" s="40">
        <f>ROUND(F55+F46+F43+F35+F31,2)</f>
        <v>0</v>
      </c>
    </row>
    <row r="57" spans="1:6" ht="15.75" thickBot="1">
      <c r="B57" s="17" t="s">
        <v>61</v>
      </c>
      <c r="F57" s="44">
        <f>ROUND(F56*0.21,2)</f>
        <v>0</v>
      </c>
    </row>
    <row r="58" spans="1:6" ht="15.75" thickBot="1">
      <c r="B58" s="17" t="s">
        <v>62</v>
      </c>
      <c r="F58" s="44">
        <f>ROUND(F56+F57,2)</f>
        <v>0</v>
      </c>
    </row>
  </sheetData>
  <sheetProtection sheet="1" objects="1" scenarios="1"/>
  <protectedRanges>
    <protectedRange sqref="E48:E54" name="Diapazonas5"/>
    <protectedRange sqref="E45" name="Diapazonas4"/>
    <protectedRange sqref="E37:E42" name="Diapazonas3"/>
    <protectedRange sqref="E33:E34" name="Diapazonas2"/>
    <protectedRange sqref="E12:E30" name="Diapazonas1"/>
  </protectedRanges>
  <mergeCells count="15">
    <mergeCell ref="A1:F1"/>
    <mergeCell ref="A2:F2"/>
    <mergeCell ref="A3:F3"/>
    <mergeCell ref="A5:F5"/>
    <mergeCell ref="A7:F7"/>
    <mergeCell ref="A44:F44"/>
    <mergeCell ref="A47:F47"/>
    <mergeCell ref="E9:F9"/>
    <mergeCell ref="A11:F11"/>
    <mergeCell ref="A32:F32"/>
    <mergeCell ref="A36:F36"/>
    <mergeCell ref="A9:A10"/>
    <mergeCell ref="B9:B10"/>
    <mergeCell ref="C9:C10"/>
    <mergeCell ref="D9:D10"/>
  </mergeCells>
  <phoneticPr fontId="9" type="noConversion"/>
  <pageMargins left="0.70866141732283472" right="0.31496062992125984" top="0.74803149606299213" bottom="0.74803149606299213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926-69F0-4333-B4E2-ED6F1FCBCCD5}">
  <dimension ref="A1:F41"/>
  <sheetViews>
    <sheetView topLeftCell="A23" workbookViewId="0">
      <selection activeCell="F34" sqref="F34"/>
    </sheetView>
  </sheetViews>
  <sheetFormatPr defaultRowHeight="15"/>
  <cols>
    <col min="1" max="1" width="7.7109375" customWidth="1"/>
    <col min="2" max="2" width="36.85546875" customWidth="1"/>
    <col min="3" max="3" width="13.42578125" customWidth="1"/>
    <col min="4" max="4" width="12.7109375" customWidth="1"/>
    <col min="5" max="5" width="10.28515625" customWidth="1"/>
  </cols>
  <sheetData>
    <row r="1" spans="1:6" ht="18.75">
      <c r="A1" s="55" t="s">
        <v>0</v>
      </c>
      <c r="B1" s="50"/>
      <c r="C1" s="50"/>
      <c r="D1" s="50"/>
      <c r="E1" s="50"/>
      <c r="F1" s="50"/>
    </row>
    <row r="2" spans="1:6">
      <c r="A2" s="56"/>
      <c r="B2" s="56"/>
      <c r="C2" s="56"/>
      <c r="D2" s="56"/>
      <c r="E2" s="56"/>
      <c r="F2" s="56"/>
    </row>
    <row r="3" spans="1:6" ht="15.75">
      <c r="A3" s="57" t="s">
        <v>1</v>
      </c>
      <c r="B3" s="57"/>
      <c r="C3" s="57"/>
      <c r="D3" s="57"/>
      <c r="E3" s="57"/>
      <c r="F3" s="57"/>
    </row>
    <row r="4" spans="1:6" ht="15.75">
      <c r="A4" s="1"/>
      <c r="B4" s="1"/>
      <c r="C4" s="1"/>
      <c r="D4" s="1"/>
      <c r="E4" s="1"/>
      <c r="F4" s="1"/>
    </row>
    <row r="5" spans="1:6" ht="15.75">
      <c r="A5" s="58" t="s">
        <v>2</v>
      </c>
      <c r="B5" s="58"/>
      <c r="C5" s="58"/>
      <c r="D5" s="58"/>
      <c r="E5" s="58"/>
      <c r="F5" s="58"/>
    </row>
    <row r="6" spans="1:6" ht="15.75">
      <c r="A6" s="2"/>
      <c r="B6" s="2"/>
      <c r="C6" s="2"/>
      <c r="D6" s="2"/>
      <c r="E6" s="2"/>
      <c r="F6" s="2"/>
    </row>
    <row r="7" spans="1:6" ht="15.75">
      <c r="A7" s="58" t="s">
        <v>63</v>
      </c>
      <c r="B7" s="58"/>
      <c r="C7" s="58"/>
      <c r="D7" s="58"/>
      <c r="E7" s="58"/>
      <c r="F7" s="58"/>
    </row>
    <row r="8" spans="1:6" ht="15.75">
      <c r="A8" s="2"/>
      <c r="B8" s="2"/>
      <c r="C8" s="2"/>
      <c r="D8" s="2"/>
      <c r="E8" s="2"/>
      <c r="F8" s="2"/>
    </row>
    <row r="9" spans="1:6" ht="15.75">
      <c r="A9" s="54" t="s">
        <v>4</v>
      </c>
      <c r="B9" s="54" t="s">
        <v>5</v>
      </c>
      <c r="C9" s="54" t="s">
        <v>6</v>
      </c>
      <c r="D9" s="54" t="s">
        <v>7</v>
      </c>
      <c r="E9" s="51" t="s">
        <v>8</v>
      </c>
      <c r="F9" s="51"/>
    </row>
    <row r="10" spans="1:6" ht="15.75">
      <c r="A10" s="54"/>
      <c r="B10" s="54"/>
      <c r="C10" s="54"/>
      <c r="D10" s="54"/>
      <c r="E10" s="3" t="s">
        <v>9</v>
      </c>
      <c r="F10" s="3" t="s">
        <v>10</v>
      </c>
    </row>
    <row r="11" spans="1:6">
      <c r="A11" s="52" t="s">
        <v>64</v>
      </c>
      <c r="B11" s="53"/>
      <c r="C11" s="53"/>
      <c r="D11" s="53"/>
      <c r="E11" s="53"/>
      <c r="F11" s="53"/>
    </row>
    <row r="12" spans="1:6" ht="60">
      <c r="A12" s="7">
        <v>1</v>
      </c>
      <c r="B12" s="24" t="s">
        <v>113</v>
      </c>
      <c r="C12" t="s">
        <v>16</v>
      </c>
      <c r="D12" s="25">
        <v>52</v>
      </c>
      <c r="E12" s="6"/>
      <c r="F12" s="6">
        <f>ROUND(D12*E12,2)</f>
        <v>0</v>
      </c>
    </row>
    <row r="13" spans="1:6" ht="60">
      <c r="A13" s="7">
        <f>A12+1</f>
        <v>2</v>
      </c>
      <c r="B13" s="24" t="s">
        <v>70</v>
      </c>
      <c r="C13" t="s">
        <v>15</v>
      </c>
      <c r="D13" s="25">
        <v>6</v>
      </c>
      <c r="E13" s="6"/>
      <c r="F13" s="6">
        <f t="shared" ref="F13:F18" si="0">ROUND(D13*E13,2)</f>
        <v>0</v>
      </c>
    </row>
    <row r="14" spans="1:6" ht="45">
      <c r="A14" s="7">
        <f t="shared" ref="A14:A18" si="1">A13+1</f>
        <v>3</v>
      </c>
      <c r="B14" s="24" t="s">
        <v>71</v>
      </c>
      <c r="C14" t="s">
        <v>15</v>
      </c>
      <c r="D14" s="25">
        <v>6</v>
      </c>
      <c r="E14" s="6"/>
      <c r="F14" s="6">
        <f t="shared" si="0"/>
        <v>0</v>
      </c>
    </row>
    <row r="15" spans="1:6" ht="30">
      <c r="A15" s="7">
        <f t="shared" si="1"/>
        <v>4</v>
      </c>
      <c r="B15" s="24" t="s">
        <v>72</v>
      </c>
      <c r="C15" t="s">
        <v>66</v>
      </c>
      <c r="D15" s="25">
        <v>2</v>
      </c>
      <c r="E15" s="6"/>
      <c r="F15" s="6">
        <f t="shared" si="0"/>
        <v>0</v>
      </c>
    </row>
    <row r="16" spans="1:6" ht="45">
      <c r="A16" s="7">
        <f t="shared" si="1"/>
        <v>5</v>
      </c>
      <c r="B16" s="24" t="s">
        <v>73</v>
      </c>
      <c r="C16" t="s">
        <v>66</v>
      </c>
      <c r="D16" s="25">
        <v>10</v>
      </c>
      <c r="E16" s="6"/>
      <c r="F16" s="6">
        <f t="shared" si="0"/>
        <v>0</v>
      </c>
    </row>
    <row r="17" spans="1:6" ht="45">
      <c r="A17" s="7">
        <f t="shared" si="1"/>
        <v>6</v>
      </c>
      <c r="B17" s="24" t="s">
        <v>65</v>
      </c>
      <c r="C17" t="s">
        <v>15</v>
      </c>
      <c r="D17" s="25">
        <v>14</v>
      </c>
      <c r="E17" s="6"/>
      <c r="F17" s="6">
        <f t="shared" si="0"/>
        <v>0</v>
      </c>
    </row>
    <row r="18" spans="1:6" ht="45.75" thickBot="1">
      <c r="A18" s="7">
        <f t="shared" si="1"/>
        <v>7</v>
      </c>
      <c r="B18" s="26" t="s">
        <v>74</v>
      </c>
      <c r="C18" s="16" t="s">
        <v>18</v>
      </c>
      <c r="D18" s="35">
        <v>0.52</v>
      </c>
      <c r="E18" s="35"/>
      <c r="F18" s="6">
        <f t="shared" si="0"/>
        <v>0</v>
      </c>
    </row>
    <row r="19" spans="1:6">
      <c r="B19" s="5"/>
      <c r="F19" s="48">
        <f>SUM(F12:F18)</f>
        <v>0</v>
      </c>
    </row>
    <row r="20" spans="1:6">
      <c r="A20" s="49" t="s">
        <v>67</v>
      </c>
      <c r="B20" s="50"/>
      <c r="C20" s="50"/>
      <c r="D20" s="50"/>
      <c r="E20" s="50"/>
      <c r="F20" s="50"/>
    </row>
    <row r="21" spans="1:6" ht="30">
      <c r="A21" s="7">
        <v>1</v>
      </c>
      <c r="B21" s="29" t="s">
        <v>75</v>
      </c>
      <c r="C21" t="s">
        <v>16</v>
      </c>
      <c r="D21" s="25">
        <v>32</v>
      </c>
      <c r="E21" s="6"/>
      <c r="F21" s="6">
        <f t="shared" ref="F21:F32" si="2">ROUND(D21*E21,2)</f>
        <v>0</v>
      </c>
    </row>
    <row r="22" spans="1:6" ht="60">
      <c r="A22" s="7">
        <f t="shared" ref="A22:A32" si="3">A21+1</f>
        <v>2</v>
      </c>
      <c r="B22" s="29" t="s">
        <v>79</v>
      </c>
      <c r="C22" s="28" t="s">
        <v>15</v>
      </c>
      <c r="D22" s="25">
        <v>14</v>
      </c>
      <c r="E22" s="6"/>
      <c r="F22" s="6">
        <f t="shared" si="2"/>
        <v>0</v>
      </c>
    </row>
    <row r="23" spans="1:6" ht="60">
      <c r="A23" s="7">
        <f t="shared" si="3"/>
        <v>3</v>
      </c>
      <c r="B23" s="29" t="s">
        <v>80</v>
      </c>
      <c r="C23" s="28" t="s">
        <v>15</v>
      </c>
      <c r="D23" s="25">
        <v>9</v>
      </c>
      <c r="E23" s="6"/>
      <c r="F23" s="6">
        <f t="shared" si="2"/>
        <v>0</v>
      </c>
    </row>
    <row r="24" spans="1:6" ht="45">
      <c r="A24" s="7">
        <f t="shared" si="3"/>
        <v>4</v>
      </c>
      <c r="B24" s="29" t="s">
        <v>76</v>
      </c>
      <c r="C24" s="28" t="s">
        <v>66</v>
      </c>
      <c r="D24" s="25">
        <v>2</v>
      </c>
      <c r="E24" s="6"/>
      <c r="F24" s="6">
        <f t="shared" si="2"/>
        <v>0</v>
      </c>
    </row>
    <row r="25" spans="1:6" ht="15.75">
      <c r="A25" s="7">
        <f t="shared" si="3"/>
        <v>5</v>
      </c>
      <c r="B25" s="29" t="s">
        <v>68</v>
      </c>
      <c r="C25" s="28" t="s">
        <v>66</v>
      </c>
      <c r="D25" s="25">
        <v>2</v>
      </c>
      <c r="E25" s="6"/>
      <c r="F25" s="6">
        <f t="shared" si="2"/>
        <v>0</v>
      </c>
    </row>
    <row r="26" spans="1:6" ht="28.5" customHeight="1">
      <c r="A26" s="7">
        <f t="shared" si="3"/>
        <v>6</v>
      </c>
      <c r="B26" s="29" t="s">
        <v>69</v>
      </c>
      <c r="C26" s="28" t="s">
        <v>66</v>
      </c>
      <c r="D26" s="25">
        <v>2</v>
      </c>
      <c r="E26" s="6"/>
      <c r="F26" s="6">
        <f t="shared" si="2"/>
        <v>0</v>
      </c>
    </row>
    <row r="27" spans="1:6" ht="30">
      <c r="A27" s="7">
        <f t="shared" si="3"/>
        <v>7</v>
      </c>
      <c r="B27" s="29" t="s">
        <v>77</v>
      </c>
      <c r="C27" s="28" t="s">
        <v>15</v>
      </c>
      <c r="D27" s="25">
        <v>5</v>
      </c>
      <c r="E27" s="6"/>
      <c r="F27" s="6">
        <f t="shared" si="2"/>
        <v>0</v>
      </c>
    </row>
    <row r="28" spans="1:6" ht="15.75">
      <c r="A28" s="7">
        <f t="shared" si="3"/>
        <v>8</v>
      </c>
      <c r="B28" s="29" t="s">
        <v>78</v>
      </c>
      <c r="C28" s="28" t="s">
        <v>15</v>
      </c>
      <c r="D28" s="25">
        <v>2</v>
      </c>
      <c r="E28" s="6"/>
      <c r="F28" s="6">
        <f t="shared" si="2"/>
        <v>0</v>
      </c>
    </row>
    <row r="29" spans="1:6" ht="45">
      <c r="A29" s="7">
        <f t="shared" si="3"/>
        <v>9</v>
      </c>
      <c r="B29" s="24" t="s">
        <v>83</v>
      </c>
      <c r="C29" s="28" t="s">
        <v>15</v>
      </c>
      <c r="D29" s="25">
        <v>2</v>
      </c>
      <c r="E29" s="6"/>
      <c r="F29" s="6">
        <f t="shared" si="2"/>
        <v>0</v>
      </c>
    </row>
    <row r="30" spans="1:6" ht="30">
      <c r="A30" s="7">
        <f t="shared" si="3"/>
        <v>10</v>
      </c>
      <c r="B30" s="30" t="s">
        <v>81</v>
      </c>
      <c r="C30" s="28" t="s">
        <v>66</v>
      </c>
      <c r="D30" s="25">
        <v>2</v>
      </c>
      <c r="E30" s="6"/>
      <c r="F30" s="6">
        <f t="shared" si="2"/>
        <v>0</v>
      </c>
    </row>
    <row r="31" spans="1:6" ht="30">
      <c r="A31" s="7">
        <f t="shared" si="3"/>
        <v>11</v>
      </c>
      <c r="B31" s="30" t="s">
        <v>84</v>
      </c>
      <c r="C31" s="28" t="s">
        <v>66</v>
      </c>
      <c r="D31" s="25">
        <v>1</v>
      </c>
      <c r="E31" s="6"/>
      <c r="F31" s="6">
        <f t="shared" si="2"/>
        <v>0</v>
      </c>
    </row>
    <row r="32" spans="1:6" ht="30.75" thickBot="1">
      <c r="A32" s="18">
        <f t="shared" si="3"/>
        <v>12</v>
      </c>
      <c r="B32" s="26" t="s">
        <v>82</v>
      </c>
      <c r="C32" s="31" t="s">
        <v>66</v>
      </c>
      <c r="D32" s="27">
        <v>1</v>
      </c>
      <c r="E32" s="35"/>
      <c r="F32" s="6">
        <f t="shared" si="2"/>
        <v>0</v>
      </c>
    </row>
    <row r="33" spans="2:6">
      <c r="B33" s="5"/>
      <c r="F33" s="48">
        <f>SUM(F21:F32)</f>
        <v>0</v>
      </c>
    </row>
    <row r="34" spans="2:6" ht="15.75" thickBot="1">
      <c r="B34" s="5" t="s">
        <v>60</v>
      </c>
      <c r="F34" s="35">
        <f>ROUND(F19+F33,2)</f>
        <v>0</v>
      </c>
    </row>
    <row r="35" spans="2:6" ht="15.75" thickBot="1">
      <c r="B35" s="5" t="s">
        <v>61</v>
      </c>
      <c r="F35" s="35">
        <f>ROUND(F34*0.21,2)</f>
        <v>0</v>
      </c>
    </row>
    <row r="36" spans="2:6" ht="15.75" thickBot="1">
      <c r="B36" s="5" t="s">
        <v>62</v>
      </c>
      <c r="F36" s="35">
        <f>ROUND(F34+F35,2)</f>
        <v>0</v>
      </c>
    </row>
    <row r="37" spans="2:6">
      <c r="B37" s="5"/>
    </row>
    <row r="38" spans="2:6">
      <c r="B38" s="5"/>
    </row>
    <row r="39" spans="2:6">
      <c r="B39" s="5"/>
    </row>
    <row r="40" spans="2:6">
      <c r="B40" s="5"/>
    </row>
    <row r="41" spans="2:6">
      <c r="B41" s="5"/>
    </row>
  </sheetData>
  <sheetProtection sheet="1" objects="1" scenarios="1"/>
  <protectedRanges>
    <protectedRange sqref="E21:E32" name="Diapazonas2"/>
    <protectedRange sqref="E12:E18" name="Diapazonas1"/>
  </protectedRanges>
  <dataConsolidate/>
  <mergeCells count="12">
    <mergeCell ref="A11:F11"/>
    <mergeCell ref="A20:F20"/>
    <mergeCell ref="A1:F1"/>
    <mergeCell ref="A2:F2"/>
    <mergeCell ref="A3:F3"/>
    <mergeCell ref="A5:F5"/>
    <mergeCell ref="A7:F7"/>
    <mergeCell ref="A9:A10"/>
    <mergeCell ref="B9:B10"/>
    <mergeCell ref="C9:C10"/>
    <mergeCell ref="D9:D10"/>
    <mergeCell ref="E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7C6E-D5F3-40D0-8F89-91A4E6A0F989}">
  <dimension ref="A1:F28"/>
  <sheetViews>
    <sheetView topLeftCell="A16" workbookViewId="0">
      <selection activeCell="F26" sqref="F26:F27"/>
    </sheetView>
  </sheetViews>
  <sheetFormatPr defaultRowHeight="15"/>
  <cols>
    <col min="1" max="1" width="7.7109375" customWidth="1"/>
    <col min="2" max="2" width="36.85546875" customWidth="1"/>
    <col min="3" max="3" width="13.42578125" customWidth="1"/>
    <col min="4" max="4" width="12.7109375" customWidth="1"/>
    <col min="5" max="5" width="10.28515625" customWidth="1"/>
  </cols>
  <sheetData>
    <row r="1" spans="1:6" ht="18.75">
      <c r="A1" s="55" t="s">
        <v>0</v>
      </c>
      <c r="B1" s="50"/>
      <c r="C1" s="50"/>
      <c r="D1" s="50"/>
      <c r="E1" s="50"/>
      <c r="F1" s="50"/>
    </row>
    <row r="2" spans="1:6">
      <c r="A2" s="56"/>
      <c r="B2" s="56"/>
      <c r="C2" s="56"/>
      <c r="D2" s="56"/>
      <c r="E2" s="56"/>
      <c r="F2" s="56"/>
    </row>
    <row r="3" spans="1:6" ht="15.75">
      <c r="A3" s="57" t="s">
        <v>1</v>
      </c>
      <c r="B3" s="57"/>
      <c r="C3" s="57"/>
      <c r="D3" s="57"/>
      <c r="E3" s="57"/>
      <c r="F3" s="57"/>
    </row>
    <row r="4" spans="1:6" ht="15.75">
      <c r="A4" s="1"/>
      <c r="B4" s="1"/>
      <c r="C4" s="1"/>
      <c r="D4" s="1"/>
      <c r="E4" s="1"/>
      <c r="F4" s="1"/>
    </row>
    <row r="5" spans="1:6" ht="15.75">
      <c r="A5" s="58" t="s">
        <v>2</v>
      </c>
      <c r="B5" s="58"/>
      <c r="C5" s="58"/>
      <c r="D5" s="58"/>
      <c r="E5" s="58"/>
      <c r="F5" s="58"/>
    </row>
    <row r="6" spans="1:6" ht="15.75">
      <c r="A6" s="2"/>
      <c r="B6" s="2"/>
      <c r="C6" s="2"/>
      <c r="D6" s="2"/>
      <c r="E6" s="2"/>
      <c r="F6" s="2"/>
    </row>
    <row r="7" spans="1:6" ht="15.75">
      <c r="A7" s="58" t="s">
        <v>85</v>
      </c>
      <c r="B7" s="58"/>
      <c r="C7" s="58"/>
      <c r="D7" s="58"/>
      <c r="E7" s="58"/>
      <c r="F7" s="58"/>
    </row>
    <row r="8" spans="1:6" ht="15.75">
      <c r="A8" s="2"/>
      <c r="B8" s="2"/>
      <c r="C8" s="2"/>
      <c r="D8" s="2"/>
      <c r="E8" s="2"/>
      <c r="F8" s="2"/>
    </row>
    <row r="9" spans="1:6" ht="15.75">
      <c r="A9" s="54" t="s">
        <v>4</v>
      </c>
      <c r="B9" s="54" t="s">
        <v>5</v>
      </c>
      <c r="C9" s="54" t="s">
        <v>6</v>
      </c>
      <c r="D9" s="54" t="s">
        <v>7</v>
      </c>
      <c r="E9" s="51" t="s">
        <v>8</v>
      </c>
      <c r="F9" s="51"/>
    </row>
    <row r="10" spans="1:6" ht="15.75">
      <c r="A10" s="54"/>
      <c r="B10" s="54"/>
      <c r="C10" s="54"/>
      <c r="D10" s="54"/>
      <c r="E10" s="3" t="s">
        <v>9</v>
      </c>
      <c r="F10" s="3" t="s">
        <v>10</v>
      </c>
    </row>
    <row r="11" spans="1:6">
      <c r="A11" s="52" t="s">
        <v>86</v>
      </c>
      <c r="B11" s="53"/>
      <c r="C11" s="53"/>
      <c r="D11" s="53"/>
      <c r="E11" s="53"/>
      <c r="F11" s="53"/>
    </row>
    <row r="12" spans="1:6">
      <c r="A12" s="7">
        <v>1</v>
      </c>
      <c r="B12" s="33" t="s">
        <v>89</v>
      </c>
      <c r="C12" t="s">
        <v>15</v>
      </c>
      <c r="D12" s="6">
        <v>1</v>
      </c>
      <c r="E12" s="6"/>
      <c r="F12" s="6">
        <f>ROUND(D12*E12,2)</f>
        <v>0</v>
      </c>
    </row>
    <row r="13" spans="1:6" ht="45">
      <c r="A13" s="7">
        <f>A12+1</f>
        <v>2</v>
      </c>
      <c r="B13" s="33" t="s">
        <v>90</v>
      </c>
      <c r="C13" t="s">
        <v>18</v>
      </c>
      <c r="D13" s="6">
        <v>0.85</v>
      </c>
      <c r="E13" s="6"/>
      <c r="F13" s="6">
        <f t="shared" ref="F13:F24" si="0">ROUND(D13*E13,2)</f>
        <v>0</v>
      </c>
    </row>
    <row r="14" spans="1:6" ht="60">
      <c r="A14" s="7">
        <f t="shared" ref="A14:A24" si="1">A13+1</f>
        <v>3</v>
      </c>
      <c r="B14" s="33" t="s">
        <v>87</v>
      </c>
      <c r="C14" t="s">
        <v>18</v>
      </c>
      <c r="D14" s="6">
        <v>0.85</v>
      </c>
      <c r="E14" s="6"/>
      <c r="F14" s="6">
        <f t="shared" si="0"/>
        <v>0</v>
      </c>
    </row>
    <row r="15" spans="1:6" ht="30">
      <c r="A15" s="7">
        <f t="shared" si="1"/>
        <v>4</v>
      </c>
      <c r="B15" s="33" t="s">
        <v>91</v>
      </c>
      <c r="C15" t="s">
        <v>18</v>
      </c>
      <c r="D15" s="6">
        <v>0.12</v>
      </c>
      <c r="E15" s="6"/>
      <c r="F15" s="6">
        <f t="shared" si="0"/>
        <v>0</v>
      </c>
    </row>
    <row r="16" spans="1:6" ht="30">
      <c r="A16" s="7">
        <f t="shared" si="1"/>
        <v>5</v>
      </c>
      <c r="B16" s="33" t="s">
        <v>88</v>
      </c>
      <c r="C16" t="s">
        <v>19</v>
      </c>
      <c r="D16" s="6">
        <v>0.12</v>
      </c>
      <c r="E16" s="6"/>
      <c r="F16" s="6">
        <f t="shared" si="0"/>
        <v>0</v>
      </c>
    </row>
    <row r="17" spans="1:6" ht="30">
      <c r="A17" s="7">
        <f t="shared" si="1"/>
        <v>6</v>
      </c>
      <c r="B17" s="33" t="s">
        <v>92</v>
      </c>
      <c r="C17" t="s">
        <v>19</v>
      </c>
      <c r="D17" s="6">
        <v>0.02</v>
      </c>
      <c r="E17" s="6"/>
      <c r="F17" s="6">
        <f t="shared" si="0"/>
        <v>0</v>
      </c>
    </row>
    <row r="18" spans="1:6" ht="30">
      <c r="A18" s="7">
        <f t="shared" si="1"/>
        <v>7</v>
      </c>
      <c r="B18" s="33" t="s">
        <v>93</v>
      </c>
      <c r="C18" t="s">
        <v>19</v>
      </c>
      <c r="D18" s="6">
        <v>0.08</v>
      </c>
      <c r="E18" s="6"/>
      <c r="F18" s="6">
        <f t="shared" si="0"/>
        <v>0</v>
      </c>
    </row>
    <row r="19" spans="1:6" ht="30">
      <c r="A19" s="7">
        <f t="shared" si="1"/>
        <v>8</v>
      </c>
      <c r="B19" s="33" t="s">
        <v>94</v>
      </c>
      <c r="C19" t="s">
        <v>19</v>
      </c>
      <c r="D19" s="6">
        <v>0.02</v>
      </c>
      <c r="E19" s="6"/>
      <c r="F19" s="6">
        <f t="shared" si="0"/>
        <v>0</v>
      </c>
    </row>
    <row r="20" spans="1:6" ht="45">
      <c r="A20" s="7">
        <f t="shared" si="1"/>
        <v>9</v>
      </c>
      <c r="B20" s="33" t="s">
        <v>95</v>
      </c>
      <c r="C20" t="s">
        <v>19</v>
      </c>
      <c r="D20" s="6">
        <v>0.04</v>
      </c>
      <c r="E20" s="6"/>
      <c r="F20" s="6">
        <f t="shared" si="0"/>
        <v>0</v>
      </c>
    </row>
    <row r="21" spans="1:6" ht="30">
      <c r="A21" s="7">
        <f t="shared" si="1"/>
        <v>10</v>
      </c>
      <c r="B21" s="33" t="s">
        <v>114</v>
      </c>
      <c r="C21" t="s">
        <v>19</v>
      </c>
      <c r="D21" s="6">
        <v>0.16</v>
      </c>
      <c r="E21" s="6"/>
      <c r="F21" s="6">
        <f t="shared" si="0"/>
        <v>0</v>
      </c>
    </row>
    <row r="22" spans="1:6" ht="30">
      <c r="A22" s="7">
        <f t="shared" si="1"/>
        <v>11</v>
      </c>
      <c r="B22" s="33" t="s">
        <v>98</v>
      </c>
      <c r="C22" t="s">
        <v>19</v>
      </c>
      <c r="D22" s="6">
        <v>0.24</v>
      </c>
      <c r="E22" s="6"/>
      <c r="F22" s="6">
        <f t="shared" si="0"/>
        <v>0</v>
      </c>
    </row>
    <row r="23" spans="1:6" ht="45">
      <c r="A23" s="7">
        <f t="shared" si="1"/>
        <v>12</v>
      </c>
      <c r="B23" s="33" t="s">
        <v>97</v>
      </c>
      <c r="C23" t="s">
        <v>14</v>
      </c>
      <c r="D23" s="6">
        <v>0.1</v>
      </c>
      <c r="E23" s="6"/>
      <c r="F23" s="6">
        <f t="shared" si="0"/>
        <v>0</v>
      </c>
    </row>
    <row r="24" spans="1:6" ht="60.75" thickBot="1">
      <c r="A24" s="18">
        <f t="shared" si="1"/>
        <v>13</v>
      </c>
      <c r="B24" s="34" t="s">
        <v>96</v>
      </c>
      <c r="C24" s="16" t="s">
        <v>18</v>
      </c>
      <c r="D24" s="35">
        <v>0.15</v>
      </c>
      <c r="E24" s="35"/>
      <c r="F24" s="6">
        <f t="shared" si="0"/>
        <v>0</v>
      </c>
    </row>
    <row r="25" spans="1:6">
      <c r="E25" s="6"/>
      <c r="F25" s="6"/>
    </row>
    <row r="26" spans="1:6" ht="15.75" thickBot="1">
      <c r="B26" t="s">
        <v>60</v>
      </c>
      <c r="E26" s="6"/>
      <c r="F26" s="35">
        <f>ROUND(SUM(F12:F24),2)</f>
        <v>0</v>
      </c>
    </row>
    <row r="27" spans="1:6" ht="15.75" thickBot="1">
      <c r="B27" t="s">
        <v>61</v>
      </c>
      <c r="E27" s="6"/>
      <c r="F27" s="47">
        <f>ROUND(F26*0.21,2)</f>
        <v>0</v>
      </c>
    </row>
    <row r="28" spans="1:6" ht="15.75" thickBot="1">
      <c r="B28" t="s">
        <v>62</v>
      </c>
      <c r="E28" s="6"/>
      <c r="F28" s="47">
        <f>ROUND(F26+F27,2)</f>
        <v>0</v>
      </c>
    </row>
  </sheetData>
  <sheetProtection sheet="1" objects="1" scenarios="1"/>
  <protectedRanges>
    <protectedRange sqref="E12:E24" name="Diapazonas1"/>
  </protectedRanges>
  <mergeCells count="11">
    <mergeCell ref="A11:F11"/>
    <mergeCell ref="A1:F1"/>
    <mergeCell ref="A2:F2"/>
    <mergeCell ref="A3:F3"/>
    <mergeCell ref="A5:F5"/>
    <mergeCell ref="A7:F7"/>
    <mergeCell ref="A9:A10"/>
    <mergeCell ref="B9:B10"/>
    <mergeCell ref="C9:C10"/>
    <mergeCell ref="D9:D10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7CEC-C6CC-47C9-8902-79C5368E7EAC}">
  <dimension ref="A1:F16"/>
  <sheetViews>
    <sheetView topLeftCell="A3" workbookViewId="0">
      <selection activeCell="F14" sqref="F14"/>
    </sheetView>
  </sheetViews>
  <sheetFormatPr defaultRowHeight="15"/>
  <cols>
    <col min="1" max="1" width="7.7109375" customWidth="1"/>
    <col min="2" max="2" width="36.85546875" customWidth="1"/>
    <col min="3" max="3" width="13.42578125" customWidth="1"/>
    <col min="4" max="4" width="12.7109375" customWidth="1"/>
    <col min="5" max="5" width="10.28515625" customWidth="1"/>
  </cols>
  <sheetData>
    <row r="1" spans="1:6" ht="18.75">
      <c r="A1" s="55" t="s">
        <v>0</v>
      </c>
      <c r="B1" s="50"/>
      <c r="C1" s="50"/>
      <c r="D1" s="50"/>
      <c r="E1" s="50"/>
      <c r="F1" s="50"/>
    </row>
    <row r="2" spans="1:6">
      <c r="A2" s="56"/>
      <c r="B2" s="56"/>
      <c r="C2" s="56"/>
      <c r="D2" s="56"/>
      <c r="E2" s="56"/>
      <c r="F2" s="56"/>
    </row>
    <row r="3" spans="1:6" ht="15.75">
      <c r="A3" s="57" t="s">
        <v>1</v>
      </c>
      <c r="B3" s="57"/>
      <c r="C3" s="57"/>
      <c r="D3" s="57"/>
      <c r="E3" s="57"/>
      <c r="F3" s="57"/>
    </row>
    <row r="4" spans="1:6" ht="15.75">
      <c r="A4" s="1"/>
      <c r="B4" s="1"/>
      <c r="C4" s="1"/>
      <c r="D4" s="1"/>
      <c r="E4" s="1"/>
      <c r="F4" s="1"/>
    </row>
    <row r="5" spans="1:6" ht="15.75">
      <c r="A5" s="58" t="s">
        <v>2</v>
      </c>
      <c r="B5" s="58"/>
      <c r="C5" s="58"/>
      <c r="D5" s="58"/>
      <c r="E5" s="58"/>
      <c r="F5" s="58"/>
    </row>
    <row r="6" spans="1:6" ht="15.75">
      <c r="A6" s="2"/>
      <c r="B6" s="2"/>
      <c r="C6" s="2"/>
      <c r="D6" s="2"/>
      <c r="E6" s="2"/>
      <c r="F6" s="2"/>
    </row>
    <row r="7" spans="1:6" ht="15.75">
      <c r="A7" s="58" t="s">
        <v>99</v>
      </c>
      <c r="B7" s="58"/>
      <c r="C7" s="58"/>
      <c r="D7" s="58"/>
      <c r="E7" s="58"/>
      <c r="F7" s="58"/>
    </row>
    <row r="8" spans="1:6" ht="15.75">
      <c r="A8" s="2"/>
      <c r="B8" s="2"/>
      <c r="C8" s="2"/>
      <c r="D8" s="2"/>
      <c r="E8" s="2"/>
      <c r="F8" s="2"/>
    </row>
    <row r="9" spans="1:6" ht="15.75">
      <c r="A9" s="54" t="s">
        <v>4</v>
      </c>
      <c r="B9" s="54" t="s">
        <v>5</v>
      </c>
      <c r="C9" s="54" t="s">
        <v>6</v>
      </c>
      <c r="D9" s="54" t="s">
        <v>7</v>
      </c>
      <c r="E9" s="51" t="s">
        <v>8</v>
      </c>
      <c r="F9" s="51"/>
    </row>
    <row r="10" spans="1:6" ht="15.75">
      <c r="A10" s="54"/>
      <c r="B10" s="54"/>
      <c r="C10" s="54"/>
      <c r="D10" s="54"/>
      <c r="E10" s="3" t="s">
        <v>9</v>
      </c>
      <c r="F10" s="3" t="s">
        <v>10</v>
      </c>
    </row>
    <row r="11" spans="1:6">
      <c r="A11" s="52" t="s">
        <v>100</v>
      </c>
      <c r="B11" s="53"/>
      <c r="C11" s="53"/>
      <c r="D11" s="53"/>
      <c r="E11" s="53"/>
      <c r="F11" s="53"/>
    </row>
    <row r="12" spans="1:6" ht="30.75" thickBot="1">
      <c r="A12" s="18">
        <v>1</v>
      </c>
      <c r="B12" s="36" t="s">
        <v>101</v>
      </c>
      <c r="C12" s="37" t="s">
        <v>102</v>
      </c>
      <c r="D12" s="38">
        <v>1.4999999999999999E-2</v>
      </c>
      <c r="E12" s="35"/>
      <c r="F12" s="35">
        <f>ROUND(D12*E12,2)</f>
        <v>0</v>
      </c>
    </row>
    <row r="13" spans="1:6" ht="15.75">
      <c r="B13" s="23"/>
      <c r="F13" s="6"/>
    </row>
    <row r="14" spans="1:6" ht="15.75" thickBot="1">
      <c r="B14" s="17" t="s">
        <v>60</v>
      </c>
      <c r="F14" s="35">
        <f>ROUND(F12,2)</f>
        <v>0</v>
      </c>
    </row>
    <row r="15" spans="1:6" ht="15.75" thickBot="1">
      <c r="B15" s="17" t="s">
        <v>61</v>
      </c>
      <c r="F15" s="47">
        <f>ROUND(F14*0.21,2)</f>
        <v>0</v>
      </c>
    </row>
    <row r="16" spans="1:6" ht="15.75" thickBot="1">
      <c r="B16" s="17" t="s">
        <v>62</v>
      </c>
      <c r="F16" s="47">
        <f>ROUND(F14+F15,2)</f>
        <v>0</v>
      </c>
    </row>
  </sheetData>
  <sheetProtection sheet="1" objects="1" scenarios="1"/>
  <protectedRanges>
    <protectedRange sqref="E12" name="Diapazonas1"/>
  </protectedRanges>
  <mergeCells count="11">
    <mergeCell ref="A11:F11"/>
    <mergeCell ref="A1:F1"/>
    <mergeCell ref="A2:F2"/>
    <mergeCell ref="A3:F3"/>
    <mergeCell ref="A5:F5"/>
    <mergeCell ref="A7:F7"/>
    <mergeCell ref="A9:A10"/>
    <mergeCell ref="B9:B10"/>
    <mergeCell ref="C9:C10"/>
    <mergeCell ref="D9:D10"/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DDCE-5D6D-4279-8BA8-613D6A219DCC}">
  <dimension ref="A1:F23"/>
  <sheetViews>
    <sheetView topLeftCell="A4" workbookViewId="0">
      <selection activeCell="D18" sqref="D18:E18"/>
    </sheetView>
  </sheetViews>
  <sheetFormatPr defaultRowHeight="15"/>
  <cols>
    <col min="1" max="1" width="7.7109375" customWidth="1"/>
    <col min="2" max="2" width="36.85546875" customWidth="1"/>
    <col min="3" max="3" width="13.42578125" customWidth="1"/>
    <col min="4" max="4" width="12.7109375" customWidth="1"/>
    <col min="5" max="5" width="10.28515625" customWidth="1"/>
  </cols>
  <sheetData>
    <row r="1" spans="1:6" ht="18.75">
      <c r="A1" s="55" t="s">
        <v>0</v>
      </c>
      <c r="B1" s="50"/>
      <c r="C1" s="50"/>
      <c r="D1" s="50"/>
      <c r="E1" s="50"/>
      <c r="F1" s="50"/>
    </row>
    <row r="2" spans="1:6">
      <c r="A2" s="56"/>
      <c r="B2" s="56"/>
      <c r="C2" s="56"/>
      <c r="D2" s="56"/>
      <c r="E2" s="56"/>
      <c r="F2" s="56"/>
    </row>
    <row r="3" spans="1:6" ht="15.75">
      <c r="A3" s="57" t="s">
        <v>1</v>
      </c>
      <c r="B3" s="57"/>
      <c r="C3" s="57"/>
      <c r="D3" s="57"/>
      <c r="E3" s="57"/>
      <c r="F3" s="57"/>
    </row>
    <row r="4" spans="1:6" ht="15.75">
      <c r="A4" s="1"/>
      <c r="B4" s="1"/>
      <c r="C4" s="1"/>
      <c r="D4" s="1"/>
      <c r="E4" s="1"/>
      <c r="F4" s="1"/>
    </row>
    <row r="5" spans="1:6" ht="15.75">
      <c r="A5" s="58" t="s">
        <v>2</v>
      </c>
      <c r="B5" s="58"/>
      <c r="C5" s="58"/>
      <c r="D5" s="58"/>
      <c r="E5" s="58"/>
      <c r="F5" s="58"/>
    </row>
    <row r="6" spans="1:6" ht="15.75">
      <c r="A6" s="2"/>
      <c r="B6" s="2"/>
      <c r="C6" s="2"/>
      <c r="D6" s="2"/>
      <c r="E6" s="2"/>
      <c r="F6" s="2"/>
    </row>
    <row r="7" spans="1:6" ht="15.75">
      <c r="A7" s="58" t="s">
        <v>103</v>
      </c>
      <c r="B7" s="58"/>
      <c r="C7" s="58"/>
      <c r="D7" s="58"/>
      <c r="E7" s="58"/>
      <c r="F7" s="58"/>
    </row>
    <row r="8" spans="1:6" ht="15.75">
      <c r="A8" s="2"/>
      <c r="B8" s="2"/>
      <c r="C8" s="2"/>
      <c r="D8" s="2"/>
      <c r="E8" s="2"/>
      <c r="F8" s="2"/>
    </row>
    <row r="9" spans="1:6" ht="15.75">
      <c r="A9" s="54" t="s">
        <v>4</v>
      </c>
      <c r="B9" s="54" t="s">
        <v>5</v>
      </c>
      <c r="C9" s="54" t="s">
        <v>6</v>
      </c>
      <c r="D9" s="54" t="s">
        <v>7</v>
      </c>
      <c r="E9" s="51" t="s">
        <v>8</v>
      </c>
      <c r="F9" s="51"/>
    </row>
    <row r="10" spans="1:6" ht="15.75">
      <c r="A10" s="54"/>
      <c r="B10" s="54"/>
      <c r="C10" s="54"/>
      <c r="D10" s="54"/>
      <c r="E10" s="3" t="s">
        <v>9</v>
      </c>
      <c r="F10" s="3" t="s">
        <v>10</v>
      </c>
    </row>
    <row r="11" spans="1:6">
      <c r="A11" s="52" t="s">
        <v>104</v>
      </c>
      <c r="B11" s="53"/>
      <c r="C11" s="53"/>
      <c r="D11" s="53"/>
      <c r="E11" s="53"/>
      <c r="F11" s="53"/>
    </row>
    <row r="12" spans="1:6" ht="30">
      <c r="A12" s="7">
        <v>1</v>
      </c>
      <c r="B12" s="32" t="s">
        <v>108</v>
      </c>
      <c r="C12" s="32" t="s">
        <v>18</v>
      </c>
      <c r="D12" s="45">
        <v>0.2</v>
      </c>
      <c r="E12" s="6"/>
      <c r="F12" s="6">
        <f>ROUND(D12*E12,2)</f>
        <v>0</v>
      </c>
    </row>
    <row r="13" spans="1:6" ht="30">
      <c r="A13" s="7">
        <f>A12+1</f>
        <v>2</v>
      </c>
      <c r="B13" s="5" t="s">
        <v>116</v>
      </c>
      <c r="C13" s="32" t="s">
        <v>13</v>
      </c>
      <c r="D13" s="45">
        <v>0.12</v>
      </c>
      <c r="E13" s="6"/>
      <c r="F13" s="6">
        <f t="shared" ref="F13:F19" si="0">ROUND(D13*E13,2)</f>
        <v>0</v>
      </c>
    </row>
    <row r="14" spans="1:6" ht="45">
      <c r="A14" s="7">
        <f t="shared" ref="A14:A19" si="1">A13+1</f>
        <v>3</v>
      </c>
      <c r="B14" s="32" t="s">
        <v>105</v>
      </c>
      <c r="C14" s="32" t="s">
        <v>112</v>
      </c>
      <c r="D14" s="45">
        <v>0.05</v>
      </c>
      <c r="E14" s="6"/>
      <c r="F14" s="6">
        <f t="shared" si="0"/>
        <v>0</v>
      </c>
    </row>
    <row r="15" spans="1:6">
      <c r="A15" s="7">
        <f t="shared" si="1"/>
        <v>4</v>
      </c>
      <c r="B15" s="32" t="s">
        <v>106</v>
      </c>
      <c r="C15" s="32" t="s">
        <v>14</v>
      </c>
      <c r="D15" s="45">
        <v>0.5</v>
      </c>
      <c r="E15" s="6"/>
      <c r="F15" s="6">
        <f t="shared" si="0"/>
        <v>0</v>
      </c>
    </row>
    <row r="16" spans="1:6" ht="30">
      <c r="A16" s="7">
        <f t="shared" si="1"/>
        <v>5</v>
      </c>
      <c r="B16" s="32" t="s">
        <v>109</v>
      </c>
      <c r="C16" s="32" t="s">
        <v>42</v>
      </c>
      <c r="D16" s="45">
        <v>0.05</v>
      </c>
      <c r="E16" s="6"/>
      <c r="F16" s="6">
        <f t="shared" si="0"/>
        <v>0</v>
      </c>
    </row>
    <row r="17" spans="1:6" ht="45">
      <c r="A17" s="7">
        <f t="shared" si="1"/>
        <v>6</v>
      </c>
      <c r="B17" s="32" t="s">
        <v>110</v>
      </c>
      <c r="C17" s="32" t="s">
        <v>13</v>
      </c>
      <c r="D17" s="45">
        <v>0.12</v>
      </c>
      <c r="E17" s="6"/>
      <c r="F17" s="6">
        <f t="shared" si="0"/>
        <v>0</v>
      </c>
    </row>
    <row r="18" spans="1:6" ht="30">
      <c r="A18" s="7">
        <f t="shared" si="1"/>
        <v>7</v>
      </c>
      <c r="B18" s="32" t="s">
        <v>107</v>
      </c>
      <c r="C18" s="32" t="s">
        <v>13</v>
      </c>
      <c r="D18" s="45">
        <v>0.12</v>
      </c>
      <c r="E18" s="6"/>
      <c r="F18" s="6">
        <f t="shared" si="0"/>
        <v>0</v>
      </c>
    </row>
    <row r="19" spans="1:6" ht="30.75" thickBot="1">
      <c r="A19" s="7">
        <f t="shared" si="1"/>
        <v>8</v>
      </c>
      <c r="B19" s="36" t="s">
        <v>111</v>
      </c>
      <c r="C19" s="36" t="s">
        <v>14</v>
      </c>
      <c r="D19" s="46">
        <v>0.75</v>
      </c>
      <c r="E19" s="35"/>
      <c r="F19" s="6">
        <f t="shared" si="0"/>
        <v>0</v>
      </c>
    </row>
    <row r="21" spans="1:6" ht="15.75" thickBot="1">
      <c r="B21" s="17" t="s">
        <v>60</v>
      </c>
      <c r="F21" s="35">
        <f>ROUND(SUM(F12:F20),2)</f>
        <v>0</v>
      </c>
    </row>
    <row r="22" spans="1:6" ht="15.75" thickBot="1">
      <c r="B22" s="17" t="s">
        <v>61</v>
      </c>
      <c r="F22" s="47">
        <f>ROUND(F21*0.21,2)</f>
        <v>0</v>
      </c>
    </row>
    <row r="23" spans="1:6" ht="15.75" thickBot="1">
      <c r="B23" s="17" t="s">
        <v>62</v>
      </c>
      <c r="F23" s="47">
        <f>ROUND(F21+F22,2)</f>
        <v>0</v>
      </c>
    </row>
  </sheetData>
  <sheetProtection sheet="1" objects="1" scenarios="1"/>
  <protectedRanges>
    <protectedRange sqref="E12:E19" name="Diapazonas1"/>
  </protectedRanges>
  <mergeCells count="11">
    <mergeCell ref="A11:F11"/>
    <mergeCell ref="A1:F1"/>
    <mergeCell ref="A2:F2"/>
    <mergeCell ref="A3:F3"/>
    <mergeCell ref="A5:F5"/>
    <mergeCell ref="A7:F7"/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BSD</vt:lpstr>
      <vt:lpstr>Vandentiekis</vt:lpstr>
      <vt:lpstr>Elektrotechnika</vt:lpstr>
      <vt:lpstr>Lauko tinklai</vt:lpstr>
      <vt:lpstr>Teritorija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Mauza</dc:creator>
  <cp:lastModifiedBy>Miglė Banevičienė</cp:lastModifiedBy>
  <cp:lastPrinted>2024-11-25T14:58:16Z</cp:lastPrinted>
  <dcterms:created xsi:type="dcterms:W3CDTF">2024-11-25T14:39:45Z</dcterms:created>
  <dcterms:modified xsi:type="dcterms:W3CDTF">2024-12-16T08:41:50Z</dcterms:modified>
</cp:coreProperties>
</file>