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ownload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63" i="1" l="1"/>
  <c r="F61" i="1"/>
  <c r="G62" i="1" s="1"/>
  <c r="G51" i="1"/>
  <c r="F49" i="1"/>
  <c r="F50" i="1" s="1"/>
  <c r="F51" i="1" s="1"/>
  <c r="F52" i="1" s="1"/>
  <c r="G39" i="1"/>
  <c r="F37" i="1"/>
  <c r="G38" i="1" s="1"/>
  <c r="G21" i="1"/>
  <c r="G50" i="1" l="1"/>
  <c r="F38" i="1"/>
  <c r="F39" i="1" s="1"/>
  <c r="F40" i="1" s="1"/>
  <c r="F62" i="1"/>
  <c r="F63" i="1" s="1"/>
  <c r="F64" i="1" s="1"/>
</calcChain>
</file>

<file path=xl/sharedStrings.xml><?xml version="1.0" encoding="utf-8"?>
<sst xmlns="http://schemas.openxmlformats.org/spreadsheetml/2006/main" count="112" uniqueCount="78">
  <si>
    <t>PIRKIMO SĄLYGŲ PRIEDAS "PASIŪLYMO FORMA"</t>
  </si>
  <si>
    <t>LOVATIESIŲ, RANKŠLUOŠČIŲ IR ČIUŽINIŲ PIRKIMAS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</si>
  <si>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</si>
  <si>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</si>
  <si>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</si>
  <si>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</si>
  <si>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</si>
  <si>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</si>
  <si>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</si>
  <si>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</si>
  <si>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</si>
  <si>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</si>
  <si>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</si>
  <si>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</si>
  <si>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</si>
  <si>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</si>
  <si>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</si>
  <si>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</si>
  <si>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</si>
  <si>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</si>
  <si>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</si>
  <si>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</si>
  <si>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</si>
  <si>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</si>
  <si>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</si>
  <si>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</si>
  <si>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</si>
  <si>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LOVATIESĖ</t>
  </si>
  <si>
    <t>Tiekėjo pasiūlymas:</t>
  </si>
  <si>
    <t>Nr.</t>
  </si>
  <si>
    <t>Pavadinimas</t>
  </si>
  <si>
    <t>Kiekis</t>
  </si>
  <si>
    <t>Mato vienetas</t>
  </si>
  <si>
    <t>Įkainis be PVM</t>
  </si>
  <si>
    <t>Suma be PVM</t>
  </si>
  <si>
    <t>Gamintojas, modelis</t>
  </si>
  <si>
    <t>1.</t>
  </si>
  <si>
    <t>Lovatiesė</t>
  </si>
  <si>
    <t>1.1.</t>
  </si>
  <si>
    <t>vnt.</t>
  </si>
  <si>
    <t>Taikomas PVM dydis (%)</t>
  </si>
  <si>
    <t>PVM suma</t>
  </si>
  <si>
    <t>Suma su PVM</t>
  </si>
  <si>
    <t>2. DALIS</t>
  </si>
  <si>
    <t>RANKŠLUOSTIS MEDVILNINIS</t>
  </si>
  <si>
    <t>2.</t>
  </si>
  <si>
    <t>Rankšluostis medvilninis</t>
  </si>
  <si>
    <t>2.1.</t>
  </si>
  <si>
    <t>3. DALIS</t>
  </si>
  <si>
    <t>ČIUŽINYS</t>
  </si>
  <si>
    <t>3.</t>
  </si>
  <si>
    <t>Čiužinys</t>
  </si>
  <si>
    <t>3.1.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</si>
  <si>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</si>
  <si>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</si>
  <si>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</si>
  <si>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</si>
  <si>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</si>
  <si>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</si>
  <si>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</si>
  <si>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</si>
  <si>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</si>
  <si>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</si>
  <si>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</si>
  <si>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</si>
  <si>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</si>
  <si>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</si>
  <si>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</si>
  <si>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</si>
  <si>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</si>
  <si>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</si>
  <si>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</si>
  <si>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</si>
  <si>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</si>
  <si>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</si>
  <si>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</si>
  <si>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</si>
  <si>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5183 2025-09-26 09:33:08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</si>
</sst>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64"/>
  <sheetViews>
    <sheetView tabSelected="1" topLeftCell="A28" workbookViewId="0">
      <selection activeCell="E37" sqref="E37"/>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c r="B32" s="12" t="s">
        <v>27</v>
      </c>
    </row>
    <row r="34" spans="1:7" x14ac:dyDescent="0.25">
      <c r="A34" s="12" t="s">
        <v>28</v>
      </c>
    </row>
    <row r="35" spans="1:7" x14ac:dyDescent="0.25">
      <c r="A35" s="16" t="s">
        <v>29</v>
      </c>
      <c r="B35" s="16" t="s">
        <v>30</v>
      </c>
      <c r="C35" s="16" t="s">
        <v>31</v>
      </c>
      <c r="D35" s="16" t="s">
        <v>32</v>
      </c>
      <c r="E35" s="16" t="s">
        <v>33</v>
      </c>
      <c r="F35" s="16" t="s">
        <v>34</v>
      </c>
      <c r="G35" s="16" t="s">
        <v>35</v>
      </c>
    </row>
    <row r="36" spans="1:7" x14ac:dyDescent="0.25">
      <c r="A36" s="16" t="s">
        <v>36</v>
      </c>
      <c r="B36" s="16" t="s">
        <v>37</v>
      </c>
      <c r="C36" s="17"/>
      <c r="D36" s="17"/>
      <c r="E36" s="17"/>
      <c r="F36" s="17"/>
      <c r="G36" s="17"/>
    </row>
    <row r="37" spans="1:7" x14ac:dyDescent="0.25">
      <c r="A37" s="17" t="s">
        <v>38</v>
      </c>
      <c r="B37" s="17" t="s">
        <v>37</v>
      </c>
      <c r="C37" s="17">
        <v>10140</v>
      </c>
      <c r="D37" s="17" t="s">
        <v>39</v>
      </c>
      <c r="E37" s="18"/>
      <c r="F37" s="17" t="str">
        <f>IF(ISBLANK(E37),"", PRODUCT(C37,E37))</f>
        <v/>
      </c>
      <c r="G37" s="19"/>
    </row>
    <row r="38" spans="1:7" x14ac:dyDescent="0.25">
      <c r="E38" s="16" t="s">
        <v>34</v>
      </c>
      <c r="F38" s="16" t="str">
        <f>IF(F37="","",ROUND(SUM(F37:F37),2))</f>
        <v/>
      </c>
      <c r="G38" s="14" t="str">
        <f>IF(F37="","Neužpildytos visos objektų kainos","")</f>
        <v>Neužpildytos visos objektų kainos</v>
      </c>
    </row>
    <row r="39" spans="1:7" x14ac:dyDescent="0.25">
      <c r="C39" s="16" t="s">
        <v>40</v>
      </c>
      <c r="D39" s="19"/>
      <c r="E39" s="16" t="s">
        <v>41</v>
      </c>
      <c r="F39" s="16" t="str">
        <f>IF(OR(F38="",D39=""),"", ROUND(PRODUCT(D39,F38)/100,2))</f>
        <v/>
      </c>
      <c r="G39" s="14" t="str">
        <f>IF(D39="", "Nurodykite taikomą PVM dydį", "")</f>
        <v>Nurodykite taikomą PVM dydį</v>
      </c>
    </row>
    <row r="40" spans="1:7" x14ac:dyDescent="0.25">
      <c r="E40" s="16" t="s">
        <v>42</v>
      </c>
      <c r="F40" s="16">
        <f>IF(ISBLANK(F39), "", ROUND(SUM(F38:F39),2))</f>
        <v>0</v>
      </c>
    </row>
    <row r="44" spans="1:7" x14ac:dyDescent="0.25">
      <c r="A44" s="12" t="s">
        <v>43</v>
      </c>
      <c r="B44" s="12" t="s">
        <v>44</v>
      </c>
    </row>
    <row r="46" spans="1:7" x14ac:dyDescent="0.25">
      <c r="A46" s="12" t="s">
        <v>28</v>
      </c>
    </row>
    <row r="47" spans="1:7" x14ac:dyDescent="0.25">
      <c r="A47" s="16" t="s">
        <v>29</v>
      </c>
      <c r="B47" s="16" t="s">
        <v>30</v>
      </c>
      <c r="C47" s="16" t="s">
        <v>31</v>
      </c>
      <c r="D47" s="16" t="s">
        <v>32</v>
      </c>
      <c r="E47" s="16" t="s">
        <v>33</v>
      </c>
      <c r="F47" s="16" t="s">
        <v>34</v>
      </c>
      <c r="G47" s="16" t="s">
        <v>35</v>
      </c>
    </row>
    <row r="48" spans="1:7" x14ac:dyDescent="0.25">
      <c r="A48" s="16" t="s">
        <v>45</v>
      </c>
      <c r="B48" s="16" t="s">
        <v>46</v>
      </c>
      <c r="C48" s="17"/>
      <c r="D48" s="17"/>
      <c r="E48" s="17"/>
      <c r="F48" s="17"/>
      <c r="G48" s="17"/>
    </row>
    <row r="49" spans="1:7" x14ac:dyDescent="0.25">
      <c r="A49" s="17" t="s">
        <v>47</v>
      </c>
      <c r="B49" s="17" t="s">
        <v>46</v>
      </c>
      <c r="C49" s="17">
        <v>29900</v>
      </c>
      <c r="D49" s="17" t="s">
        <v>39</v>
      </c>
      <c r="E49" s="18"/>
      <c r="F49" s="17" t="str">
        <f>IF(ISBLANK(E49),"", PRODUCT(C49,E49))</f>
        <v/>
      </c>
      <c r="G49" s="19"/>
    </row>
    <row r="50" spans="1:7" x14ac:dyDescent="0.25">
      <c r="E50" s="16" t="s">
        <v>34</v>
      </c>
      <c r="F50" s="16" t="str">
        <f>IF(F49="","",ROUND(SUM(F49:F49),2))</f>
        <v/>
      </c>
      <c r="G50" s="14" t="str">
        <f>IF(F49="","Neužpildytos visos objektų kainos","")</f>
        <v>Neužpildytos visos objektų kainos</v>
      </c>
    </row>
    <row r="51" spans="1:7" x14ac:dyDescent="0.25">
      <c r="C51" s="16" t="s">
        <v>40</v>
      </c>
      <c r="D51" s="19"/>
      <c r="E51" s="16" t="s">
        <v>41</v>
      </c>
      <c r="F51" s="16" t="str">
        <f>IF(OR(F50="",D51=""),"", ROUND(PRODUCT(D51,F50)/100,2))</f>
        <v/>
      </c>
      <c r="G51" s="14" t="str">
        <f>IF(D51="", "Nurodykite taikomą PVM dydį", "")</f>
        <v>Nurodykite taikomą PVM dydį</v>
      </c>
    </row>
    <row r="52" spans="1:7" x14ac:dyDescent="0.25">
      <c r="E52" s="16" t="s">
        <v>42</v>
      </c>
      <c r="F52" s="16">
        <f>IF(ISBLANK(F51), "", ROUND(SUM(F50:F51),2))</f>
        <v>0</v>
      </c>
    </row>
    <row r="56" spans="1:7" x14ac:dyDescent="0.25">
      <c r="A56" s="12" t="s">
        <v>48</v>
      </c>
      <c r="B56" s="12" t="s">
        <v>49</v>
      </c>
    </row>
    <row r="58" spans="1:7" x14ac:dyDescent="0.25">
      <c r="A58" s="12" t="s">
        <v>28</v>
      </c>
    </row>
    <row r="59" spans="1:7" x14ac:dyDescent="0.25">
      <c r="A59" s="16" t="s">
        <v>29</v>
      </c>
      <c r="B59" s="16" t="s">
        <v>30</v>
      </c>
      <c r="C59" s="16" t="s">
        <v>31</v>
      </c>
      <c r="D59" s="16" t="s">
        <v>32</v>
      </c>
      <c r="E59" s="16" t="s">
        <v>33</v>
      </c>
      <c r="F59" s="16" t="s">
        <v>34</v>
      </c>
      <c r="G59" s="16" t="s">
        <v>35</v>
      </c>
    </row>
    <row r="60" spans="1:7" x14ac:dyDescent="0.25">
      <c r="A60" s="16" t="s">
        <v>50</v>
      </c>
      <c r="B60" s="16" t="s">
        <v>51</v>
      </c>
      <c r="C60" s="17"/>
      <c r="D60" s="17"/>
      <c r="E60" s="17"/>
      <c r="F60" s="17"/>
      <c r="G60" s="17"/>
    </row>
    <row r="61" spans="1:7" x14ac:dyDescent="0.25">
      <c r="A61" s="17" t="s">
        <v>52</v>
      </c>
      <c r="B61" s="17" t="s">
        <v>51</v>
      </c>
      <c r="C61" s="17">
        <v>2340</v>
      </c>
      <c r="D61" s="17" t="s">
        <v>39</v>
      </c>
      <c r="E61" s="18"/>
      <c r="F61" s="17" t="str">
        <f>IF(ISBLANK(E61),"", PRODUCT(C61,E61))</f>
        <v/>
      </c>
      <c r="G61" s="19"/>
    </row>
    <row r="62" spans="1:7" x14ac:dyDescent="0.25">
      <c r="E62" s="16" t="s">
        <v>34</v>
      </c>
      <c r="F62" s="16" t="str">
        <f>IF(F61="","",ROUND(SUM(F61:F61),2))</f>
        <v/>
      </c>
      <c r="G62" s="14" t="str">
        <f>IF(F61="","Neužpildytos visos objektų kainos","")</f>
        <v>Neužpildytos visos objektų kainos</v>
      </c>
    </row>
    <row r="63" spans="1:7" x14ac:dyDescent="0.25">
      <c r="C63" s="16" t="s">
        <v>40</v>
      </c>
      <c r="D63" s="19"/>
      <c r="E63" s="16" t="s">
        <v>41</v>
      </c>
      <c r="F63" s="16" t="str">
        <f>IF(OR(F62="",D63=""),"", ROUND(PRODUCT(D63,F62)/100,2))</f>
        <v/>
      </c>
      <c r="G63" s="14" t="str">
        <f>IF(D63="", "Nurodykite taikomą PVM dydį", "")</f>
        <v>Nurodykite taikomą PVM dydį</v>
      </c>
    </row>
    <row r="64" spans="1:7" x14ac:dyDescent="0.25">
      <c r="E64" s="16" t="s">
        <v>42</v>
      </c>
      <c r="F64" s="16">
        <f>IF(ISBLANK(F63), "", ROUND(SUM(F62:F63),2))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53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54</v>
      </c>
      <c r="B5" s="44"/>
      <c r="C5" s="42" t="s">
        <v>55</v>
      </c>
      <c r="D5" s="43"/>
      <c r="E5" s="44"/>
      <c r="F5" s="42" t="s">
        <v>56</v>
      </c>
      <c r="G5" s="43"/>
      <c r="H5" s="44"/>
      <c r="I5" s="42" t="s">
        <v>57</v>
      </c>
      <c r="J5" s="44"/>
      <c r="K5" s="4" t="s">
        <v>58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59</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30</v>
      </c>
      <c r="B19" s="44"/>
      <c r="C19" s="42" t="s">
        <v>55</v>
      </c>
      <c r="D19" s="43"/>
      <c r="E19" s="44"/>
      <c r="F19" s="42" t="s">
        <v>60</v>
      </c>
      <c r="G19" s="43"/>
      <c r="H19" s="44"/>
      <c r="I19" s="63" t="s">
        <v>57</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61</v>
      </c>
      <c r="B33" s="30"/>
      <c r="C33" s="30"/>
      <c r="D33" s="30"/>
      <c r="E33" s="30"/>
      <c r="F33" s="30"/>
      <c r="G33" s="30"/>
      <c r="H33" s="30"/>
      <c r="I33" s="30"/>
      <c r="J33" s="30"/>
    </row>
    <row r="34" spans="1:10" ht="15.95" customHeight="1" thickBot="1" x14ac:dyDescent="0.3"/>
    <row r="35" spans="1:10" ht="15.95" customHeight="1" x14ac:dyDescent="0.25">
      <c r="A35" s="11" t="s">
        <v>29</v>
      </c>
      <c r="B35" s="59" t="s">
        <v>62</v>
      </c>
      <c r="C35" s="43"/>
      <c r="D35" s="43"/>
      <c r="E35" s="43"/>
      <c r="F35" s="43"/>
      <c r="G35" s="44"/>
      <c r="H35" s="60" t="s">
        <v>63</v>
      </c>
      <c r="I35" s="43"/>
      <c r="J35" s="61"/>
    </row>
    <row r="36" spans="1:10" ht="48" customHeight="1" x14ac:dyDescent="0.25">
      <c r="A36" s="22" t="s">
        <v>64</v>
      </c>
      <c r="B36" s="51" t="s">
        <v>65</v>
      </c>
      <c r="C36" s="46"/>
      <c r="D36" s="46"/>
      <c r="E36" s="46"/>
      <c r="F36" s="46"/>
      <c r="G36" s="29"/>
      <c r="H36" s="54"/>
      <c r="I36" s="46"/>
      <c r="J36" s="48"/>
    </row>
    <row r="37" spans="1:10" ht="48" customHeight="1" x14ac:dyDescent="0.25">
      <c r="A37" s="22" t="s">
        <v>66</v>
      </c>
      <c r="B37" s="51" t="s">
        <v>67</v>
      </c>
      <c r="C37" s="46"/>
      <c r="D37" s="46"/>
      <c r="E37" s="46"/>
      <c r="F37" s="46"/>
      <c r="G37" s="29"/>
      <c r="H37" s="54"/>
      <c r="I37" s="46"/>
      <c r="J37" s="48"/>
    </row>
    <row r="38" spans="1:10" ht="48" customHeight="1" x14ac:dyDescent="0.25">
      <c r="A38" s="22" t="s">
        <v>68</v>
      </c>
      <c r="B38" s="51" t="s">
        <v>69</v>
      </c>
      <c r="C38" s="46"/>
      <c r="D38" s="46"/>
      <c r="E38" s="46"/>
      <c r="F38" s="46"/>
      <c r="G38" s="29"/>
      <c r="H38" s="54"/>
      <c r="I38" s="46"/>
      <c r="J38" s="48"/>
    </row>
    <row r="39" spans="1:10" ht="48" customHeight="1" x14ac:dyDescent="0.25">
      <c r="A39" s="22" t="s">
        <v>70</v>
      </c>
      <c r="B39" s="51" t="s">
        <v>71</v>
      </c>
      <c r="C39" s="46"/>
      <c r="D39" s="46"/>
      <c r="E39" s="46"/>
      <c r="F39" s="46"/>
      <c r="G39" s="29"/>
      <c r="H39" s="54"/>
      <c r="I39" s="46"/>
      <c r="J39" s="48"/>
    </row>
    <row r="40" spans="1:10" ht="48" customHeight="1" x14ac:dyDescent="0.25">
      <c r="A40" s="22" t="s">
        <v>72</v>
      </c>
      <c r="B40" s="51" t="s">
        <v>73</v>
      </c>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74</v>
      </c>
      <c r="B48" s="30"/>
      <c r="C48" s="30"/>
      <c r="D48" s="30"/>
      <c r="E48" s="30"/>
      <c r="F48" s="30"/>
      <c r="G48" s="30"/>
      <c r="H48" s="30"/>
      <c r="I48" s="30"/>
      <c r="J48" s="30"/>
    </row>
    <row r="51" spans="1:10" x14ac:dyDescent="0.25">
      <c r="A51" s="50" t="s">
        <v>75</v>
      </c>
      <c r="B51" s="30"/>
      <c r="C51" s="30"/>
      <c r="D51" s="30"/>
      <c r="E51" s="56"/>
      <c r="F51" s="30"/>
      <c r="G51" s="30"/>
      <c r="H51" s="30"/>
      <c r="I51" s="30"/>
      <c r="J51" s="30"/>
    </row>
    <row r="53" spans="1:10" x14ac:dyDescent="0.25">
      <c r="A53" s="50" t="s">
        <v>76</v>
      </c>
      <c r="B53" s="30"/>
      <c r="C53" s="30"/>
      <c r="D53" s="30"/>
      <c r="E53" s="56"/>
      <c r="F53" s="30"/>
      <c r="G53" s="30"/>
      <c r="H53" s="30"/>
      <c r="I53" s="30"/>
      <c r="J53" s="30"/>
    </row>
    <row r="100" spans="1:1" ht="15.75" x14ac:dyDescent="0.25">
      <c r="A100" t="s">
        <v>77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2025-09-26T06:34:44Z</dcterms:modified>
</cp:coreProperties>
</file>