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3_ncr:1_{8C44F3A8-CF46-4990-85DE-76AF20222CF2}" xr6:coauthVersionLast="36" xr6:coauthVersionMax="36" xr10:uidLastSave="{00000000-0000-0000-0000-000000000000}"/>
  <bookViews>
    <workbookView xWindow="0" yWindow="0" windowWidth="28800" windowHeight="10725" xr2:uid="{757B2F28-FF96-4B3C-8B61-4ACE91A980B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K14" i="1" l="1"/>
  <c r="J14" i="1"/>
  <c r="M14" i="1"/>
  <c r="O14" i="1"/>
  <c r="K13" i="1" l="1"/>
  <c r="J13" i="1"/>
  <c r="M13" i="1"/>
  <c r="O13" i="1"/>
  <c r="M15" i="1" l="1"/>
  <c r="O15" i="1" s="1"/>
  <c r="J15" i="1"/>
  <c r="K15" i="1" s="1"/>
  <c r="M12" i="1"/>
  <c r="O12" i="1" s="1"/>
  <c r="J12" i="1"/>
  <c r="K12" i="1" s="1"/>
  <c r="M11" i="1"/>
  <c r="O11" i="1" s="1"/>
  <c r="J11" i="1"/>
  <c r="K11" i="1" s="1"/>
  <c r="M10" i="1"/>
  <c r="O10" i="1" s="1"/>
  <c r="J10" i="1"/>
  <c r="K10" i="1" s="1"/>
  <c r="M9" i="1"/>
  <c r="O9" i="1" s="1"/>
  <c r="J9" i="1"/>
  <c r="K9" i="1" s="1"/>
  <c r="M8" i="1"/>
  <c r="J8" i="1"/>
  <c r="K8" i="1" s="1"/>
  <c r="M16" i="1" l="1"/>
  <c r="O8" i="1"/>
  <c r="O16" i="1" s="1"/>
  <c r="K16" i="1"/>
  <c r="J16" i="1"/>
</calcChain>
</file>

<file path=xl/sharedStrings.xml><?xml version="1.0" encoding="utf-8"?>
<sst xmlns="http://schemas.openxmlformats.org/spreadsheetml/2006/main" count="59" uniqueCount="46">
  <si>
    <t>VšĮ VUL Santaros klinikos</t>
  </si>
  <si>
    <t>TECHNINĖ SPECIFIKACIJA</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</si>
  <si>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</si>
  <si>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</si>
  <si>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</si>
  <si>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</si>
  <si>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</si>
  <si>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</si>
  <si>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</si>
  <si>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</si>
  <si>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</si>
  <si>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</si>
  <si>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</si>
  <si>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</si>
  <si>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</si>
  <si>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</si>
  <si>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</si>
  <si>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</si>
  <si>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</si>
  <si>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</si>
  <si>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</si>
  <si>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</si>
  <si>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</si>
  <si>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Individualios apsaugos medicinos priemonės</t>
  </si>
  <si>
    <t>Apklotų rinkinys Cezario pjūvio operacijoms</t>
  </si>
  <si>
    <t>Medžiaga vienkartinio naudojimo, sterili. Pagamintas iš 3 sluoksnių medžiagos: viršutinis iš neaustinės medžiagos - gerai sugeria skysčius, vidurinis - iš polietileno (arba lygiavertis), nepralaidus, apatinis - apsauginis neaustinės medžiagos sluoksnis. Sudėtyje nėra latekso. Paviršius neslidus, gerai matosi padėtos adatos, siūlai ir kitos smulkios med. priemonės. Rinkinio sudėtis: Apklotas Cezario pjūviui nemažiau 240 x 300 cm su integruotu skysčių surinkimo maišu, integruotais vamzdelių laikikliais ir incizine plėvele ne mažiau 24x19cm– 1 vnt.; Su vamzdelių laikikliai ne mažiau 25x25cm; 2.Paklodė kūdikiui 80 x 105 cm (±10cm) – 1 vnt.; Maišas Mayo staliukui padidintos apsaugos 78 x 145 cm (±2cm) – 1 vnt. Lipni juosta 9 x 50 cm (±1cm) – 1 vnt.; Servetėlės – 4 vnt. Instrumentų stalelio apklotas 150x190 cm - 1 vnt.; Produktas turi trijų lygių pakuotę. Rinkinys įpakuotas viename gamykliniame steriliame įpakavime su sterilumo kontrolės sistema. Pakuotė turi turėti ne mažiau 4 nuklijuojamus lipdukus su sterilumo ir gamybos kontrolės duomenimis registracijai. Leistinas apklotų dydžių nuokrypis ± 5 cm.</t>
  </si>
  <si>
    <t>rink.</t>
  </si>
  <si>
    <t xml:space="preserve">Preliminarus kiekis 36 mėn. </t>
  </si>
  <si>
    <t>Vienkartinės patalynės komplektas</t>
  </si>
  <si>
    <t>Pagaminta iš švelnios neaustinės medžiagos. Komplekta sudaro: pagalvės užvalkalas 57-65cm. x 57-80cm.; antklodės užvalakalas 140-145cm. x 190-210cm.; paklodė 140-145cm. x 187-210cm.</t>
  </si>
  <si>
    <t>Vienkartiniai ginekologiniai kabliukai vaisiaus vandenims leisti.</t>
  </si>
  <si>
    <t>vnt.</t>
  </si>
  <si>
    <t>Umbilikalinis spaustukas</t>
  </si>
  <si>
    <t>Vienkartinis, sterilus umbilikalinis spaustukas.</t>
  </si>
  <si>
    <t>Testas vaisiaus vandenų nutekėjimo nustatymui</t>
  </si>
  <si>
    <t>Akušerinis rinkinys</t>
  </si>
  <si>
    <t>Sudėtis: 1. Neperšlampama paklodė 120 x 90 cm (į šią paklodę įpakuotos visos rinkinio dalys) – 1vnt; 2. Standartinės apsaugos chirurginis chalatas L, ilgis ne mažiau 140 cm – 1vnt; 3. Vandenį sugeriantis paklodė 90 x 60 cm – 1vnt; 4. Vandenį sugeriantis paklodė 60 x 60 cm – 1vnt; 5. Neaustinės medžiagos absorbuojančios servetėlės 30 x 30 cm – 6 vnt.; 6. Neaustinės medžiagos absorbuojantis rankšluostis 50 x 95 cm – 3 vnt.; 7. Virkštelės spaustukas – 1 vnt.; 8. Centimetrinė juostelė, ne mažiau 68cm – 1 vnt. Rinkinys įpakuotas viename gamykliniame steriliame įpakavime su sterilumo kontrolės sistema. Pakuotė turi turėti ne mažiau 4 nuklijuojamų lipdukų su sterilumo ir gamybos kontrolės duomenimis registracijai. Leistinas dydžių nuokrypis ± 3 cm. Turi atitikti standarto LST EN 13795-1,2,3 dalių reikalavimus.</t>
  </si>
  <si>
    <t>Kelnaitės kolonoskopijai</t>
  </si>
  <si>
    <t>39518200-8</t>
  </si>
  <si>
    <t>33140000-3</t>
  </si>
  <si>
    <t>33700000-7</t>
  </si>
  <si>
    <t>Ginekologiniai      kabliukai</t>
  </si>
  <si>
    <t>Vienkartinė paciento apranga</t>
  </si>
  <si>
    <t>Vienkartinė paciento apranga ( marškiniai ) pagaminti iš neaustinės medžiagos padengtos polipropileno sluoksniu 40 g/m2. Būtina Y formos apykakle, kas palengvina apsivilkimą ir paciento saugumą procedūros metu. Išmatavimai 68-72 cm x 118-122 cm.</t>
  </si>
  <si>
    <t>Neaustinės medžiagos vienkartinės kelnaitės kolonoskopijai, naudojamos kaip apsauginis drabužis procedūrų kabinetuose. Su skyle nugaroje. Dydis XL.</t>
  </si>
  <si>
    <t>Šis savikontrolės testas, skirtas nustatyti amniono skysčio nutekėjimą nėščioms moterims.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</si>
</sst>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64">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4" fontId="8" fillId="0" borderId="15" xfId="1" applyNumberFormat="1" applyFont="1" applyFill="1" applyBorder="1" applyAlignment="1">
      <alignment horizontal="center" vertical="center"/>
    </xf>
    <xf numFmtId="1" fontId="8" fillId="0" borderId="15" xfId="3" applyNumberFormat="1" applyFont="1" applyBorder="1" applyAlignment="1">
      <alignment horizontal="left" vertical="top"/>
    </xf>
    <xf numFmtId="1" fontId="8" fillId="0" borderId="16" xfId="3" applyNumberFormat="1" applyFont="1" applyBorder="1" applyAlignment="1">
      <alignment horizontal="left" vertical="top"/>
    </xf>
    <xf numFmtId="0" fontId="8" fillId="0" borderId="15" xfId="3" applyFont="1" applyBorder="1" applyAlignment="1">
      <alignment horizontal="left" vertical="top" wrapText="1"/>
    </xf>
    <xf numFmtId="1" fontId="8" fillId="0" borderId="15" xfId="3" applyNumberFormat="1" applyFont="1" applyBorder="1" applyAlignment="1">
      <alignment horizontal="center" vertical="center"/>
    </xf>
    <xf numFmtId="4" fontId="8" fillId="0" borderId="15" xfId="3" applyNumberFormat="1" applyFont="1" applyBorder="1" applyAlignment="1">
      <alignment horizontal="center" vertical="center"/>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57518FA2-B708-44D2-8378-117A72972053}"/>
    <cellStyle name="Good" xfId="1" builtinId="26"/>
    <cellStyle name="Normal" xfId="0" builtinId="0"/>
    <cellStyle name="Normal 14 2 3 2" xfId="4" xr:uid="{A2055248-7B91-4A57-A188-694BB4E03C55}"/>
    <cellStyle name="Normal 26 2" xfId="3" xr:uid="{E54614E0-2736-43FF-9260-167D321E7F70}"/>
    <cellStyle name="Normal 60" xfId="2" xr:uid="{16008039-B1CB-4D06-8727-7DAEF76E5554}"/>
    <cellStyle name="Normal 67" xfId="6" xr:uid="{C8E651CA-CA51-4E76-A340-2E49F205A6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3A85-BCA8-4C4A-82F3-25A2EA0E02B3}">
  <dimension ref="A1:U17"/>
  <sheetViews>
    <sheetView tabSelected="1" topLeftCell="A10" workbookViewId="0">
      <selection activeCell="H15" sqref="H15"/>
    </sheetView>
  </sheetViews>
  <sheetFormatPr defaultRowHeight="15" x14ac:dyDescent="0.25"/>
  <cols>
    <col min="1" max="1" width="8.28515625" style="9" customWidth="1"/>
    <col min="2" max="2" width="13.85546875" style="9" customWidth="1"/>
    <col min="3" max="3" width="16.140625" style="9" customWidth="1"/>
    <col min="4" max="4" width="13.28515625" style="9" customWidth="1"/>
    <col min="5" max="5" width="56"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5">
      <c r="A1" s="1" t="s">
        <v>0</v>
      </c>
      <c r="B1" s="1"/>
      <c r="C1" s="2"/>
      <c r="D1" s="2"/>
      <c r="E1" s="3"/>
      <c r="F1" s="3"/>
      <c r="G1" s="4"/>
      <c r="H1" s="5"/>
      <c r="I1" s="5"/>
      <c r="J1" s="6"/>
    </row>
    <row r="2" spans="1:21" s="8" customFormat="1" ht="15.75" x14ac:dyDescent="0.25">
      <c r="A2" s="56" t="s">
        <v>1</v>
      </c>
      <c r="B2" s="56"/>
      <c r="C2" s="56"/>
      <c r="D2" s="56"/>
      <c r="E2" s="56"/>
      <c r="F2" s="56"/>
      <c r="G2" s="56"/>
      <c r="H2" s="56"/>
      <c r="I2" s="56"/>
      <c r="J2" s="56"/>
      <c r="K2" s="56"/>
      <c r="L2" s="56"/>
      <c r="M2" s="56"/>
      <c r="N2" s="56"/>
      <c r="O2" s="56"/>
      <c r="P2" s="56"/>
      <c r="Q2" s="56"/>
      <c r="R2" s="56"/>
      <c r="S2" s="56"/>
    </row>
    <row r="3" spans="1:21" s="8" customFormat="1" ht="15.75" x14ac:dyDescent="0.25">
      <c r="A3" s="57" t="s">
        <v>23</v>
      </c>
      <c r="B3" s="57"/>
      <c r="C3" s="57"/>
      <c r="D3" s="57"/>
      <c r="E3" s="57"/>
      <c r="F3" s="57"/>
      <c r="G3" s="57"/>
      <c r="H3" s="57"/>
      <c r="I3" s="57"/>
      <c r="J3" s="57"/>
      <c r="K3" s="57"/>
      <c r="L3" s="57"/>
      <c r="M3" s="57"/>
      <c r="N3" s="57"/>
      <c r="O3" s="57"/>
      <c r="P3" s="57"/>
      <c r="Q3" s="57"/>
      <c r="R3" s="57"/>
      <c r="S3" s="57"/>
    </row>
    <row r="4" spans="1:21" s="7" customFormat="1" ht="162.75" customHeight="1" x14ac:dyDescent="0.25">
      <c r="A4" s="58" t="s">
        <v>2</v>
      </c>
      <c r="B4" s="59"/>
      <c r="C4" s="59"/>
      <c r="D4" s="59"/>
      <c r="E4" s="59"/>
      <c r="F4" s="59"/>
      <c r="G4" s="59"/>
      <c r="H4" s="59"/>
      <c r="I4" s="59"/>
      <c r="J4" s="59"/>
      <c r="K4" s="59"/>
      <c r="L4" s="59"/>
      <c r="M4" s="59"/>
      <c r="N4" s="59"/>
      <c r="O4" s="59"/>
      <c r="P4" s="59"/>
      <c r="Q4" s="59"/>
      <c r="R4" s="59"/>
      <c r="S4" s="60"/>
    </row>
    <row r="5" spans="1:21" ht="15.75" thickBot="1" x14ac:dyDescent="0.3">
      <c r="E5" s="10"/>
      <c r="G5" s="10"/>
      <c r="I5" s="10"/>
      <c r="T5" s="7"/>
    </row>
    <row r="6" spans="1:21" ht="16.5" thickBot="1" x14ac:dyDescent="0.3">
      <c r="A6" s="61" t="s">
        <v>3</v>
      </c>
      <c r="B6" s="62"/>
      <c r="C6" s="62"/>
      <c r="D6" s="62"/>
      <c r="E6" s="62"/>
      <c r="F6" s="62"/>
      <c r="G6" s="62"/>
      <c r="H6" s="62"/>
      <c r="I6" s="62"/>
      <c r="J6" s="62"/>
      <c r="K6" s="62"/>
      <c r="L6" s="61" t="s">
        <v>4</v>
      </c>
      <c r="M6" s="62"/>
      <c r="N6" s="62"/>
      <c r="O6" s="62"/>
      <c r="P6" s="62"/>
      <c r="Q6" s="62"/>
      <c r="R6" s="63"/>
      <c r="S6" s="11"/>
      <c r="T6" s="7"/>
    </row>
    <row r="7" spans="1:21" ht="38.25" x14ac:dyDescent="0.25">
      <c r="A7" s="12" t="s">
        <v>5</v>
      </c>
      <c r="B7" s="13" t="s">
        <v>6</v>
      </c>
      <c r="C7" s="13" t="s">
        <v>7</v>
      </c>
      <c r="D7" s="13" t="s">
        <v>8</v>
      </c>
      <c r="E7" s="13" t="s">
        <v>9</v>
      </c>
      <c r="F7" s="13" t="s">
        <v>10</v>
      </c>
      <c r="G7" s="14" t="s">
        <v>27</v>
      </c>
      <c r="H7" s="15" t="s">
        <v>11</v>
      </c>
      <c r="I7" s="16" t="s">
        <v>12</v>
      </c>
      <c r="J7" s="15" t="s">
        <v>13</v>
      </c>
      <c r="K7" s="17" t="s">
        <v>14</v>
      </c>
      <c r="L7" s="18" t="s">
        <v>15</v>
      </c>
      <c r="M7" s="19" t="s">
        <v>16</v>
      </c>
      <c r="N7" s="20" t="s">
        <v>12</v>
      </c>
      <c r="O7" s="21" t="s">
        <v>17</v>
      </c>
      <c r="P7" s="22" t="s">
        <v>18</v>
      </c>
      <c r="Q7" s="22" t="s">
        <v>19</v>
      </c>
      <c r="R7" s="23" t="s">
        <v>20</v>
      </c>
      <c r="S7" s="24" t="s">
        <v>21</v>
      </c>
      <c r="T7" s="9"/>
    </row>
    <row r="8" spans="1:21" ht="279" customHeight="1" x14ac:dyDescent="0.25">
      <c r="A8" s="25">
        <v>1</v>
      </c>
      <c r="B8" s="26"/>
      <c r="C8" s="27" t="s">
        <v>24</v>
      </c>
      <c r="D8" s="28" t="s">
        <v>38</v>
      </c>
      <c r="E8" s="27" t="s">
        <v>25</v>
      </c>
      <c r="F8" s="29" t="s">
        <v>26</v>
      </c>
      <c r="G8" s="30">
        <v>2600</v>
      </c>
      <c r="H8" s="31">
        <v>10</v>
      </c>
      <c r="I8" s="32">
        <v>5</v>
      </c>
      <c r="J8" s="31">
        <f t="shared" ref="J8:J15" si="0">+H8*G8</f>
        <v>26000</v>
      </c>
      <c r="K8" s="33">
        <f t="shared" ref="K8:K15" si="1">+J8*(1+I8/100)</f>
        <v>27300</v>
      </c>
      <c r="L8" s="34"/>
      <c r="M8" s="35">
        <f>+L8*G8</f>
        <v>0</v>
      </c>
      <c r="N8" s="35"/>
      <c r="O8" s="35">
        <f>+M8*(1+N8/100)</f>
        <v>0</v>
      </c>
      <c r="P8" s="36"/>
      <c r="Q8" s="36"/>
      <c r="R8" s="37"/>
      <c r="S8" s="38"/>
      <c r="U8" s="39"/>
    </row>
    <row r="9" spans="1:21" ht="60" x14ac:dyDescent="0.25">
      <c r="A9" s="25">
        <v>2</v>
      </c>
      <c r="B9" s="26"/>
      <c r="C9" s="27" t="s">
        <v>28</v>
      </c>
      <c r="D9" s="28" t="s">
        <v>38</v>
      </c>
      <c r="E9" s="27" t="s">
        <v>29</v>
      </c>
      <c r="F9" s="29" t="s">
        <v>26</v>
      </c>
      <c r="G9" s="30">
        <v>65000</v>
      </c>
      <c r="H9" s="31">
        <v>1.3</v>
      </c>
      <c r="I9" s="32">
        <v>5</v>
      </c>
      <c r="J9" s="31">
        <f t="shared" si="0"/>
        <v>84500</v>
      </c>
      <c r="K9" s="33">
        <f t="shared" si="1"/>
        <v>88725</v>
      </c>
      <c r="L9" s="34"/>
      <c r="M9" s="35">
        <f t="shared" ref="M9:M15" si="2">+L9*G9</f>
        <v>0</v>
      </c>
      <c r="N9" s="35"/>
      <c r="O9" s="35">
        <f t="shared" ref="O9:O15" si="3">+M9*(1+N9/100)</f>
        <v>0</v>
      </c>
      <c r="P9" s="36"/>
      <c r="Q9" s="36"/>
      <c r="R9" s="37"/>
      <c r="S9" s="38"/>
      <c r="U9" s="39"/>
    </row>
    <row r="10" spans="1:21" ht="30" x14ac:dyDescent="0.25">
      <c r="A10" s="25">
        <v>3</v>
      </c>
      <c r="B10" s="26"/>
      <c r="C10" s="27" t="s">
        <v>41</v>
      </c>
      <c r="D10" s="28" t="s">
        <v>39</v>
      </c>
      <c r="E10" s="27" t="s">
        <v>30</v>
      </c>
      <c r="F10" s="29" t="s">
        <v>31</v>
      </c>
      <c r="G10" s="30">
        <v>6000</v>
      </c>
      <c r="H10" s="31">
        <v>0.45</v>
      </c>
      <c r="I10" s="32">
        <v>5</v>
      </c>
      <c r="J10" s="31">
        <f t="shared" si="0"/>
        <v>2700</v>
      </c>
      <c r="K10" s="33">
        <f t="shared" si="1"/>
        <v>2835</v>
      </c>
      <c r="L10" s="34"/>
      <c r="M10" s="35">
        <f t="shared" si="2"/>
        <v>0</v>
      </c>
      <c r="N10" s="35"/>
      <c r="O10" s="35">
        <f t="shared" si="3"/>
        <v>0</v>
      </c>
      <c r="P10" s="36"/>
      <c r="Q10" s="36"/>
      <c r="R10" s="37"/>
      <c r="S10" s="38"/>
      <c r="U10" s="39"/>
    </row>
    <row r="11" spans="1:21" ht="30" x14ac:dyDescent="0.25">
      <c r="A11" s="25">
        <v>4</v>
      </c>
      <c r="B11" s="26"/>
      <c r="C11" s="27" t="s">
        <v>32</v>
      </c>
      <c r="D11" s="28" t="s">
        <v>39</v>
      </c>
      <c r="E11" s="27" t="s">
        <v>33</v>
      </c>
      <c r="F11" s="29" t="s">
        <v>31</v>
      </c>
      <c r="G11" s="30">
        <v>4000</v>
      </c>
      <c r="H11" s="31">
        <v>0.08</v>
      </c>
      <c r="I11" s="32">
        <v>5</v>
      </c>
      <c r="J11" s="31">
        <f t="shared" si="0"/>
        <v>320</v>
      </c>
      <c r="K11" s="33">
        <f t="shared" si="1"/>
        <v>336</v>
      </c>
      <c r="L11" s="34"/>
      <c r="M11" s="35">
        <f t="shared" si="2"/>
        <v>0</v>
      </c>
      <c r="N11" s="35"/>
      <c r="O11" s="35">
        <f t="shared" si="3"/>
        <v>0</v>
      </c>
      <c r="P11" s="36"/>
      <c r="Q11" s="36"/>
      <c r="R11" s="37"/>
      <c r="S11" s="38"/>
      <c r="U11" s="39"/>
    </row>
    <row r="12" spans="1:21" ht="60" x14ac:dyDescent="0.25">
      <c r="A12" s="25">
        <v>5</v>
      </c>
      <c r="B12" s="26"/>
      <c r="C12" s="27" t="s">
        <v>34</v>
      </c>
      <c r="D12" s="28" t="s">
        <v>39</v>
      </c>
      <c r="E12" s="27" t="s">
        <v>45</v>
      </c>
      <c r="F12" s="29" t="s">
        <v>31</v>
      </c>
      <c r="G12" s="30">
        <v>1000</v>
      </c>
      <c r="H12" s="40">
        <v>10</v>
      </c>
      <c r="I12" s="32">
        <v>5</v>
      </c>
      <c r="J12" s="31">
        <f t="shared" si="0"/>
        <v>10000</v>
      </c>
      <c r="K12" s="33">
        <f t="shared" si="1"/>
        <v>10500</v>
      </c>
      <c r="L12" s="34"/>
      <c r="M12" s="35">
        <f t="shared" si="2"/>
        <v>0</v>
      </c>
      <c r="N12" s="35"/>
      <c r="O12" s="35">
        <f t="shared" si="3"/>
        <v>0</v>
      </c>
      <c r="P12" s="41"/>
      <c r="Q12" s="41"/>
      <c r="R12" s="42"/>
      <c r="S12" s="38"/>
      <c r="U12" s="39"/>
    </row>
    <row r="13" spans="1:21" ht="45" x14ac:dyDescent="0.25">
      <c r="A13" s="25">
        <v>6</v>
      </c>
      <c r="B13" s="26"/>
      <c r="C13" s="27" t="s">
        <v>37</v>
      </c>
      <c r="D13" s="28" t="s">
        <v>40</v>
      </c>
      <c r="E13" s="27" t="s">
        <v>44</v>
      </c>
      <c r="F13" s="29" t="s">
        <v>31</v>
      </c>
      <c r="G13" s="30">
        <v>10000</v>
      </c>
      <c r="H13" s="40">
        <v>1.6</v>
      </c>
      <c r="I13" s="32">
        <v>5</v>
      </c>
      <c r="J13" s="31">
        <f t="shared" si="0"/>
        <v>16000</v>
      </c>
      <c r="K13" s="33">
        <f t="shared" si="1"/>
        <v>16800</v>
      </c>
      <c r="L13" s="34"/>
      <c r="M13" s="35">
        <f t="shared" si="2"/>
        <v>0</v>
      </c>
      <c r="N13" s="35"/>
      <c r="O13" s="35">
        <f t="shared" si="3"/>
        <v>0</v>
      </c>
      <c r="P13" s="41"/>
      <c r="Q13" s="41"/>
      <c r="R13" s="42"/>
      <c r="S13" s="38"/>
      <c r="U13" s="39"/>
    </row>
    <row r="14" spans="1:21" ht="75" x14ac:dyDescent="0.25">
      <c r="A14" s="25">
        <v>7</v>
      </c>
      <c r="B14" s="26"/>
      <c r="C14" s="27" t="s">
        <v>42</v>
      </c>
      <c r="D14" s="28" t="s">
        <v>40</v>
      </c>
      <c r="E14" s="27" t="s">
        <v>43</v>
      </c>
      <c r="F14" s="29" t="s">
        <v>31</v>
      </c>
      <c r="G14" s="30">
        <v>20000</v>
      </c>
      <c r="H14" s="40">
        <v>0.65</v>
      </c>
      <c r="I14" s="32">
        <v>5</v>
      </c>
      <c r="J14" s="31">
        <f t="shared" si="0"/>
        <v>13000</v>
      </c>
      <c r="K14" s="33">
        <f t="shared" si="1"/>
        <v>13650</v>
      </c>
      <c r="L14" s="34"/>
      <c r="M14" s="35">
        <f t="shared" si="2"/>
        <v>0</v>
      </c>
      <c r="N14" s="35"/>
      <c r="O14" s="35">
        <f t="shared" si="3"/>
        <v>0</v>
      </c>
      <c r="P14" s="41"/>
      <c r="Q14" s="41"/>
      <c r="R14" s="42"/>
      <c r="S14" s="38"/>
      <c r="U14" s="39"/>
    </row>
    <row r="15" spans="1:21" ht="210.75" thickBot="1" x14ac:dyDescent="0.3">
      <c r="A15" s="25">
        <v>8</v>
      </c>
      <c r="B15" s="26"/>
      <c r="C15" s="43" t="s">
        <v>35</v>
      </c>
      <c r="D15" s="28" t="s">
        <v>38</v>
      </c>
      <c r="E15" s="43" t="s">
        <v>36</v>
      </c>
      <c r="F15" s="29" t="s">
        <v>26</v>
      </c>
      <c r="G15" s="44">
        <v>6200</v>
      </c>
      <c r="H15" s="45">
        <v>9</v>
      </c>
      <c r="I15" s="32">
        <v>5</v>
      </c>
      <c r="J15" s="31">
        <f t="shared" si="0"/>
        <v>55800</v>
      </c>
      <c r="K15" s="33">
        <f t="shared" si="1"/>
        <v>58590</v>
      </c>
      <c r="L15" s="34"/>
      <c r="M15" s="35">
        <f t="shared" si="2"/>
        <v>0</v>
      </c>
      <c r="N15" s="35"/>
      <c r="O15" s="35">
        <f t="shared" si="3"/>
        <v>0</v>
      </c>
      <c r="P15" s="41"/>
      <c r="Q15" s="41"/>
      <c r="R15" s="42"/>
      <c r="S15" s="38"/>
      <c r="U15" s="39"/>
    </row>
    <row r="16" spans="1:21" ht="15.75" thickBot="1" x14ac:dyDescent="0.3">
      <c r="G16" s="46">
        <f>SUM(G8:G15)</f>
        <v>114800</v>
      </c>
      <c r="I16" s="47" t="s">
        <v>22</v>
      </c>
      <c r="J16" s="48">
        <f>SUM(J8:J15)</f>
        <v>208320</v>
      </c>
      <c r="K16" s="49">
        <f>SUM(K8:K15)</f>
        <v>218736</v>
      </c>
      <c r="L16" s="50" t="s">
        <v>22</v>
      </c>
      <c r="M16" s="51">
        <f>SUM(M8:M15)</f>
        <v>0</v>
      </c>
      <c r="N16" s="52"/>
      <c r="O16" s="51">
        <f>SUM(O8:O15)</f>
        <v>0</v>
      </c>
      <c r="P16" s="53"/>
      <c r="Q16" s="53"/>
      <c r="R16" s="53"/>
      <c r="S16" s="54"/>
    </row>
    <row r="17" spans="5:5" x14ac:dyDescent="0.25">
      <c r="E17" s="55"/>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2025-09-26T08:45:07Z</dcterms:created>
  <dcterms:modified xsi:type="dcterms:W3CDTF">2025-10-01T11:32:12Z</dcterms:modified>
</cp:coreProperties>
</file>