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64"/>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TRIKOTAŽINIAI GAMINIAI</t>
        </is>
      </c>
      <c r="B4" s="26" t="n"/>
    </row>
    <row r="5">
      <c r="A5" s="26" t="n"/>
      <c r="B5" s="26" t="n"/>
    </row>
    <row r="6">
      <c r="A6" s="23" t="inlineStr">
        <is>
          <t>Kam:</t>
        </is>
      </c>
      <c r="B6" s="58" t="inlineStr">
        <is>
          <t>Gynybos resursų agentūra prie KAM</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KEPURAITĖ</t>
        </is>
      </c>
    </row>
    <row r="34">
      <c r="A34" s="58" t="inlineStr">
        <is>
          <t>Tiekėjo pasiūlymas:</t>
        </is>
      </c>
    </row>
    <row r="35">
      <c r="A35" s="71" t="inlineStr">
        <is>
          <t>Nr.</t>
        </is>
      </c>
      <c r="B35" s="71" t="inlineStr">
        <is>
          <t>Pavadinimas</t>
        </is>
      </c>
      <c r="C35" s="71" t="inlineStr">
        <is>
          <t>Kiekis</t>
        </is>
      </c>
      <c r="D35" s="71" t="inlineStr">
        <is>
          <t>Mato vienetas</t>
        </is>
      </c>
      <c r="E35" s="71" t="inlineStr">
        <is>
          <t>Įkainis be PVM, Eur</t>
        </is>
      </c>
      <c r="F35" s="71" t="inlineStr">
        <is>
          <t>Suma be PVM, Eur</t>
        </is>
      </c>
      <c r="G35" s="71" t="inlineStr">
        <is>
          <t>Gamintojas, modelis</t>
        </is>
      </c>
    </row>
    <row r="36">
      <c r="A36" s="71" t="inlineStr">
        <is>
          <t>1.</t>
        </is>
      </c>
      <c r="B36" s="71" t="inlineStr">
        <is>
          <t>Kepuraitė</t>
        </is>
      </c>
      <c r="C36" s="72" t="inlineStr"/>
      <c r="D36" s="72" t="inlineStr"/>
      <c r="E36" s="72" t="inlineStr"/>
      <c r="F36" s="72" t="inlineStr"/>
      <c r="G36" s="72" t="inlineStr"/>
    </row>
    <row r="37">
      <c r="A37" s="72" t="inlineStr">
        <is>
          <t>1.1.</t>
        </is>
      </c>
      <c r="B37" s="72" t="inlineStr">
        <is>
          <t>Kepuraitė</t>
        </is>
      </c>
      <c r="C37" s="72" t="n">
        <v>104000</v>
      </c>
      <c r="D37" s="72" t="inlineStr">
        <is>
          <t>vnt.</t>
        </is>
      </c>
      <c r="E37" s="73" t="inlineStr"/>
      <c r="F37" s="72">
        <f>IF(ISBLANK(E37),"", PRODUCT(C37,E37))</f>
        <v/>
      </c>
      <c r="G37" s="74" t="inlineStr"/>
    </row>
    <row r="38">
      <c r="E38" s="71" t="inlineStr">
        <is>
          <t>Suma be PVM</t>
        </is>
      </c>
      <c r="F38" s="71">
        <f>IF(F37="","",ROUND(SUM(F37:F37),2))</f>
        <v/>
      </c>
      <c r="G38" s="69">
        <f>IF(F37="","Neužpildytos visos objektų kainos","")</f>
        <v/>
      </c>
    </row>
    <row r="39">
      <c r="C39" s="71" t="inlineStr">
        <is>
          <t>Taikomas PVM dydis (%)</t>
        </is>
      </c>
      <c r="D39" s="74" t="inlineStr"/>
      <c r="E39" s="71" t="inlineStr">
        <is>
          <t>PVM suma</t>
        </is>
      </c>
      <c r="F39" s="71">
        <f>IF(OR(F38="",D39=""),"", ROUND(PRODUCT(D39,F38)/100,2))</f>
        <v/>
      </c>
      <c r="G39" s="69">
        <f>IF(D39="", "Nurodykite taikomą PVM dydį", "")</f>
        <v/>
      </c>
    </row>
    <row r="40">
      <c r="E40" s="71" t="inlineStr">
        <is>
          <t>Suma su PVM</t>
        </is>
      </c>
      <c r="F40" s="71">
        <f>IF(ISBLANK(F39), "", ROUND(SUM(F38:F39),2))</f>
        <v/>
      </c>
    </row>
    <row r="44">
      <c r="A44" s="58" t="inlineStr">
        <is>
          <t>2. DALIS</t>
        </is>
      </c>
      <c r="B44" s="58" t="inlineStr">
        <is>
          <t>KEPURAITĖ SPORTINĖ</t>
        </is>
      </c>
    </row>
    <row r="46">
      <c r="A46" s="58" t="inlineStr">
        <is>
          <t>Tiekėjo pasiūlymas:</t>
        </is>
      </c>
    </row>
    <row r="47">
      <c r="A47" s="71" t="inlineStr">
        <is>
          <t>Nr.</t>
        </is>
      </c>
      <c r="B47" s="71" t="inlineStr">
        <is>
          <t>Pavadinimas</t>
        </is>
      </c>
      <c r="C47" s="71" t="inlineStr">
        <is>
          <t>Kiekis</t>
        </is>
      </c>
      <c r="D47" s="71" t="inlineStr">
        <is>
          <t>Mato vienetas</t>
        </is>
      </c>
      <c r="E47" s="71" t="inlineStr">
        <is>
          <t>Įkainis be PVM, Eur</t>
        </is>
      </c>
      <c r="F47" s="71" t="inlineStr">
        <is>
          <t>Suma be PVM, Eur</t>
        </is>
      </c>
      <c r="G47" s="71" t="inlineStr">
        <is>
          <t>Gamintojas, modelis</t>
        </is>
      </c>
    </row>
    <row r="48">
      <c r="A48" s="71" t="inlineStr">
        <is>
          <t>2.</t>
        </is>
      </c>
      <c r="B48" s="71" t="inlineStr">
        <is>
          <t>Kepuraitė sportinė</t>
        </is>
      </c>
      <c r="C48" s="72" t="inlineStr"/>
      <c r="D48" s="72" t="inlineStr"/>
      <c r="E48" s="72" t="inlineStr"/>
      <c r="F48" s="72" t="inlineStr"/>
      <c r="G48" s="72" t="inlineStr"/>
    </row>
    <row r="49">
      <c r="A49" s="72" t="inlineStr">
        <is>
          <t>2.1.</t>
        </is>
      </c>
      <c r="B49" s="72" t="inlineStr">
        <is>
          <t>Kepuraitė sportinė</t>
        </is>
      </c>
      <c r="C49" s="72" t="n">
        <v>46800</v>
      </c>
      <c r="D49" s="72" t="inlineStr">
        <is>
          <t>vnt.</t>
        </is>
      </c>
      <c r="E49" s="73" t="inlineStr"/>
      <c r="F49" s="72">
        <f>IF(ISBLANK(E49),"", PRODUCT(C49,E49))</f>
        <v/>
      </c>
      <c r="G49" s="74" t="inlineStr"/>
    </row>
    <row r="50">
      <c r="E50" s="71" t="inlineStr">
        <is>
          <t>Suma be PVM</t>
        </is>
      </c>
      <c r="F50" s="71">
        <f>IF(F49="","",ROUND(SUM(F49:F49),2))</f>
        <v/>
      </c>
      <c r="G50" s="69">
        <f>IF(F49="","Neužpildytos visos objektų kainos","")</f>
        <v/>
      </c>
    </row>
    <row r="51">
      <c r="C51" s="71" t="inlineStr">
        <is>
          <t>Taikomas PVM dydis (%)</t>
        </is>
      </c>
      <c r="D51" s="74" t="inlineStr"/>
      <c r="E51" s="71" t="inlineStr">
        <is>
          <t>PVM suma</t>
        </is>
      </c>
      <c r="F51" s="71">
        <f>IF(OR(F50="",D51=""),"", ROUND(PRODUCT(D51,F50)/100,2))</f>
        <v/>
      </c>
      <c r="G51" s="69">
        <f>IF(D51="", "Nurodykite taikomą PVM dydį", "")</f>
        <v/>
      </c>
    </row>
    <row r="52">
      <c r="E52" s="71" t="inlineStr">
        <is>
          <t>Suma su PVM</t>
        </is>
      </c>
      <c r="F52" s="71">
        <f>IF(ISBLANK(F51), "", ROUND(SUM(F50:F51),2))</f>
        <v/>
      </c>
    </row>
    <row r="56">
      <c r="A56" s="58" t="inlineStr">
        <is>
          <t>3. DALIS</t>
        </is>
      </c>
      <c r="B56" s="58" t="inlineStr">
        <is>
          <t>MARŠKINAIČIAI TAKTINIO LAUKO UNIFORMOS KOSTIUMO</t>
        </is>
      </c>
    </row>
    <row r="58">
      <c r="A58" s="58" t="inlineStr">
        <is>
          <t>Tiekėjo pasiūlymas:</t>
        </is>
      </c>
    </row>
    <row r="59">
      <c r="A59" s="71" t="inlineStr">
        <is>
          <t>Nr.</t>
        </is>
      </c>
      <c r="B59" s="71" t="inlineStr">
        <is>
          <t>Pavadinimas</t>
        </is>
      </c>
      <c r="C59" s="71" t="inlineStr">
        <is>
          <t>Kiekis</t>
        </is>
      </c>
      <c r="D59" s="71" t="inlineStr">
        <is>
          <t>Mato vienetas</t>
        </is>
      </c>
      <c r="E59" s="71" t="inlineStr">
        <is>
          <t>Įkainis be PVM, Eur</t>
        </is>
      </c>
      <c r="F59" s="71" t="inlineStr">
        <is>
          <t>Suma be PVM, Eur</t>
        </is>
      </c>
      <c r="G59" s="71" t="inlineStr">
        <is>
          <t>Gamintojas, modelis</t>
        </is>
      </c>
    </row>
    <row r="60">
      <c r="A60" s="71" t="inlineStr">
        <is>
          <t>3.</t>
        </is>
      </c>
      <c r="B60" s="71" t="inlineStr">
        <is>
          <t>Marškinaičiai taktinio lauko uniformos kostiumo</t>
        </is>
      </c>
      <c r="C60" s="72" t="inlineStr"/>
      <c r="D60" s="72" t="inlineStr"/>
      <c r="E60" s="72" t="inlineStr"/>
      <c r="F60" s="72" t="inlineStr"/>
      <c r="G60" s="72" t="inlineStr"/>
    </row>
    <row r="61">
      <c r="A61" s="72" t="inlineStr">
        <is>
          <t>3.1.</t>
        </is>
      </c>
      <c r="B61" s="72" t="inlineStr">
        <is>
          <t>Marškinaičiai taktinio lauko uniformos kostiumo</t>
        </is>
      </c>
      <c r="C61" s="72" t="n">
        <v>188500</v>
      </c>
      <c r="D61" s="72" t="inlineStr">
        <is>
          <t>vnt.</t>
        </is>
      </c>
      <c r="E61" s="73" t="inlineStr"/>
      <c r="F61" s="72">
        <f>IF(ISBLANK(E61),"", PRODUCT(C61,E61))</f>
        <v/>
      </c>
      <c r="G61" s="74" t="inlineStr"/>
    </row>
    <row r="62">
      <c r="E62" s="71" t="inlineStr">
        <is>
          <t>Suma be PVM</t>
        </is>
      </c>
      <c r="F62" s="71">
        <f>IF(F61="","",ROUND(SUM(F61:F61),2))</f>
        <v/>
      </c>
      <c r="G62" s="69">
        <f>IF(F61="","Neužpildytos visos objektų kainos","")</f>
        <v/>
      </c>
    </row>
    <row r="63">
      <c r="C63" s="71" t="inlineStr">
        <is>
          <t>Taikomas PVM dydis (%)</t>
        </is>
      </c>
      <c r="D63" s="74" t="inlineStr"/>
      <c r="E63" s="71" t="inlineStr">
        <is>
          <t>PVM suma</t>
        </is>
      </c>
      <c r="F63" s="71">
        <f>IF(OR(F62="",D63=""),"", ROUND(PRODUCT(D63,F62)/100,2))</f>
        <v/>
      </c>
      <c r="G63" s="69">
        <f>IF(D63="", "Nurodykite taikomą PVM dydį", "")</f>
        <v/>
      </c>
    </row>
    <row r="64">
      <c r="E64" s="71" t="inlineStr">
        <is>
          <t>Suma su PVM</t>
        </is>
      </c>
      <c r="F64" s="71">
        <f>IF(ISBLANK(F63), "", ROUND(SUM(F62:F63),2))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0" t="inlineStr">
        <is>
          <t>4</t>
        </is>
      </c>
      <c r="B39" s="91" t="inlineStr">
        <is>
          <t>Pasiūlymo atitikimą pirkimo sąlygų techninei specifikacijai pagrindžiantys dokumentai</t>
        </is>
      </c>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5172 2025-10-01 09:23:37</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2025-10-01T06:23:38Z</dcterms:modified>
  <cp:lastModifiedBy>Microsoft Office User</cp:lastModifiedBy>
</cp:coreProperties>
</file>