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briser\Desktop\VIENKARTINĖS MEDICINOS PAGALBOS PRIEMONĖS INTERVENCINĖS PULMONOLOGIJOS POREIKIAMS PIRKIMO\"/>
    </mc:Choice>
  </mc:AlternateContent>
  <xr:revisionPtr revIDLastSave="0" documentId="8_{F36DC886-1837-4A7F-AB5B-43BBBD3EB2C2}" xr6:coauthVersionLast="36" xr6:coauthVersionMax="36" xr10:uidLastSave="{00000000-0000-0000-0000-000000000000}"/>
  <bookViews>
    <workbookView xWindow="0" yWindow="0" windowWidth="28800" windowHeight="10725" xr2:uid="{592EB186-E2E4-4C48-AEF6-3753A555E9B3}"/>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8" i="1" l="1"/>
  <c r="K8" i="1"/>
  <c r="G26" i="1" l="1"/>
  <c r="I25" i="1" l="1"/>
  <c r="K25" i="1" s="1"/>
  <c r="I24" i="1"/>
  <c r="K24" i="1" s="1"/>
  <c r="I23" i="1"/>
  <c r="K23" i="1" s="1"/>
  <c r="A23" i="1"/>
  <c r="A24" i="1" s="1"/>
  <c r="A25" i="1" s="1"/>
  <c r="I22" i="1"/>
  <c r="K22" i="1" s="1"/>
  <c r="I21" i="1"/>
  <c r="K21" i="1" s="1"/>
  <c r="I20" i="1"/>
  <c r="K20" i="1" s="1"/>
  <c r="I19" i="1"/>
  <c r="K19" i="1" s="1"/>
  <c r="I18" i="1"/>
  <c r="K18" i="1" s="1"/>
  <c r="I17" i="1"/>
  <c r="K17" i="1" s="1"/>
  <c r="I16" i="1"/>
  <c r="K16" i="1" s="1"/>
  <c r="I15" i="1"/>
  <c r="K15" i="1" s="1"/>
  <c r="I14" i="1"/>
  <c r="K14" i="1" s="1"/>
  <c r="I13" i="1"/>
  <c r="K13" i="1" s="1"/>
  <c r="I12" i="1"/>
  <c r="K12" i="1" s="1"/>
  <c r="I11" i="1"/>
  <c r="K11" i="1" s="1"/>
  <c r="I10" i="1"/>
  <c r="K10" i="1" s="1"/>
  <c r="I9" i="1"/>
  <c r="K9" i="1" s="1"/>
  <c r="I26" i="1" l="1"/>
  <c r="K26" i="1"/>
</calcChain>
</file>

<file path=xl/sharedStrings.xml><?xml version="1.0" encoding="utf-8"?>
<sst xmlns="http://schemas.openxmlformats.org/spreadsheetml/2006/main" count="94" uniqueCount="62">
  <si>
    <t>VšĮ VUL Santaros klinikos</t>
  </si>
  <si>
    <t>TECHNINĖ SPECIFIKACIJA</t>
  </si>
  <si>
    <t>PAVADINIMAS</t>
  </si>
  <si>
    <t>1. Prekių kokybė, žymėjimas, informacija vartotojui turi atitikti 93/42/EEC ir/ar MDR (ES) 2017/745 direktyvų reikalavimus. CE ženklinimas. Pateikti kartu su pasiūlymu tai įrodančius dokumentus.
2. Prekių charakteristikoms patvirtinti tiekėjai su pasiūlymu privalo pateikti techninių duomenų lapą ar lygiavertį gamintojo dokumentą.
3. Visoms nurodytoms konkrečioms medžiagoms ir/ar konkretiems prekių pavadinimams taikoma „arba lygiavertis“.
4. Tiekėjas, siūlantis lygiavertę prekę privalo patikimomis priemonėmis įrodyti, kad siūloma prekė yra lygiavertė ir visiškai atitinka techninėje specifikacijoje keliamus reikalavimus. 
5. Tiekėjas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PO turi teisę reikalauti pateikti katalogų ir techninių aprašų originalus, o tiekėjui jų nepateikus – pasiūlymą atmesti.
*Prekės kodas gamintojo kataloge, jeigu gamintojas turi savo prekių katalogą.</t>
  </si>
  <si>
    <t xml:space="preserve">Planuojama pirkėjo </t>
  </si>
  <si>
    <t>Tiekėjo pasiūlymas</t>
  </si>
  <si>
    <t>Pirkimo dalies Nr.</t>
  </si>
  <si>
    <t>Pirkimo dalies Nr. jei pirkimas kartojamas</t>
  </si>
  <si>
    <t>Priemonės pavadinimas</t>
  </si>
  <si>
    <t>BVPŽ kodas</t>
  </si>
  <si>
    <t>Charakteristikos, reikalavimai</t>
  </si>
  <si>
    <t>Mato vienetas</t>
  </si>
  <si>
    <t>PVM tarifas ٪</t>
  </si>
  <si>
    <t xml:space="preserve">Siūlomas įkainis EUR be PVM, </t>
  </si>
  <si>
    <t>Suma EUR be PVM</t>
  </si>
  <si>
    <t>Suma EUR su PVM</t>
  </si>
  <si>
    <t>Tiekėjo siūlomų prekių  charakteristikos, parametrai, jų reikšmės</t>
  </si>
  <si>
    <t>Tiekėjo siūlomos prekės kodas*</t>
  </si>
  <si>
    <t>Gamintojas</t>
  </si>
  <si>
    <t>Pastabos</t>
  </si>
  <si>
    <t>Viso:</t>
  </si>
  <si>
    <t>Krūtinės drenavimo sistema suaugusiems</t>
  </si>
  <si>
    <t>sterili (simbolis ant pakuotės);
vienkartinė (pažymėta simboliu);
"sausa-šlapia" krūtinės drenavimo sistema sudaryta iš 3-ių kamerų;
Talpa ne mažesnė nei 2100 ml graduota mililitrais;
Neigiamo slėgio kamera skirta stebėti paciento oro nuotekėjimą;
sauso (vakuumo) siurbimo valdymo kamera: mažo srauto mechaninis vožtuvas ne siauresniame intervale kaip nuo - 5 iki - 40 cm H2O.
vakuumo/siurbimo kranelis skirtas siurbimo kontrolei;
turi turėti automatinį teigiamo slėgio ribotuvą/sklendę ir filtruotą neigiamo slėgio ribotuvą.;
drenavimo jungiamasis vamzdelis ne trumpesnis nei 110 cm ilgio;
turi turėti nuimamą paciento vamzdelį kuris turi būti be latekso su užrakto jungtimi ir slankiuoju spaustuku lengvam naudojimui.;
oro srauto pratekėjimo spalvinis detektorius vizualiai matomas ant prietaiso/ prietaise;
sistema privalo būti tvirta ir kompaktiška ne didesnė nei 23 cm aukščio, turi turėti rankenėlę, skirtą pacientui nešiotis. Sistema privalo būti stabili be papildmo stovo. 
Turi turėti sandarias mėginių paėmimo jungtis.
sistema pritaikyta naudoti MRT sąlygomis;
sistema pritaikyta naudoti ir gravitacijos būdu; 
ant pakuotės pažymėtas produkto galiojimo laikas;</t>
  </si>
  <si>
    <t>vnt.</t>
  </si>
  <si>
    <t xml:space="preserve">Preliminarus kiekis 36 mėn. </t>
  </si>
  <si>
    <t>Pleuros ertmės drenavimo rinkinys CH15 (pagal Seldingerio
techniką)</t>
  </si>
  <si>
    <t xml:space="preserve">Perkutaninė drenavimo sistema skirta skysčių iš paciento kūno ertmių pašalinimui. Rinkinys gali būti naudojamas drenažui gravitacijos būdu arba siurbimo būdu, prijungtu prie surinkimo sistemų. Įrenginys taip pat gali būti naudojamas skysčių, tokių kaip druskos skalavimo tirpalai, infuzijai.
Galimas panaudojimas:
- Ascitui pilvo ertmėje
- Pneumatoroksui
- Pleuros drenavimui
Rinkinio sudėtis: 
- Sugraduotas ,,Pig tail‘‘ poliuretano kateteris su dvigubu vienos krypties vožtuvu. Kateteris pagamintas iš biologiškai suderinamos, nepirogeninės ir rentgeno spindulių neskaidrios medžiagos;
- Veress adata su integruotu saugos indikatoriumi ir Leur Lock jungtimi;
 -Kreipiančioji viela pagaminta iš nerūdijančio plieno, kurios ilgis ne trumpesnis nei 800 mm. Viela privalo būti sužymėta, teisingos padėties nustatymui. Vielos antaglis J formos. 
-Adata aštriu galu (18G). 
- Surinkimo maišas 2000 ml su Leur Lock jungtimi, integruotais  vidiniais vienkrupčiais ir oro išleidimo vožtuvais. 
- Prailginimo linija 
-aktyvioji siurbimo jungtis skirta prijunti prie krūtinės drenažo sistemos, kad būtų galima naudoti aktyviam siurbimui. 
- Spaustukas
- Drugelio fiksavimo rinkinys
- Švirkštas su Luer Lock jungtimi. </t>
  </si>
  <si>
    <t>Sterilus talkas</t>
  </si>
  <si>
    <t>Sterilus talkas, pakuotė 4-5g.</t>
  </si>
  <si>
    <t>g</t>
  </si>
  <si>
    <t>Kateteris su metaliniu troakaru. Kateterio medžiaga PVC, aiškiai permatoma, skaidri. Graduotas kas 1cm. Proksimalinis galas glotnus, su skylutėmis, skirtoms drenažui, distaliniame gale piltuvėlio tipo jungtis. Rentgenokontrastiškas. Ilgis ne mažiau kaip 25 cm. Supakuotas steriliai. Dydžiai CH 10;12;16;20;24;28;32.</t>
  </si>
  <si>
    <t>Kateteris krūtines ląstos drenažui</t>
  </si>
  <si>
    <t>Pagreitintos infuzijos manžetė</t>
  </si>
  <si>
    <t>Vienkartinė, 500-1000 ml buteliams. Su slėgio pripūtimo kriauše ir manometru.</t>
  </si>
  <si>
    <t>“Bobrovo” aparatas</t>
  </si>
  <si>
    <t>1900-2100ml talpos stiklinis butelis su rankena ir 140-160cm ilgio prijungimo vamzdeliais. Butelio kaklelio diametras 37,5-38,5mm. Žymenys ant butelio išorės kas 50ml, skirti turinio kiekiui įvertinti. Sterilus.</t>
  </si>
  <si>
    <t>Vamzdelis prie “Bobrovo” aparato</t>
  </si>
  <si>
    <t>Vamzdelis prie "Bobrovo" aparato. Turi tikti buteliams, kurių kaklelio diametras 38mm. Pagaminti iš polivinilchlorido arba analogiškos medžiagos. Ilgis 145-160cm. Gali būti reguliojimas arba fiksuotas vamzdelių rinkinys. Specialus smailėjantis galas, skirtas sujungimui su trokariniu kateteriu. Sterilus.</t>
  </si>
  <si>
    <t>Medicininis maišelis biologinės medžiagos transportavimui 230 mm x 180 mm</t>
  </si>
  <si>
    <t>Skirtas biologinės ir klinikinės medžiagos transportavimui. Skysčiams nepralaidus. Kiekvienas maišelis turi turėti unikalų atsekamumo numerį. Turi atitikti UN 3373 (kategorija B), ir infekcinių medžiagų transportavimo standartus (ADR2013/P650 WHO/HSE/GCR/2012.12-ISO 15189). Turi turėti išorinę kišenėlę. Išoriniai matmenys 230 x 180 mm. Galimas išmatavimų nuokrypis ± 10 mm.</t>
  </si>
  <si>
    <t>Žnyplės bronchoskopijai aligatoriaus tipo</t>
  </si>
  <si>
    <t>Vienkartinio naudojimo, sterilios.Darbinis ilgis 1140-1160mm. Perforuoti galiukai. Darbinė dalis: dengta spiralinė mova. Skersmuo 1,85-1,95mm. Kaušeliai su perforacinėmis angomis, "aligatoriaus" tipo.</t>
  </si>
  <si>
    <t>Žnyplės bronchoskopijai su adatėle</t>
  </si>
  <si>
    <t>Vienkartinės. Darbinis ilgis 1100-1200mm. Perforuoti galiukai. Darbinė dalis: dengta spiralinė mova. Skersmuo 1,8-1,95mm. Kaušeliai: su perforacinėmis angomis pasukami šoninei biopsijai paimti, aligatoriaus tipo su adatėle tarp biopsinių kaušelių.</t>
  </si>
  <si>
    <t>Vožtuvas "Pentax" vaizdo bronchoskopui</t>
  </si>
  <si>
    <t>Vienkartinis, sterilus vožtuvas "Pentax" gamybos "J10" modelio vaizdo bronchoskopams.</t>
  </si>
  <si>
    <t>Adata biopsinė 19G "EBUS" aparatui</t>
  </si>
  <si>
    <t>Vienkartinė adata biopsijai linijiniam "EBUS" aparatui, diametras 19G.</t>
  </si>
  <si>
    <t>Adata biopsinė 21G "EBUS" aparatui</t>
  </si>
  <si>
    <t>Vienkartinė adata biopsijai linijiniam "EBUS" aparatui, diametras 21G.</t>
  </si>
  <si>
    <t>Rinkinys periferinei plaučių sonoskopijai 2,0mm biopsiniam kanalui</t>
  </si>
  <si>
    <t>Rinkinys 2,0mm biopsiniam kanalui ( nukreipiančioji kaniulė, biopsinės žnyplelės ir biopsinis šepetėlis).</t>
  </si>
  <si>
    <t>Vienkartinis šepetėlis citologijai bronchologinis 1,75-1,85mm 115-122cm.</t>
  </si>
  <si>
    <t>Šepetėlis citologijai bronchologinis</t>
  </si>
  <si>
    <t>PFT filtras antibakterinis,
antivirusinis</t>
  </si>
  <si>
    <t>Vienkartinis (pažymėta simboliu). Fltras turi būti pritaikytas dirbti su Ganshorn PowerCube Body+/Diffusion+ ar lygiaverte sistema (pateikti gamintojo patvirtinimą dėl suderinamumo su Ganshorn įranga). Pagamintas iš plastmasės ar lygiavertės medžiagos. Jungiasi prie oro srauto daviklio, kurio vidinio skersmens diametras – 29,2mm. PFT filtro tipas - vienkartinis, elektrostatinis, su apsaugine membrana. Antibakterinė / antivirusinė apsauga: efektyvumas nemažiau nei 99.9 % (bakterijų / virusų sulaikymas). Įpakuota po 1 vnt. Su numatyta pakuotės atidarymo vieta.</t>
  </si>
  <si>
    <t>Filtras provokacijos
tyrimams</t>
  </si>
  <si>
    <t>Skirtas plaučių provokacijos tyrimams atlikti. Vienkartinis (pažymėta simboliu). Filtras turi būti pritaikytas dirbti su Ganshorn PowerCube Body+/Diffusion+ Sistema. Pagamintas iš plastmasės ar lygiavertės medžiagos. Įpakuota po 1 vnt.</t>
  </si>
  <si>
    <t>Nebulizatorius</t>
  </si>
  <si>
    <t>Skirtas plaučių provokacijos tyrimams atlikti. Vienkartinis (pažymėta simboliu). Turi būti pritaikytas dirbti su Ganshorn PowerCube Body+/Diffusion+ ar lygiaverte sistema (pateikti gamintojo patvirtinimą dėl suderinamumo su Ganshorn įranga). Pagamintas iš plastmasės ar lygiavertės medžiagos. Išeiga, ne mažiau nei 0,436 ml/min. su 2 bar slėgio tiekimu. Įpakuota po 1 vnt.</t>
  </si>
  <si>
    <t>33141323-0</t>
  </si>
  <si>
    <t>33140000-3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</si>
</sst>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 _€_-;\-* #,##0.00\ _€_-;_-* &quot;-&quot;??\ _€_-;_-@_-"/>
  </numFmts>
  <fonts count="13" x14ac:knownFonts="1">
    <font>
      <sz val="11"/>
      <color theme="1"/>
      <name val="Calibri"/>
      <family val="2"/>
      <charset val="186"/>
      <scheme val="minor"/>
    </font>
    <font>
      <sz val="11"/>
      <color theme="1"/>
      <name val="Calibri"/>
      <family val="2"/>
      <charset val="186"/>
      <scheme val="minor"/>
    </font>
    <font>
      <sz val="11"/>
      <color rgb="FF006100"/>
      <name val="Calibri"/>
      <family val="2"/>
      <charset val="186"/>
      <scheme val="minor"/>
    </font>
    <font>
      <b/>
      <sz val="11"/>
      <name val="Times New Roman"/>
      <family val="1"/>
      <charset val="186"/>
    </font>
    <font>
      <b/>
      <sz val="11"/>
      <color rgb="FF00B050"/>
      <name val="Times New Roman"/>
      <family val="1"/>
      <charset val="186"/>
    </font>
    <font>
      <sz val="11"/>
      <color theme="1"/>
      <name val="Times New Roman"/>
      <family val="1"/>
      <charset val="186"/>
    </font>
    <font>
      <b/>
      <sz val="12"/>
      <name val="Times New Roman"/>
      <family val="1"/>
      <charset val="186"/>
    </font>
    <font>
      <sz val="12"/>
      <color theme="1"/>
      <name val="Times New Roman"/>
      <family val="1"/>
      <charset val="186"/>
    </font>
    <font>
      <sz val="11"/>
      <name val="Times New Roman"/>
      <family val="1"/>
      <charset val="186"/>
    </font>
    <font>
      <b/>
      <sz val="12"/>
      <color theme="1"/>
      <name val="Times New Roman"/>
      <family val="1"/>
      <charset val="186"/>
    </font>
    <font>
      <b/>
      <sz val="11"/>
      <color theme="1"/>
      <name val="Times New Roman"/>
      <family val="1"/>
      <charset val="186"/>
    </font>
    <font>
      <b/>
      <sz val="10"/>
      <name val="Times New Roman"/>
      <family val="1"/>
      <charset val="186"/>
    </font>
    <font>
      <b/>
      <sz val="10"/>
      <color theme="1"/>
      <name val="Times New Roman"/>
      <family val="1"/>
      <charset val="186"/>
    </font>
  </fonts>
  <fills count="5">
    <fill>
      <patternFill patternType="none"/>
    </fill>
    <fill>
      <patternFill patternType="gray125"/>
    </fill>
    <fill>
      <patternFill patternType="solid">
        <fgColor rgb="FFC6EFCE"/>
      </patternFill>
    </fill>
    <fill>
      <patternFill patternType="solid">
        <fgColor theme="7" tint="0.79998168889431442"/>
        <bgColor indexed="64"/>
      </patternFill>
    </fill>
    <fill>
      <patternFill patternType="solid">
        <fgColor theme="0" tint="-4.9989318521683403E-2"/>
        <bgColor indexed="64"/>
      </patternFill>
    </fill>
  </fills>
  <borders count="1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0" fontId="2" fillId="2" borderId="0" applyNumberFormat="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cellStyleXfs>
  <cellXfs count="73">
    <xf numFmtId="0" fontId="0" fillId="0" borderId="0" xfId="0"/>
    <xf numFmtId="2" fontId="3" fillId="0" borderId="0" xfId="2" applyNumberFormat="1" applyFont="1" applyAlignment="1" applyProtection="1">
      <alignment horizontal="left" vertical="top"/>
      <protection locked="0"/>
    </xf>
    <xf numFmtId="0" fontId="4" fillId="0" borderId="0" xfId="2" applyFont="1" applyAlignment="1" applyProtection="1">
      <alignment horizontal="center" vertical="top"/>
      <protection locked="0"/>
    </xf>
    <xf numFmtId="0" fontId="5" fillId="0" borderId="0" xfId="2" applyFont="1" applyAlignment="1" applyProtection="1">
      <alignment horizontal="center" vertical="top"/>
      <protection locked="0"/>
    </xf>
    <xf numFmtId="1" fontId="5" fillId="0" borderId="0" xfId="2" applyNumberFormat="1" applyFont="1" applyAlignment="1" applyProtection="1">
      <alignment horizontal="center" vertical="top"/>
      <protection locked="0"/>
    </xf>
    <xf numFmtId="0" fontId="5" fillId="0" borderId="0" xfId="2" applyFont="1" applyProtection="1">
      <protection locked="0"/>
    </xf>
    <xf numFmtId="0" fontId="7" fillId="0" borderId="0" xfId="2" applyFont="1" applyProtection="1">
      <protection locked="0"/>
    </xf>
    <xf numFmtId="0" fontId="5" fillId="0" borderId="0" xfId="2" applyFont="1"/>
    <xf numFmtId="0" fontId="5" fillId="0" borderId="0" xfId="2" applyFont="1" applyAlignment="1">
      <alignment horizontal="center"/>
    </xf>
    <xf numFmtId="0" fontId="10" fillId="0" borderId="0" xfId="2" applyFont="1"/>
    <xf numFmtId="0" fontId="11" fillId="0" borderId="8" xfId="3" applyFont="1" applyBorder="1" applyAlignment="1">
      <alignment horizontal="center" vertical="center" wrapText="1"/>
    </xf>
    <xf numFmtId="0" fontId="11" fillId="0" borderId="9" xfId="3" applyFont="1" applyBorder="1" applyAlignment="1">
      <alignment horizontal="center" vertical="center" wrapText="1"/>
    </xf>
    <xf numFmtId="2" fontId="11" fillId="0" borderId="9" xfId="3" applyNumberFormat="1" applyFont="1" applyBorder="1" applyAlignment="1">
      <alignment horizontal="center" vertical="center" wrapText="1"/>
    </xf>
    <xf numFmtId="0" fontId="11" fillId="3" borderId="10" xfId="1" applyFont="1" applyFill="1" applyBorder="1" applyAlignment="1" applyProtection="1">
      <alignment horizontal="center" vertical="center" wrapText="1"/>
      <protection locked="0"/>
    </xf>
    <xf numFmtId="0" fontId="11" fillId="0" borderId="11" xfId="1" applyFont="1" applyFill="1" applyBorder="1" applyAlignment="1" applyProtection="1">
      <alignment horizontal="center" vertical="center" wrapText="1"/>
      <protection locked="0"/>
    </xf>
    <xf numFmtId="0" fontId="11" fillId="3" borderId="11" xfId="2" applyFont="1" applyFill="1" applyBorder="1" applyAlignment="1" applyProtection="1">
      <alignment horizontal="center" vertical="center" wrapText="1"/>
      <protection locked="0"/>
    </xf>
    <xf numFmtId="0" fontId="11" fillId="0" borderId="11" xfId="2" applyFont="1" applyBorder="1" applyAlignment="1" applyProtection="1">
      <alignment horizontal="center" vertical="center" wrapText="1"/>
      <protection locked="0"/>
    </xf>
    <xf numFmtId="0" fontId="12" fillId="3" borderId="11"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1" fillId="0" borderId="4" xfId="3" applyFont="1" applyBorder="1" applyAlignment="1">
      <alignment horizontal="center" vertical="center" wrapText="1"/>
    </xf>
    <xf numFmtId="0" fontId="5" fillId="0" borderId="13" xfId="2" applyFont="1" applyBorder="1" applyAlignment="1">
      <alignment horizontal="center" vertical="top"/>
    </xf>
    <xf numFmtId="0" fontId="5" fillId="0" borderId="14" xfId="2" applyFont="1" applyBorder="1" applyAlignment="1">
      <alignment horizontal="center" vertical="top"/>
    </xf>
    <xf numFmtId="2" fontId="8" fillId="0" borderId="14" xfId="3" applyNumberFormat="1" applyFont="1" applyBorder="1" applyAlignment="1">
      <alignment horizontal="left" vertical="top" wrapText="1"/>
    </xf>
    <xf numFmtId="2" fontId="8" fillId="0" borderId="14" xfId="3" applyNumberFormat="1" applyFont="1" applyBorder="1" applyAlignment="1">
      <alignment horizontal="left" vertical="top"/>
    </xf>
    <xf numFmtId="2" fontId="8" fillId="0" borderId="14" xfId="3" applyNumberFormat="1" applyFont="1" applyBorder="1" applyAlignment="1">
      <alignment horizontal="center" vertical="center" wrapText="1"/>
    </xf>
    <xf numFmtId="1" fontId="8" fillId="0" borderId="14" xfId="3" applyNumberFormat="1" applyFont="1" applyBorder="1" applyAlignment="1">
      <alignment horizontal="center" vertical="center" wrapText="1"/>
    </xf>
    <xf numFmtId="2" fontId="8" fillId="0" borderId="13" xfId="3" applyNumberFormat="1" applyFont="1" applyBorder="1" applyAlignment="1">
      <alignment horizontal="center" vertical="center"/>
    </xf>
    <xf numFmtId="2" fontId="8" fillId="0" borderId="14" xfId="3" applyNumberFormat="1" applyFont="1" applyBorder="1" applyAlignment="1">
      <alignment horizontal="center" vertical="center"/>
    </xf>
    <xf numFmtId="1" fontId="8" fillId="0" borderId="14" xfId="3" applyNumberFormat="1" applyFont="1" applyBorder="1" applyAlignment="1">
      <alignment horizontal="left" vertical="top" wrapText="1"/>
    </xf>
    <xf numFmtId="1" fontId="8" fillId="0" borderId="15" xfId="3" applyNumberFormat="1" applyFont="1" applyBorder="1" applyAlignment="1">
      <alignment horizontal="left" vertical="top" wrapText="1"/>
    </xf>
    <xf numFmtId="2" fontId="8" fillId="0" borderId="4" xfId="3" applyNumberFormat="1" applyFont="1" applyBorder="1" applyAlignment="1">
      <alignment horizontal="center" vertical="top"/>
    </xf>
    <xf numFmtId="0" fontId="5" fillId="0" borderId="0" xfId="2" applyFont="1" applyAlignment="1">
      <alignment vertical="top"/>
    </xf>
    <xf numFmtId="1" fontId="8" fillId="0" borderId="14" xfId="3" applyNumberFormat="1" applyFont="1" applyBorder="1" applyAlignment="1">
      <alignment horizontal="left" vertical="top"/>
    </xf>
    <xf numFmtId="1" fontId="8" fillId="0" borderId="15" xfId="3" applyNumberFormat="1" applyFont="1" applyBorder="1" applyAlignment="1">
      <alignment horizontal="left" vertical="top"/>
    </xf>
    <xf numFmtId="0" fontId="8" fillId="0" borderId="14" xfId="3" applyFont="1" applyBorder="1" applyAlignment="1">
      <alignment horizontal="left" vertical="top" wrapText="1"/>
    </xf>
    <xf numFmtId="1" fontId="8" fillId="0" borderId="14" xfId="3" applyNumberFormat="1" applyFont="1" applyBorder="1" applyAlignment="1">
      <alignment horizontal="center" vertical="center"/>
    </xf>
    <xf numFmtId="0" fontId="8" fillId="0" borderId="14" xfId="3" applyFont="1" applyBorder="1" applyAlignment="1">
      <alignment vertical="top" wrapText="1"/>
    </xf>
    <xf numFmtId="2" fontId="8" fillId="0" borderId="14" xfId="4" applyNumberFormat="1" applyFont="1" applyBorder="1" applyAlignment="1">
      <alignment horizontal="left" vertical="top"/>
    </xf>
    <xf numFmtId="2" fontId="8" fillId="0" borderId="14" xfId="4" applyNumberFormat="1" applyFont="1" applyBorder="1" applyAlignment="1">
      <alignment horizontal="left" vertical="top" wrapText="1"/>
    </xf>
    <xf numFmtId="2" fontId="8" fillId="0" borderId="14" xfId="4" applyNumberFormat="1" applyFont="1" applyBorder="1" applyAlignment="1">
      <alignment horizontal="center" vertical="center" wrapText="1"/>
    </xf>
    <xf numFmtId="1" fontId="8" fillId="0" borderId="14" xfId="4" applyNumberFormat="1" applyFont="1" applyBorder="1" applyAlignment="1">
      <alignment horizontal="center" vertical="center" wrapText="1"/>
    </xf>
    <xf numFmtId="2" fontId="8" fillId="0" borderId="4" xfId="4" applyNumberFormat="1" applyFont="1" applyBorder="1" applyAlignment="1">
      <alignment horizontal="center" vertical="top"/>
    </xf>
    <xf numFmtId="2" fontId="8" fillId="0" borderId="14" xfId="2" applyNumberFormat="1" applyFont="1" applyBorder="1" applyAlignment="1">
      <alignment horizontal="left" vertical="top" wrapText="1"/>
    </xf>
    <xf numFmtId="2" fontId="8" fillId="0" borderId="14" xfId="2" applyNumberFormat="1" applyFont="1" applyBorder="1" applyAlignment="1">
      <alignment horizontal="center" vertical="center" wrapText="1"/>
    </xf>
    <xf numFmtId="1" fontId="8" fillId="0" borderId="14" xfId="2" applyNumberFormat="1" applyFont="1" applyBorder="1" applyAlignment="1">
      <alignment horizontal="center" vertical="center" wrapText="1"/>
    </xf>
    <xf numFmtId="1" fontId="8" fillId="0" borderId="14" xfId="2" applyNumberFormat="1" applyFont="1" applyBorder="1" applyAlignment="1">
      <alignment horizontal="center" vertical="center"/>
    </xf>
    <xf numFmtId="2" fontId="8" fillId="0" borderId="14" xfId="2" applyNumberFormat="1" applyFont="1" applyBorder="1" applyAlignment="1">
      <alignment horizontal="left" vertical="top"/>
    </xf>
    <xf numFmtId="2" fontId="8" fillId="0" borderId="15" xfId="2" applyNumberFormat="1" applyFont="1" applyBorder="1" applyAlignment="1">
      <alignment horizontal="left" vertical="top"/>
    </xf>
    <xf numFmtId="1" fontId="8" fillId="0" borderId="14" xfId="2" applyNumberFormat="1" applyFont="1" applyBorder="1" applyAlignment="1">
      <alignment horizontal="left" vertical="top" wrapText="1"/>
    </xf>
    <xf numFmtId="1" fontId="8" fillId="0" borderId="15" xfId="2" applyNumberFormat="1" applyFont="1" applyBorder="1" applyAlignment="1">
      <alignment horizontal="left" vertical="top" wrapText="1"/>
    </xf>
    <xf numFmtId="2" fontId="8" fillId="0" borderId="16" xfId="4" applyNumberFormat="1" applyFont="1" applyBorder="1" applyAlignment="1">
      <alignment horizontal="center" vertical="top"/>
    </xf>
    <xf numFmtId="1" fontId="8" fillId="0" borderId="14" xfId="2" applyNumberFormat="1" applyFont="1" applyBorder="1" applyAlignment="1">
      <alignment horizontal="left" vertical="top"/>
    </xf>
    <xf numFmtId="1" fontId="8" fillId="0" borderId="15" xfId="2" applyNumberFormat="1" applyFont="1" applyBorder="1" applyAlignment="1">
      <alignment horizontal="left" vertical="top"/>
    </xf>
    <xf numFmtId="0" fontId="8" fillId="0" borderId="14" xfId="6" applyFont="1" applyBorder="1" applyAlignment="1">
      <alignment vertical="top" wrapText="1"/>
    </xf>
    <xf numFmtId="0" fontId="8" fillId="0" borderId="14" xfId="6" applyFont="1" applyBorder="1" applyAlignment="1">
      <alignment horizontal="center" vertical="center" wrapText="1"/>
    </xf>
    <xf numFmtId="1" fontId="8" fillId="0" borderId="14" xfId="6" applyNumberFormat="1" applyFont="1" applyBorder="1" applyAlignment="1">
      <alignment horizontal="center" vertical="center" wrapText="1"/>
    </xf>
    <xf numFmtId="0" fontId="5" fillId="0" borderId="4" xfId="2" applyFont="1" applyBorder="1" applyAlignment="1">
      <alignment horizontal="center"/>
    </xf>
    <xf numFmtId="0" fontId="8" fillId="0" borderId="14" xfId="6" applyFont="1" applyBorder="1" applyAlignment="1">
      <alignment horizontal="left" vertical="top" wrapText="1"/>
    </xf>
    <xf numFmtId="1" fontId="5" fillId="0" borderId="0" xfId="2" applyNumberFormat="1" applyFont="1" applyAlignment="1">
      <alignment horizontal="center"/>
    </xf>
    <xf numFmtId="0" fontId="10" fillId="0" borderId="7" xfId="2" applyFont="1" applyBorder="1" applyAlignment="1">
      <alignment horizontal="center"/>
    </xf>
    <xf numFmtId="2" fontId="10" fillId="0" borderId="17" xfId="2" applyNumberFormat="1" applyFont="1" applyBorder="1" applyAlignment="1">
      <alignment horizontal="center"/>
    </xf>
    <xf numFmtId="0" fontId="10" fillId="4" borderId="6" xfId="2" applyFont="1" applyFill="1" applyBorder="1" applyAlignment="1">
      <alignment horizontal="center"/>
    </xf>
    <xf numFmtId="4" fontId="5" fillId="0" borderId="0" xfId="2" applyNumberFormat="1" applyFont="1" applyAlignment="1">
      <alignment horizontal="center"/>
    </xf>
    <xf numFmtId="0" fontId="5" fillId="0" borderId="0" xfId="2" applyFont="1" applyAlignment="1">
      <alignment horizontal="left"/>
    </xf>
    <xf numFmtId="4" fontId="5" fillId="0" borderId="0" xfId="2" applyNumberFormat="1" applyFont="1"/>
    <xf numFmtId="2" fontId="6" fillId="0" borderId="0" xfId="2" applyNumberFormat="1" applyFont="1" applyAlignment="1" applyProtection="1">
      <alignment horizontal="center" vertical="top"/>
      <protection locked="0"/>
    </xf>
    <xf numFmtId="2" fontId="6" fillId="0" borderId="1" xfId="2" applyNumberFormat="1" applyFont="1" applyBorder="1" applyAlignment="1" applyProtection="1">
      <alignment horizontal="center" vertical="top"/>
      <protection locked="0"/>
    </xf>
    <xf numFmtId="2" fontId="8" fillId="0" borderId="2" xfId="2" applyNumberFormat="1" applyFont="1" applyBorder="1" applyAlignment="1" applyProtection="1">
      <alignment horizontal="left" vertical="top" wrapText="1"/>
      <protection locked="0"/>
    </xf>
    <xf numFmtId="2" fontId="8" fillId="0" borderId="3" xfId="2" applyNumberFormat="1" applyFont="1" applyBorder="1" applyAlignment="1" applyProtection="1">
      <alignment horizontal="left" vertical="top" wrapText="1"/>
      <protection locked="0"/>
    </xf>
    <xf numFmtId="2" fontId="8" fillId="0" borderId="4" xfId="2" applyNumberFormat="1" applyFont="1" applyBorder="1" applyAlignment="1" applyProtection="1">
      <alignment horizontal="left" vertical="top" wrapText="1"/>
      <protection locked="0"/>
    </xf>
    <xf numFmtId="0" fontId="9" fillId="0" borderId="5" xfId="2" applyFont="1" applyBorder="1" applyAlignment="1">
      <alignment horizontal="center"/>
    </xf>
    <xf numFmtId="0" fontId="9" fillId="0" borderId="6" xfId="2" applyFont="1" applyBorder="1" applyAlignment="1">
      <alignment horizontal="center"/>
    </xf>
    <xf numFmtId="0" fontId="9" fillId="0" borderId="7" xfId="2" applyFont="1" applyBorder="1" applyAlignment="1">
      <alignment horizontal="center"/>
    </xf>
  </cellXfs>
  <cellStyles count="7">
    <cellStyle name="Comma 2 2" xfId="5" xr:uid="{1582E625-C3CF-4D14-A853-2E0A639D9707}"/>
    <cellStyle name="Good" xfId="1" builtinId="26"/>
    <cellStyle name="Normal" xfId="0" builtinId="0"/>
    <cellStyle name="Normal 14 2 3 2" xfId="4" xr:uid="{F9230774-A972-432D-8DFC-542AC243CBF4}"/>
    <cellStyle name="Normal 26 2" xfId="3" xr:uid="{E3A3DFF4-F5EC-401F-9EDF-29BD3563DB7E}"/>
    <cellStyle name="Normal 60" xfId="2" xr:uid="{32E88D8C-C093-4F99-952D-6626607831E6}"/>
    <cellStyle name="Normal 67" xfId="6" xr:uid="{8F758A99-806C-4128-AD9B-9B874538B2F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FD922-13B2-4A7A-AA99-8C1D59AB4624}">
  <dimension ref="A1:Q27"/>
  <sheetViews>
    <sheetView tabSelected="1" workbookViewId="0">
      <selection activeCell="H7" sqref="H7:K8"/>
    </sheetView>
  </sheetViews>
  <sheetFormatPr defaultRowHeight="15" x14ac:dyDescent="0.25"/>
  <cols>
    <col min="1" max="1" width="8.28515625" style="7" customWidth="1"/>
    <col min="2" max="2" width="13.85546875" style="7" customWidth="1"/>
    <col min="3" max="3" width="22.140625" style="7" customWidth="1"/>
    <col min="4" max="4" width="13.28515625" style="7" customWidth="1"/>
    <col min="5" max="5" width="64.140625" style="7" customWidth="1"/>
    <col min="6" max="6" width="10.7109375" style="8" customWidth="1"/>
    <col min="7" max="7" width="14" style="7" customWidth="1"/>
    <col min="8" max="8" width="13.85546875" style="8" customWidth="1"/>
    <col min="9" max="9" width="13.42578125" style="8" customWidth="1"/>
    <col min="10" max="10" width="10.28515625" style="8" customWidth="1"/>
    <col min="11" max="11" width="14.85546875" style="8" customWidth="1"/>
    <col min="12" max="12" width="25.85546875" style="8" customWidth="1"/>
    <col min="13" max="13" width="18.42578125" style="8" customWidth="1"/>
    <col min="14" max="14" width="16" style="8" customWidth="1"/>
    <col min="15" max="15" width="21.28515625" style="8" customWidth="1"/>
    <col min="16" max="16" width="24" style="31" customWidth="1"/>
    <col min="17" max="17" width="20" style="7" customWidth="1"/>
    <col min="18" max="18" width="37.28515625" style="7" customWidth="1"/>
    <col min="19" max="16384" width="9.140625" style="7"/>
  </cols>
  <sheetData>
    <row r="1" spans="1:17" s="5" customFormat="1" ht="13.5" customHeight="1" x14ac:dyDescent="0.25">
      <c r="A1" s="1" t="s">
        <v>0</v>
      </c>
      <c r="B1" s="1"/>
      <c r="C1" s="2"/>
      <c r="D1" s="2"/>
      <c r="E1" s="3"/>
      <c r="F1" s="3"/>
      <c r="G1" s="4"/>
    </row>
    <row r="2" spans="1:17" s="6" customFormat="1" ht="15.75" x14ac:dyDescent="0.25">
      <c r="A2" s="65" t="s">
        <v>1</v>
      </c>
      <c r="B2" s="65"/>
      <c r="C2" s="65"/>
      <c r="D2" s="65"/>
      <c r="E2" s="65"/>
      <c r="F2" s="65"/>
      <c r="G2" s="65"/>
      <c r="H2" s="65"/>
      <c r="I2" s="65"/>
      <c r="J2" s="65"/>
      <c r="K2" s="65"/>
      <c r="L2" s="65"/>
      <c r="M2" s="65"/>
      <c r="N2" s="65"/>
      <c r="O2" s="65"/>
    </row>
    <row r="3" spans="1:17" s="6" customFormat="1" ht="15.75" x14ac:dyDescent="0.25">
      <c r="A3" s="66" t="s">
        <v>2</v>
      </c>
      <c r="B3" s="66"/>
      <c r="C3" s="66"/>
      <c r="D3" s="66"/>
      <c r="E3" s="66"/>
      <c r="F3" s="66"/>
      <c r="G3" s="66"/>
      <c r="H3" s="66"/>
      <c r="I3" s="66"/>
      <c r="J3" s="66"/>
      <c r="K3" s="66"/>
      <c r="L3" s="66"/>
      <c r="M3" s="66"/>
      <c r="N3" s="66"/>
      <c r="O3" s="66"/>
    </row>
    <row r="4" spans="1:17" s="5" customFormat="1" x14ac:dyDescent="0.25">
      <c r="A4" s="67" t="s">
        <v>3</v>
      </c>
      <c r="B4" s="68"/>
      <c r="C4" s="68"/>
      <c r="D4" s="68"/>
      <c r="E4" s="68"/>
      <c r="F4" s="68"/>
      <c r="G4" s="68"/>
      <c r="H4" s="68"/>
      <c r="I4" s="68"/>
      <c r="J4" s="68"/>
      <c r="K4" s="68"/>
      <c r="L4" s="68"/>
      <c r="M4" s="68"/>
      <c r="N4" s="68"/>
      <c r="O4" s="69"/>
    </row>
    <row r="5" spans="1:17" ht="15.75" thickBot="1" x14ac:dyDescent="0.3">
      <c r="E5" s="8"/>
      <c r="G5" s="8"/>
      <c r="P5" s="5"/>
    </row>
    <row r="6" spans="1:17" ht="16.5" thickBot="1" x14ac:dyDescent="0.3">
      <c r="A6" s="70" t="s">
        <v>4</v>
      </c>
      <c r="B6" s="71"/>
      <c r="C6" s="71"/>
      <c r="D6" s="71"/>
      <c r="E6" s="71"/>
      <c r="F6" s="71"/>
      <c r="G6" s="71"/>
      <c r="H6" s="70" t="s">
        <v>5</v>
      </c>
      <c r="I6" s="71"/>
      <c r="J6" s="71"/>
      <c r="K6" s="71"/>
      <c r="L6" s="71"/>
      <c r="M6" s="71"/>
      <c r="N6" s="72"/>
      <c r="O6" s="9"/>
      <c r="P6" s="5"/>
    </row>
    <row r="7" spans="1:17" ht="51" x14ac:dyDescent="0.25">
      <c r="A7" s="10" t="s">
        <v>6</v>
      </c>
      <c r="B7" s="11" t="s">
        <v>7</v>
      </c>
      <c r="C7" s="11" t="s">
        <v>8</v>
      </c>
      <c r="D7" s="11" t="s">
        <v>9</v>
      </c>
      <c r="E7" s="11" t="s">
        <v>10</v>
      </c>
      <c r="F7" s="11" t="s">
        <v>11</v>
      </c>
      <c r="G7" s="12" t="s">
        <v>24</v>
      </c>
      <c r="H7" s="13" t="s">
        <v>13</v>
      </c>
      <c r="I7" s="14" t="s">
        <v>14</v>
      </c>
      <c r="J7" s="15" t="s">
        <v>12</v>
      </c>
      <c r="K7" s="16" t="s">
        <v>15</v>
      </c>
      <c r="L7" s="17" t="s">
        <v>16</v>
      </c>
      <c r="M7" s="17" t="s">
        <v>17</v>
      </c>
      <c r="N7" s="18" t="s">
        <v>18</v>
      </c>
      <c r="O7" s="19" t="s">
        <v>19</v>
      </c>
      <c r="P7" s="7"/>
    </row>
    <row r="8" spans="1:17" ht="342.75" customHeight="1" x14ac:dyDescent="0.25">
      <c r="A8" s="20">
        <v>1</v>
      </c>
      <c r="B8" s="21"/>
      <c r="C8" s="22" t="s">
        <v>21</v>
      </c>
      <c r="D8" s="23" t="s">
        <v>61</v>
      </c>
      <c r="E8" s="22" t="s">
        <v>22</v>
      </c>
      <c r="F8" s="24" t="s">
        <v>23</v>
      </c>
      <c r="G8" s="25">
        <v>450</v>
      </c>
      <c r="H8" s="26"/>
      <c r="I8" s="27">
        <f>+H8*G8</f>
        <v>0</v>
      </c>
      <c r="J8" s="27"/>
      <c r="K8" s="27">
        <f>+I8*(1+J8/100)</f>
        <v>0</v>
      </c>
      <c r="L8" s="28"/>
      <c r="M8" s="28"/>
      <c r="N8" s="29"/>
      <c r="O8" s="30"/>
      <c r="Q8" s="31"/>
    </row>
    <row r="9" spans="1:17" ht="390" x14ac:dyDescent="0.25">
      <c r="A9" s="20">
        <v>2</v>
      </c>
      <c r="B9" s="21"/>
      <c r="C9" s="22" t="s">
        <v>25</v>
      </c>
      <c r="D9" s="23" t="s">
        <v>61</v>
      </c>
      <c r="E9" s="22" t="s">
        <v>26</v>
      </c>
      <c r="F9" s="24" t="s">
        <v>23</v>
      </c>
      <c r="G9" s="25">
        <v>450</v>
      </c>
      <c r="H9" s="26"/>
      <c r="I9" s="27">
        <f>+H9*G9</f>
        <v>0</v>
      </c>
      <c r="J9" s="27"/>
      <c r="K9" s="27">
        <f t="shared" ref="K9:K25" si="0">+I9*(1+J9/100)</f>
        <v>0</v>
      </c>
      <c r="L9" s="28"/>
      <c r="M9" s="28"/>
      <c r="N9" s="29"/>
      <c r="O9" s="30"/>
      <c r="Q9" s="31"/>
    </row>
    <row r="10" spans="1:17" x14ac:dyDescent="0.25">
      <c r="A10" s="20">
        <v>3</v>
      </c>
      <c r="B10" s="21"/>
      <c r="C10" s="22" t="s">
        <v>27</v>
      </c>
      <c r="D10" s="23" t="s">
        <v>61</v>
      </c>
      <c r="E10" s="22" t="s">
        <v>28</v>
      </c>
      <c r="F10" s="24" t="s">
        <v>29</v>
      </c>
      <c r="G10" s="25">
        <v>240</v>
      </c>
      <c r="H10" s="26"/>
      <c r="I10" s="27">
        <f>+H10*G10</f>
        <v>0</v>
      </c>
      <c r="J10" s="27"/>
      <c r="K10" s="27">
        <f t="shared" si="0"/>
        <v>0</v>
      </c>
      <c r="L10" s="28"/>
      <c r="M10" s="28"/>
      <c r="N10" s="29"/>
      <c r="O10" s="30"/>
      <c r="Q10" s="31"/>
    </row>
    <row r="11" spans="1:17" ht="75" x14ac:dyDescent="0.25">
      <c r="A11" s="20">
        <v>4</v>
      </c>
      <c r="B11" s="21"/>
      <c r="C11" s="22" t="s">
        <v>31</v>
      </c>
      <c r="D11" s="23" t="s">
        <v>61</v>
      </c>
      <c r="E11" s="22" t="s">
        <v>30</v>
      </c>
      <c r="F11" s="24" t="s">
        <v>23</v>
      </c>
      <c r="G11" s="25">
        <v>2000</v>
      </c>
      <c r="H11" s="26"/>
      <c r="I11" s="27">
        <f>+H11*G11</f>
        <v>0</v>
      </c>
      <c r="J11" s="27"/>
      <c r="K11" s="27">
        <f t="shared" si="0"/>
        <v>0</v>
      </c>
      <c r="L11" s="28"/>
      <c r="M11" s="28"/>
      <c r="N11" s="29"/>
      <c r="O11" s="30"/>
      <c r="Q11" s="31"/>
    </row>
    <row r="12" spans="1:17" ht="30" x14ac:dyDescent="0.25">
      <c r="A12" s="20">
        <v>5</v>
      </c>
      <c r="B12" s="21"/>
      <c r="C12" s="22" t="s">
        <v>32</v>
      </c>
      <c r="D12" s="23" t="s">
        <v>61</v>
      </c>
      <c r="E12" s="22" t="s">
        <v>33</v>
      </c>
      <c r="F12" s="24" t="s">
        <v>23</v>
      </c>
      <c r="G12" s="25">
        <v>1500</v>
      </c>
      <c r="H12" s="26"/>
      <c r="I12" s="27">
        <f>+H12*G12</f>
        <v>0</v>
      </c>
      <c r="J12" s="27"/>
      <c r="K12" s="27">
        <f t="shared" si="0"/>
        <v>0</v>
      </c>
      <c r="L12" s="32"/>
      <c r="M12" s="32"/>
      <c r="N12" s="33"/>
      <c r="O12" s="30"/>
      <c r="Q12" s="31"/>
    </row>
    <row r="13" spans="1:17" ht="60" x14ac:dyDescent="0.25">
      <c r="A13" s="20">
        <v>6</v>
      </c>
      <c r="B13" s="21"/>
      <c r="C13" s="34" t="s">
        <v>34</v>
      </c>
      <c r="D13" s="23" t="s">
        <v>61</v>
      </c>
      <c r="E13" s="34" t="s">
        <v>35</v>
      </c>
      <c r="F13" s="24" t="s">
        <v>23</v>
      </c>
      <c r="G13" s="35">
        <v>360</v>
      </c>
      <c r="H13" s="26"/>
      <c r="I13" s="27">
        <f>+H13*G13</f>
        <v>0</v>
      </c>
      <c r="J13" s="27"/>
      <c r="K13" s="27">
        <f t="shared" si="0"/>
        <v>0</v>
      </c>
      <c r="L13" s="32"/>
      <c r="M13" s="32"/>
      <c r="N13" s="33"/>
      <c r="O13" s="30"/>
      <c r="Q13" s="31"/>
    </row>
    <row r="14" spans="1:17" ht="75" x14ac:dyDescent="0.25">
      <c r="A14" s="20">
        <v>7</v>
      </c>
      <c r="B14" s="21"/>
      <c r="C14" s="34" t="s">
        <v>36</v>
      </c>
      <c r="D14" s="23" t="s">
        <v>61</v>
      </c>
      <c r="E14" s="34" t="s">
        <v>37</v>
      </c>
      <c r="F14" s="24" t="s">
        <v>23</v>
      </c>
      <c r="G14" s="35">
        <v>1800</v>
      </c>
      <c r="H14" s="26"/>
      <c r="I14" s="27">
        <f>+H14*G14</f>
        <v>0</v>
      </c>
      <c r="J14" s="27"/>
      <c r="K14" s="27">
        <f t="shared" si="0"/>
        <v>0</v>
      </c>
      <c r="L14" s="32"/>
      <c r="M14" s="32"/>
      <c r="N14" s="33"/>
      <c r="O14" s="30"/>
      <c r="Q14" s="31"/>
    </row>
    <row r="15" spans="1:17" ht="90" x14ac:dyDescent="0.25">
      <c r="A15" s="20">
        <v>8</v>
      </c>
      <c r="B15" s="21"/>
      <c r="C15" s="34" t="s">
        <v>38</v>
      </c>
      <c r="D15" s="23" t="s">
        <v>61</v>
      </c>
      <c r="E15" s="34" t="s">
        <v>39</v>
      </c>
      <c r="F15" s="24" t="s">
        <v>23</v>
      </c>
      <c r="G15" s="35">
        <v>20000</v>
      </c>
      <c r="H15" s="26"/>
      <c r="I15" s="27">
        <f>+H15*G15</f>
        <v>0</v>
      </c>
      <c r="J15" s="27"/>
      <c r="K15" s="27">
        <f t="shared" si="0"/>
        <v>0</v>
      </c>
      <c r="L15" s="32"/>
      <c r="M15" s="32"/>
      <c r="N15" s="33"/>
      <c r="O15" s="30"/>
      <c r="Q15" s="31"/>
    </row>
    <row r="16" spans="1:17" ht="45" x14ac:dyDescent="0.25">
      <c r="A16" s="20">
        <v>9</v>
      </c>
      <c r="B16" s="21"/>
      <c r="C16" s="34" t="s">
        <v>40</v>
      </c>
      <c r="D16" s="23" t="s">
        <v>61</v>
      </c>
      <c r="E16" s="34" t="s">
        <v>41</v>
      </c>
      <c r="F16" s="24" t="s">
        <v>23</v>
      </c>
      <c r="G16" s="35">
        <v>5400</v>
      </c>
      <c r="H16" s="26"/>
      <c r="I16" s="27">
        <f>+H16*G16</f>
        <v>0</v>
      </c>
      <c r="J16" s="27"/>
      <c r="K16" s="27">
        <f t="shared" si="0"/>
        <v>0</v>
      </c>
      <c r="L16" s="32"/>
      <c r="M16" s="32"/>
      <c r="N16" s="33"/>
      <c r="O16" s="30"/>
      <c r="Q16" s="31"/>
    </row>
    <row r="17" spans="1:17" ht="60" x14ac:dyDescent="0.25">
      <c r="A17" s="20">
        <v>10</v>
      </c>
      <c r="B17" s="21"/>
      <c r="C17" s="34" t="s">
        <v>42</v>
      </c>
      <c r="D17" s="23" t="s">
        <v>61</v>
      </c>
      <c r="E17" s="34" t="s">
        <v>43</v>
      </c>
      <c r="F17" s="24" t="s">
        <v>23</v>
      </c>
      <c r="G17" s="35">
        <v>1800</v>
      </c>
      <c r="H17" s="26"/>
      <c r="I17" s="27">
        <f>+H17*G17</f>
        <v>0</v>
      </c>
      <c r="J17" s="27"/>
      <c r="K17" s="27">
        <f t="shared" si="0"/>
        <v>0</v>
      </c>
      <c r="L17" s="32"/>
      <c r="M17" s="32"/>
      <c r="N17" s="33"/>
      <c r="O17" s="30"/>
      <c r="Q17" s="31"/>
    </row>
    <row r="18" spans="1:17" ht="30" x14ac:dyDescent="0.25">
      <c r="A18" s="20">
        <v>11</v>
      </c>
      <c r="B18" s="21"/>
      <c r="C18" s="36" t="s">
        <v>44</v>
      </c>
      <c r="D18" s="23" t="s">
        <v>61</v>
      </c>
      <c r="E18" s="34" t="s">
        <v>45</v>
      </c>
      <c r="F18" s="24" t="s">
        <v>23</v>
      </c>
      <c r="G18" s="35">
        <v>6000</v>
      </c>
      <c r="H18" s="26"/>
      <c r="I18" s="27">
        <f>+H18*G18</f>
        <v>0</v>
      </c>
      <c r="J18" s="27"/>
      <c r="K18" s="27">
        <f t="shared" si="0"/>
        <v>0</v>
      </c>
      <c r="L18" s="32"/>
      <c r="M18" s="32"/>
      <c r="N18" s="33"/>
      <c r="O18" s="30"/>
      <c r="Q18" s="31"/>
    </row>
    <row r="19" spans="1:17" ht="30" x14ac:dyDescent="0.25">
      <c r="A19" s="20">
        <v>12</v>
      </c>
      <c r="B19" s="21"/>
      <c r="C19" s="38" t="s">
        <v>46</v>
      </c>
      <c r="D19" s="37" t="s">
        <v>60</v>
      </c>
      <c r="E19" s="38" t="s">
        <v>47</v>
      </c>
      <c r="F19" s="39" t="s">
        <v>23</v>
      </c>
      <c r="G19" s="40">
        <v>60</v>
      </c>
      <c r="H19" s="26"/>
      <c r="I19" s="27">
        <f>+H19*G19</f>
        <v>0</v>
      </c>
      <c r="J19" s="27"/>
      <c r="K19" s="27">
        <f t="shared" si="0"/>
        <v>0</v>
      </c>
      <c r="L19" s="32"/>
      <c r="M19" s="32"/>
      <c r="N19" s="33"/>
      <c r="O19" s="41"/>
      <c r="Q19" s="31"/>
    </row>
    <row r="20" spans="1:17" ht="30" x14ac:dyDescent="0.25">
      <c r="A20" s="20">
        <v>13</v>
      </c>
      <c r="B20" s="21"/>
      <c r="C20" s="42" t="s">
        <v>48</v>
      </c>
      <c r="D20" t="s">
        <v>60</v>
      </c>
      <c r="E20" s="42" t="s">
        <v>49</v>
      </c>
      <c r="F20" s="43" t="s">
        <v>23</v>
      </c>
      <c r="G20" s="44">
        <v>900</v>
      </c>
      <c r="H20" s="26"/>
      <c r="I20" s="27">
        <f>+H20*G20</f>
        <v>0</v>
      </c>
      <c r="J20" s="27"/>
      <c r="K20" s="27">
        <f t="shared" si="0"/>
        <v>0</v>
      </c>
      <c r="L20" s="46"/>
      <c r="M20" s="46"/>
      <c r="N20" s="47"/>
      <c r="O20" s="41"/>
      <c r="Q20" s="31"/>
    </row>
    <row r="21" spans="1:17" ht="60" x14ac:dyDescent="0.25">
      <c r="A21" s="20">
        <v>14</v>
      </c>
      <c r="B21" s="21"/>
      <c r="C21" s="42" t="s">
        <v>50</v>
      </c>
      <c r="D21" s="37" t="s">
        <v>61</v>
      </c>
      <c r="E21" s="42" t="s">
        <v>51</v>
      </c>
      <c r="F21" s="43" t="s">
        <v>23</v>
      </c>
      <c r="G21" s="44">
        <v>900</v>
      </c>
      <c r="H21" s="26"/>
      <c r="I21" s="27">
        <f>+H21*G21</f>
        <v>0</v>
      </c>
      <c r="J21" s="27"/>
      <c r="K21" s="27">
        <f t="shared" si="0"/>
        <v>0</v>
      </c>
      <c r="L21" s="48"/>
      <c r="M21" s="48"/>
      <c r="N21" s="49"/>
      <c r="O21" s="50"/>
      <c r="Q21" s="31"/>
    </row>
    <row r="22" spans="1:17" ht="30" x14ac:dyDescent="0.25">
      <c r="A22" s="20">
        <v>15</v>
      </c>
      <c r="B22" s="21"/>
      <c r="C22" s="42" t="s">
        <v>53</v>
      </c>
      <c r="D22" s="37" t="s">
        <v>61</v>
      </c>
      <c r="E22" s="42" t="s">
        <v>52</v>
      </c>
      <c r="F22" s="43" t="s">
        <v>23</v>
      </c>
      <c r="G22" s="45">
        <v>600</v>
      </c>
      <c r="H22" s="26"/>
      <c r="I22" s="27">
        <f>+H22*G22</f>
        <v>0</v>
      </c>
      <c r="J22" s="27"/>
      <c r="K22" s="27">
        <f t="shared" si="0"/>
        <v>0</v>
      </c>
      <c r="L22" s="51"/>
      <c r="M22" s="51"/>
      <c r="N22" s="52"/>
      <c r="O22" s="41"/>
      <c r="Q22" s="31"/>
    </row>
    <row r="23" spans="1:17" ht="135" x14ac:dyDescent="0.25">
      <c r="A23" s="20">
        <f t="shared" ref="A23:A25" si="1">+A22+1</f>
        <v>16</v>
      </c>
      <c r="B23" s="21"/>
      <c r="C23" s="53" t="s">
        <v>54</v>
      </c>
      <c r="D23" s="23" t="s">
        <v>61</v>
      </c>
      <c r="E23" s="53" t="s">
        <v>55</v>
      </c>
      <c r="F23" s="54" t="s">
        <v>23</v>
      </c>
      <c r="G23" s="55">
        <v>21000</v>
      </c>
      <c r="H23" s="26"/>
      <c r="I23" s="27">
        <f>+H23*G23</f>
        <v>0</v>
      </c>
      <c r="J23" s="27"/>
      <c r="K23" s="27">
        <f t="shared" si="0"/>
        <v>0</v>
      </c>
      <c r="L23" s="51"/>
      <c r="M23" s="51"/>
      <c r="N23" s="52"/>
      <c r="O23" s="56"/>
      <c r="P23" s="7"/>
    </row>
    <row r="24" spans="1:17" ht="60" x14ac:dyDescent="0.25">
      <c r="A24" s="20">
        <f t="shared" si="1"/>
        <v>17</v>
      </c>
      <c r="B24" s="21"/>
      <c r="C24" s="53" t="s">
        <v>56</v>
      </c>
      <c r="D24" s="23" t="s">
        <v>61</v>
      </c>
      <c r="E24" s="57" t="s">
        <v>57</v>
      </c>
      <c r="F24" s="54" t="s">
        <v>23</v>
      </c>
      <c r="G24" s="55">
        <v>1500</v>
      </c>
      <c r="H24" s="26"/>
      <c r="I24" s="27">
        <f>+H24*G24</f>
        <v>0</v>
      </c>
      <c r="J24" s="27"/>
      <c r="K24" s="27">
        <f t="shared" si="0"/>
        <v>0</v>
      </c>
      <c r="L24" s="51"/>
      <c r="M24" s="51"/>
      <c r="N24" s="52"/>
      <c r="O24" s="56"/>
      <c r="P24" s="7"/>
    </row>
    <row r="25" spans="1:17" ht="90.75" thickBot="1" x14ac:dyDescent="0.3">
      <c r="A25" s="20">
        <f t="shared" si="1"/>
        <v>18</v>
      </c>
      <c r="B25" s="21"/>
      <c r="C25" s="53" t="s">
        <v>58</v>
      </c>
      <c r="D25" s="23" t="s">
        <v>61</v>
      </c>
      <c r="E25" s="53" t="s">
        <v>59</v>
      </c>
      <c r="F25" s="54" t="s">
        <v>23</v>
      </c>
      <c r="G25" s="55">
        <v>1500</v>
      </c>
      <c r="H25" s="26"/>
      <c r="I25" s="27">
        <f>+H25*G25</f>
        <v>0</v>
      </c>
      <c r="J25" s="27"/>
      <c r="K25" s="27">
        <f t="shared" si="0"/>
        <v>0</v>
      </c>
      <c r="L25" s="51"/>
      <c r="M25" s="51"/>
      <c r="N25" s="52"/>
      <c r="O25" s="56"/>
      <c r="P25" s="7"/>
    </row>
    <row r="26" spans="1:17" ht="15.75" thickBot="1" x14ac:dyDescent="0.3">
      <c r="G26" s="58">
        <f>SUM(G8:G25)</f>
        <v>66460</v>
      </c>
      <c r="H26" s="59" t="s">
        <v>20</v>
      </c>
      <c r="I26" s="60">
        <f>SUM(I8:I25)</f>
        <v>0</v>
      </c>
      <c r="J26" s="61"/>
      <c r="K26" s="60">
        <f>SUM(K8:K25)</f>
        <v>0</v>
      </c>
      <c r="L26" s="62"/>
      <c r="M26" s="62"/>
      <c r="N26" s="62"/>
      <c r="O26" s="63"/>
    </row>
    <row r="27" spans="1:17" x14ac:dyDescent="0.25">
      <c r="E27" s="64"/>
    </row>
  </sheetData>
  <mergeCells count="5">
    <mergeCell ref="A2:O2"/>
    <mergeCell ref="A3:O3"/>
    <mergeCell ref="A4:O4"/>
    <mergeCell ref="A6:G6"/>
    <mergeCell ref="H6:N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VULSK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Zbignevas Martiševskis</dc:creator>
  <cp:lastModifiedBy>Brigita Šerkšnaitė</cp:lastModifiedBy>
  <dcterms:created xsi:type="dcterms:W3CDTF">2025-09-24T05:10:39Z</dcterms:created>
  <dcterms:modified xsi:type="dcterms:W3CDTF">2025-10-08T10:45:42Z</dcterms:modified>
</cp:coreProperties>
</file>