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Medicininės priemonės (kardiochirurginės) 3645_VM\"/>
    </mc:Choice>
  </mc:AlternateContent>
  <xr:revisionPtr revIDLastSave="0" documentId="13_ncr:1_{30992844-A17E-48F7-B72E-40AAE60245B8}"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7" i="1" l="1"/>
  <c r="F392" i="1"/>
  <c r="G416" i="1" s="1"/>
  <c r="G382" i="1"/>
  <c r="G381" i="1"/>
  <c r="F374" i="1"/>
  <c r="F381" i="1" s="1"/>
  <c r="F382" i="1" s="1"/>
  <c r="F383" i="1" s="1"/>
  <c r="G364" i="1"/>
  <c r="G363" i="1"/>
  <c r="F358" i="1"/>
  <c r="F363" i="1" s="1"/>
  <c r="F364" i="1" s="1"/>
  <c r="F365" i="1" s="1"/>
  <c r="G348" i="1"/>
  <c r="G347" i="1"/>
  <c r="F340" i="1"/>
  <c r="F347" i="1" s="1"/>
  <c r="F348" i="1" s="1"/>
  <c r="F349" i="1" s="1"/>
  <c r="G330" i="1"/>
  <c r="F325" i="1"/>
  <c r="G329" i="1" s="1"/>
  <c r="G315" i="1"/>
  <c r="G314" i="1"/>
  <c r="F309" i="1"/>
  <c r="F314" i="1" s="1"/>
  <c r="F315" i="1" s="1"/>
  <c r="F316" i="1" s="1"/>
  <c r="G299" i="1"/>
  <c r="G298" i="1"/>
  <c r="F295" i="1"/>
  <c r="F298" i="1" s="1"/>
  <c r="F299" i="1" s="1"/>
  <c r="F300" i="1" s="1"/>
  <c r="G285" i="1"/>
  <c r="G284" i="1"/>
  <c r="F281" i="1"/>
  <c r="F284" i="1" s="1"/>
  <c r="F285" i="1" s="1"/>
  <c r="F286" i="1" s="1"/>
  <c r="G271" i="1"/>
  <c r="F265" i="1"/>
  <c r="G270" i="1" s="1"/>
  <c r="F260" i="1"/>
  <c r="F270" i="1" s="1"/>
  <c r="F271" i="1" s="1"/>
  <c r="F272" i="1" s="1"/>
  <c r="G250" i="1"/>
  <c r="F250" i="1"/>
  <c r="F251" i="1" s="1"/>
  <c r="F249" i="1"/>
  <c r="F244" i="1"/>
  <c r="G249" i="1" s="1"/>
  <c r="G234" i="1"/>
  <c r="G233" i="1"/>
  <c r="F233" i="1"/>
  <c r="F234" i="1" s="1"/>
  <c r="F235" i="1" s="1"/>
  <c r="F230" i="1"/>
  <c r="G220" i="1"/>
  <c r="F220" i="1"/>
  <c r="F221" i="1" s="1"/>
  <c r="G219" i="1"/>
  <c r="F219" i="1"/>
  <c r="F215" i="1"/>
  <c r="G205" i="1"/>
  <c r="G204" i="1"/>
  <c r="F204" i="1"/>
  <c r="F205" i="1" s="1"/>
  <c r="F206" i="1" s="1"/>
  <c r="F201" i="1"/>
  <c r="G191" i="1"/>
  <c r="F182" i="1"/>
  <c r="G190" i="1" s="1"/>
  <c r="G172" i="1"/>
  <c r="F171" i="1"/>
  <c r="F172" i="1" s="1"/>
  <c r="F173" i="1" s="1"/>
  <c r="F168" i="1"/>
  <c r="G171" i="1" s="1"/>
  <c r="G158" i="1"/>
  <c r="F158" i="1"/>
  <c r="F159" i="1" s="1"/>
  <c r="G157" i="1"/>
  <c r="F157" i="1"/>
  <c r="F153" i="1"/>
  <c r="G143" i="1"/>
  <c r="G142" i="1"/>
  <c r="F142" i="1"/>
  <c r="F143" i="1" s="1"/>
  <c r="F144" i="1" s="1"/>
  <c r="F140" i="1"/>
  <c r="G130" i="1"/>
  <c r="F122" i="1"/>
  <c r="G129" i="1" s="1"/>
  <c r="G112" i="1"/>
  <c r="F111" i="1"/>
  <c r="F112" i="1" s="1"/>
  <c r="F113" i="1" s="1"/>
  <c r="F105" i="1"/>
  <c r="G111" i="1" s="1"/>
  <c r="G95" i="1"/>
  <c r="F95" i="1"/>
  <c r="F96" i="1" s="1"/>
  <c r="G94" i="1"/>
  <c r="F94" i="1"/>
  <c r="F88" i="1"/>
  <c r="G78" i="1"/>
  <c r="G77" i="1"/>
  <c r="F77" i="1"/>
  <c r="F78" i="1" s="1"/>
  <c r="F79" i="1" s="1"/>
  <c r="F70" i="1"/>
  <c r="G60" i="1"/>
  <c r="F53" i="1"/>
  <c r="G59" i="1" s="1"/>
  <c r="G43" i="1"/>
  <c r="F42" i="1"/>
  <c r="F43" i="1" s="1"/>
  <c r="F44" i="1" s="1"/>
  <c r="F37" i="1"/>
  <c r="G42" i="1" s="1"/>
  <c r="F329" i="1" l="1"/>
  <c r="F330" i="1" s="1"/>
  <c r="F331" i="1" s="1"/>
  <c r="F416" i="1"/>
  <c r="F417" i="1" s="1"/>
  <c r="F418" i="1" s="1"/>
  <c r="F59" i="1"/>
  <c r="F60" i="1" s="1"/>
  <c r="F61" i="1" s="1"/>
  <c r="F129" i="1"/>
  <c r="F130" i="1" s="1"/>
  <c r="F131" i="1" s="1"/>
  <c r="F190" i="1"/>
  <c r="F191" i="1" s="1"/>
  <c r="F192" i="1" s="1"/>
</calcChain>
</file>

<file path=xl/sharedStrings.xml><?xml version="1.0" encoding="utf-8"?>
<sst xmlns="http://schemas.openxmlformats.org/spreadsheetml/2006/main" count="764" uniqueCount="405">
  <si>
    <t>PIRKIMO SĄLYGŲ PRIEDAS "PASIŪLYMO FORMA"</t>
  </si>
  <si>
    <t>MEDICININĖS PRIEMONĖS (OKSIGENATORIAI, KANIULĖS, KARDIOTOMINIS REZERVUARAS, LYGIO NUSTATYMO DAVIKLIAI, HEMOKONCENTRATORIUS, KRAUJO KŪNELIŲ ATSKYRIMO SISTEMA „CELL SAVER“ BEI KITOS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</si>
  <si>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</si>
  <si>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</si>
  <si>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</si>
  <si>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</si>
  <si>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</si>
  <si>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</si>
  <si>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</si>
  <si>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</si>
  <si>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</si>
  <si>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</si>
  <si>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</si>
  <si>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</si>
  <si>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</si>
  <si>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</si>
  <si>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</si>
  <si>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</si>
  <si>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</si>
  <si>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</si>
  <si>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</si>
  <si>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</si>
  <si>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</si>
  <si>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</si>
  <si>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</si>
  <si>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</si>
  <si>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KAIRIO SKILVELIO DRENAVIMO KATETERIS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</si>
  <si>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</si>
  <si>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</si>
  <si>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</si>
  <si>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</si>
  <si>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</si>
  <si>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</si>
  <si>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</si>
  <si>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</si>
  <si>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</si>
  <si>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</si>
  <si>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</si>
  <si>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Kairio skilvelio drenavimo kateteris</t>
  </si>
  <si>
    <t>1.1.</t>
  </si>
  <si>
    <t>vnt</t>
  </si>
  <si>
    <t>1.1.1.</t>
  </si>
  <si>
    <t>Silikoninis arba lygiavertės medžiagos</t>
  </si>
  <si>
    <t>1.1.2.</t>
  </si>
  <si>
    <t>Su daugybinėmis angomis antgalyje bei lanksčiu pravedėju spindyje (ištraukiamas)</t>
  </si>
  <si>
    <t>1.1.3.</t>
  </si>
  <si>
    <t>Žymos ant kateterio įvedimo gylio nustatymui</t>
  </si>
  <si>
    <t>1.1.4.</t>
  </si>
  <si>
    <t>Ilgis 35-45 cm, kateterio dydis 20F</t>
  </si>
  <si>
    <t>Suma be PVM</t>
  </si>
  <si>
    <t>Taikomas PVM dydis (%)</t>
  </si>
  <si>
    <t>PVM suma</t>
  </si>
  <si>
    <t>Suma su PVM</t>
  </si>
  <si>
    <t>2. DALIS</t>
  </si>
  <si>
    <t>ANTEGRADINĖ KARDIOPLEGINĖ KANIULĖ 9F</t>
  </si>
  <si>
    <t>2.</t>
  </si>
  <si>
    <t>Antegradinė kardiopleginė kaniulė 9F</t>
  </si>
  <si>
    <t>2.1.</t>
  </si>
  <si>
    <t>vnt.</t>
  </si>
  <si>
    <t>2.1.1.</t>
  </si>
  <si>
    <t>Skaidri, lanksti,  standartinė aortos šaknies kaniulė</t>
  </si>
  <si>
    <t>2.1.2.</t>
  </si>
  <si>
    <t>Kaniulė turi turėti minkštą, su skylutėmis šonuose, galiuką ir siūlės fiksatorių su įpjovomis</t>
  </si>
  <si>
    <t>2.1.3.</t>
  </si>
  <si>
    <t xml:space="preserve">Kaniulė turi turėti drenavimo atšaką, aštrų adatos tipo pravediklį </t>
  </si>
  <si>
    <t>2.1.4.</t>
  </si>
  <si>
    <t>Kaniulės jungtis - Luer tipo su kamštuku</t>
  </si>
  <si>
    <t>2.1.5.</t>
  </si>
  <si>
    <t>Kaniulės dydis 9F</t>
  </si>
  <si>
    <t>3. DALIS</t>
  </si>
  <si>
    <t>ANTEGRADINĖ KARDIOPLEGINĖ KANIULĖ 6F</t>
  </si>
  <si>
    <t>3.</t>
  </si>
  <si>
    <t>Antegradinė kardiopleginė kaniulė 6F</t>
  </si>
  <si>
    <t>3.1.</t>
  </si>
  <si>
    <t>3.1.1.</t>
  </si>
  <si>
    <t xml:space="preserve">Tiesi, Skaidri, lanksti, aortos šaknies kaniulė </t>
  </si>
  <si>
    <t>3.1.2.</t>
  </si>
  <si>
    <t>Galiukas su skylutėmis šonuose ir siūlės fiksatoriumi su įpjovomis</t>
  </si>
  <si>
    <t>3.1.3.</t>
  </si>
  <si>
    <t>Ant kaniulės slankiojantis fiksavimo žiedas</t>
  </si>
  <si>
    <t>3.1.4.</t>
  </si>
  <si>
    <t xml:space="preserve">Adatos tipo pravediklis </t>
  </si>
  <si>
    <t>3.1.5.</t>
  </si>
  <si>
    <t>Kaniulės jungtis - Luer tipo su kamštuku Flow- Guard tipo</t>
  </si>
  <si>
    <t>3.1.6.</t>
  </si>
  <si>
    <t>Kaniulės dydis 6F</t>
  </si>
  <si>
    <t>4. DALIS</t>
  </si>
  <si>
    <t>ANTEGRADINĖ KARDIOPLEGINĖ KANIULĖ 12F</t>
  </si>
  <si>
    <t>4.</t>
  </si>
  <si>
    <t>Antegradinė kardiopleginė kaniulė 12F</t>
  </si>
  <si>
    <t>4.1.</t>
  </si>
  <si>
    <t>4.1.1.</t>
  </si>
  <si>
    <t xml:space="preserve">Plieninė, lankstoma, didelės tekmės koronarinių žiočių perfuzinė kaniulė (įkišama, ne prispaudžiama), 45º kampu lenktu kietu galiuku, kieta rankenėle </t>
  </si>
  <si>
    <t>4.1.2.</t>
  </si>
  <si>
    <t>Kaniulės jungtis - Luer tipo</t>
  </si>
  <si>
    <t>4.1.3.</t>
  </si>
  <si>
    <t>Kaniulės dydis 12F</t>
  </si>
  <si>
    <t>4.1.4.</t>
  </si>
  <si>
    <t>Kaniulės ilgis 16-22 cm</t>
  </si>
  <si>
    <t>4.1.5.</t>
  </si>
  <si>
    <t>Slėgio kritimas iki 20 mmHg esant 250 ml/min. tėkmei</t>
  </si>
  <si>
    <t>5. DALIS</t>
  </si>
  <si>
    <t>ANTEGRADINĖ KARDIOPLEGINĖ KANIULĖ 10F-12F</t>
  </si>
  <si>
    <t>5.</t>
  </si>
  <si>
    <t>Antegradinė kardiopleginė kaniulė 10F-12F</t>
  </si>
  <si>
    <t>5.1.</t>
  </si>
  <si>
    <t>5.1.1.</t>
  </si>
  <si>
    <t xml:space="preserve">Plieninė, lankstoma, didelės tekmės koronarinių žiočių perfuzinė kaniulė 90º kampu lenktu kietu galiuku, kieta rankenėle </t>
  </si>
  <si>
    <t>5.1.2.</t>
  </si>
  <si>
    <t>5.1.3.</t>
  </si>
  <si>
    <t>Kaniulės dydis 10F ir 12 F (reikiamas dydis nurodomas užsakymo metu)</t>
  </si>
  <si>
    <t>5.1.4.</t>
  </si>
  <si>
    <t>Ilgis 16-22 cm</t>
  </si>
  <si>
    <t>5.1.5.</t>
  </si>
  <si>
    <t>Slėgio kritimas iki 35 mmHg esant 250 ml/min tėkmei</t>
  </si>
  <si>
    <t>6. DALIS</t>
  </si>
  <si>
    <t>RETROGRADINĖS KARDIOPLEGINĖS KANIULĖS</t>
  </si>
  <si>
    <t>6.</t>
  </si>
  <si>
    <t>Retrogradinės kardiopleginės kaniulės</t>
  </si>
  <si>
    <t>6.1.</t>
  </si>
  <si>
    <t>6.1.1.</t>
  </si>
  <si>
    <t>Silikoninė, armuota, retrogradinė kardiopleginė kaniulė su slėgio matavimo linija ir automatiškai išsipučiančia lygia  manžete</t>
  </si>
  <si>
    <t>6.1.2.</t>
  </si>
  <si>
    <t>Kietas, lengvai lankstomas pravediklis</t>
  </si>
  <si>
    <t>6.1.3.</t>
  </si>
  <si>
    <t>6.1.4.</t>
  </si>
  <si>
    <t>Kaniulės dydis 15F</t>
  </si>
  <si>
    <t>6.1.5.</t>
  </si>
  <si>
    <t>Ilgis 30-35 cm</t>
  </si>
  <si>
    <t>6.1.6.</t>
  </si>
  <si>
    <t>Slėgio kritimas iki 40 mmHg esant 400 ml/min tėkmei</t>
  </si>
  <si>
    <t>7. DALIS</t>
  </si>
  <si>
    <t>KORONARŲ ŠUNTELIAI</t>
  </si>
  <si>
    <t>7.</t>
  </si>
  <si>
    <t>Koronarų šunteliai</t>
  </si>
  <si>
    <t>7.1.</t>
  </si>
  <si>
    <t>7.1.1.</t>
  </si>
  <si>
    <t>Intrakoronariniai šunteliai  koronarų šuntavimui be DKA (1,0-3,0 mm)</t>
  </si>
  <si>
    <t>8. DALIS</t>
  </si>
  <si>
    <t>VAINIKINĖS ARTERIJOS STABILIZATORIUS(VAKUUMINIS)</t>
  </si>
  <si>
    <t>8.</t>
  </si>
  <si>
    <t>Vainikinės arterijos stabilizatorius(vakuuminis)</t>
  </si>
  <si>
    <t>8.1.</t>
  </si>
  <si>
    <t>8.1.1.</t>
  </si>
  <si>
    <t>Sterilus, vienkartinis</t>
  </si>
  <si>
    <t>8.1.2.</t>
  </si>
  <si>
    <t xml:space="preserve">Dviejų šakų, 360° kampu besisukanti stabilizatoriaus galvutė su permatomomis, plastikinėmis taurelėmis. Lanksti, dengta silikonu,  nukreipiama bet kuria kryptimi stabilizatoriaus alkūnė, stipriai fiksuojama prisukama rankenėle. Žemo profilio pagrindas, stabiliai tvirtinamas prie bet kurio ligoninėje naudojamo retraktoriaus.Stabilizatoriaus tvirtinimo jėgos indikatorius.  Prie retraktoriaus: lankstus, armuotas, prie širdies anatomijos lengvai prisitaikantis, vakuumo vamzdelis su kraneliu. </t>
  </si>
  <si>
    <t>8.1.3.</t>
  </si>
  <si>
    <t xml:space="preserve">Maksimalus naudojamas  vakuumas  400 mmHg      </t>
  </si>
  <si>
    <t>9. DALIS</t>
  </si>
  <si>
    <t>ŠIRDIES VIRŠŪNĖS FIKSATORIUS</t>
  </si>
  <si>
    <t>9.</t>
  </si>
  <si>
    <t>Širdies viršūnės fiksatorius</t>
  </si>
  <si>
    <t>9.1.</t>
  </si>
  <si>
    <t>9.1.1.</t>
  </si>
  <si>
    <t>9.1.2.</t>
  </si>
  <si>
    <t>Vienkartinis, vakuminis širdies viršūnės stabilizatorius universaliu, žemo profilio pagrindu, stabiliai tvirtinamu prie retraktoriaus</t>
  </si>
  <si>
    <t>10. DALIS</t>
  </si>
  <si>
    <t>LANKSTI VIENAKOPĖ VENINĖ KANIULĖ</t>
  </si>
  <si>
    <t>10.</t>
  </si>
  <si>
    <t>Lanksti vienakopė veninė kaniulė</t>
  </si>
  <si>
    <t>10.1.</t>
  </si>
  <si>
    <t>10.1.1.</t>
  </si>
  <si>
    <t>Tiesi, vientisa, lankstoma, užsilenkimui atspari, viela sutvirtintomis sienelėmis ir tiesiu plastikiniu atraumatiniu galiuku su daugybinėmis skylutėmis</t>
  </si>
  <si>
    <t>10.1.2.</t>
  </si>
  <si>
    <t>Kaniulė su pažymėtomis įvedimo gylio linijomis</t>
  </si>
  <si>
    <t>10.1.3.</t>
  </si>
  <si>
    <t>Kaniulės vidinis spindis taisyklingo apskritimo formos</t>
  </si>
  <si>
    <t>10.1.4.</t>
  </si>
  <si>
    <t>Ilgis 30-40 cm</t>
  </si>
  <si>
    <t>10.1.5.</t>
  </si>
  <si>
    <t>Dydžiai 26; 28; 30; 32; 34F. Reikiamas dydis nurodomas užsakymo metu</t>
  </si>
  <si>
    <t>10.1.6.</t>
  </si>
  <si>
    <t>Jungtis 3/8“</t>
  </si>
  <si>
    <t>10.1.7.</t>
  </si>
  <si>
    <t>Slėgio kritimas turi būti ne didesnis nei 15 mmHg esant 4 l/min. tėkmei 34F kaniulei</t>
  </si>
  <si>
    <t>11. DALIS</t>
  </si>
  <si>
    <t>VAINIKINIŲ ARTERIJŲ OSTIALINĖ KANIULĖ</t>
  </si>
  <si>
    <t>11.</t>
  </si>
  <si>
    <t>Vainikinių arterijų ostialinė kaniulė</t>
  </si>
  <si>
    <t>11.1.</t>
  </si>
  <si>
    <t>11.1.1.</t>
  </si>
  <si>
    <t xml:space="preserve">Silikoninė kaniulė su minkštu pastorintu (bulb) galiuku ir moteriška female luer tipo jungtimi </t>
  </si>
  <si>
    <t>11.1.2.</t>
  </si>
  <si>
    <t>Kaniulės ilgis 24 – 26 cm. Kaniulės dydis 15F;17F;20F. Reikiamas dydis nurodomas užsakymo metu</t>
  </si>
  <si>
    <t>12. DALIS</t>
  </si>
  <si>
    <t xml:space="preserve">KRAUJAGYSLINĖ KANIULĖ </t>
  </si>
  <si>
    <t>12.</t>
  </si>
  <si>
    <t xml:space="preserve">Kraujagyslinė kaniulė </t>
  </si>
  <si>
    <t>12.1.</t>
  </si>
  <si>
    <t>12.1.1.</t>
  </si>
  <si>
    <t>Diametras 2 mm</t>
  </si>
  <si>
    <t>12.1.2.</t>
  </si>
  <si>
    <t xml:space="preserve">Minkštas, atraumatinis kūgio formos galas </t>
  </si>
  <si>
    <t>12.1.3.</t>
  </si>
  <si>
    <t>Kaniulės jungtis Luer tipo</t>
  </si>
  <si>
    <t>13. DALIS</t>
  </si>
  <si>
    <t>KRAUJO KŪNELIŲ ATSKYRIMO SISTEMA "CELL SAVER"</t>
  </si>
  <si>
    <t>13.</t>
  </si>
  <si>
    <t>Kraujo kūnelių atskyrimo sistema "Cell saver"</t>
  </si>
  <si>
    <t>13.1.</t>
  </si>
  <si>
    <t>13.1.1.</t>
  </si>
  <si>
    <t>Turi įeiti centrifūga, vamzdeliai, plastikinės talpos ir kitos būtinos priemonės</t>
  </si>
  <si>
    <t>13.1.2.</t>
  </si>
  <si>
    <t>Sistema turi būti pritaikyta naudojimui su įstaigoje naudojamu "Medtronic autolog" aparatu</t>
  </si>
  <si>
    <t>14. DALIS</t>
  </si>
  <si>
    <t>ARTERINĖS KANIULĖS (AORTOS KANIULIACIJAI). TIESIOS ARTERINĖS KANIULĖS</t>
  </si>
  <si>
    <t>14.</t>
  </si>
  <si>
    <t>Arterinės kaniulės (aortos kaniuliacijai). Tiesios arterinės kaniulės</t>
  </si>
  <si>
    <t>14.1.</t>
  </si>
  <si>
    <t>14.1.1.</t>
  </si>
  <si>
    <t>Užsilenkimui atspari, viela sustvirtintomis plonomis sienelėmis, kūgio formos, tiesi kaniulė, nuožulniai nupjautu tiesiu galu su nejudančiu fiksatoriumi, turinčiu siūlės briauną. Turi krypties nustatymo žymę</t>
  </si>
  <si>
    <t>14.1.2.</t>
  </si>
  <si>
    <t>Išorinė kaniulės jungtis 3/8 su Luer tipo atšaka ir kamšteliu, leidžiančiu automatiškai užsipildyti kaniulei</t>
  </si>
  <si>
    <t>14.1.3.</t>
  </si>
  <si>
    <t>Slėgio kritimas turi būti ne didesnis:                                                     esant 20F dydžiui ir 4 l/min. tėkmei iki 50mmHg                                           esant 22 F dydžiui ir 4 l/min. tėkmei iki 130 mmHg</t>
  </si>
  <si>
    <t>14.1.4.</t>
  </si>
  <si>
    <t>Kaniulų dydžiai 20F-24F. Reikiamas dydis nurodomas užsakymo metu</t>
  </si>
  <si>
    <t>15. DALIS</t>
  </si>
  <si>
    <t>VENINĖS KANIULĖS</t>
  </si>
  <si>
    <t>15.</t>
  </si>
  <si>
    <t>Veninės kaniulės</t>
  </si>
  <si>
    <t>15.1.</t>
  </si>
  <si>
    <t>Vienos pakopos veninė kaniulė</t>
  </si>
  <si>
    <t>15.1.1.</t>
  </si>
  <si>
    <t>Vienos pakopos, lanksti, užsilenkimui atspari veninė kaniulė, viela sutvirtintomis sienelėmis ir nuožulniai nupjautu 90º kampu sulenktu metaliniu antgaliu bei daugybinėmis skylutėmis antgalio šonuose</t>
  </si>
  <si>
    <t>15.1.2.</t>
  </si>
  <si>
    <t>Kaniulė pažymėta užlenkimo krypties linija</t>
  </si>
  <si>
    <t>15.1.3.</t>
  </si>
  <si>
    <t>Jungties dydis 3/8"</t>
  </si>
  <si>
    <t>15.1.4.</t>
  </si>
  <si>
    <t>Kaniulių dydžiai turi būti: 28F, 31F. Reikiamas dydis nurodomas užsakymo metu</t>
  </si>
  <si>
    <t>15.2.</t>
  </si>
  <si>
    <t>Dviejų pakopų veninė kaniulė</t>
  </si>
  <si>
    <t>15.2.1.</t>
  </si>
  <si>
    <t>Dviejų pakopų nutekėjimo (prieširdžių ir tuščiųjų venų), lanksti, armuota, žemo profilio (ovali) veninė kaniulė, kūgio formos galiuku su daugybinėmisskylutėmis</t>
  </si>
  <si>
    <t>15.2.2.</t>
  </si>
  <si>
    <t>Žymos ant kaniulės įvedimo gylio nustatymui</t>
  </si>
  <si>
    <t>15.2.3.</t>
  </si>
  <si>
    <t>Išorinės jungties dydis 1/2"</t>
  </si>
  <si>
    <t>15.2.4.</t>
  </si>
  <si>
    <t>Kaniulių dydžiai turi būti: 32/40F ir 36/46F. Reikiamas dydis nurodomas užsakymo metu</t>
  </si>
  <si>
    <t>16. DALIS</t>
  </si>
  <si>
    <t>KORONARINIAI SIURBLIAI</t>
  </si>
  <si>
    <t>16.</t>
  </si>
  <si>
    <t>Koronariniai siurbliai</t>
  </si>
  <si>
    <t>16.1.</t>
  </si>
  <si>
    <t>16.1.1.</t>
  </si>
  <si>
    <t xml:space="preserve">Koronarinis siurblys suaugusiems, rankinis, kietas, kampinis (30°) griovėtu galu su 1/4ʺ konektoriumi </t>
  </si>
  <si>
    <t>16.1.2.</t>
  </si>
  <si>
    <t>Standartinis 20F</t>
  </si>
  <si>
    <t>17. DALIS</t>
  </si>
  <si>
    <t>KORONARINIS NUPŪTIKLIS</t>
  </si>
  <si>
    <t>17.</t>
  </si>
  <si>
    <t>Koronarinis nupūtiklis</t>
  </si>
  <si>
    <t>17.1.</t>
  </si>
  <si>
    <t>17.1.1.</t>
  </si>
  <si>
    <t>Lanksti metalinė darbinė dalis</t>
  </si>
  <si>
    <t>17.1.2.</t>
  </si>
  <si>
    <t>Būtinas reguliuojantis vožtuvas, pilnai uždarantis tiek fiziologinio tirpalo, tiek dujų padavimą</t>
  </si>
  <si>
    <t>18. DALIS</t>
  </si>
  <si>
    <t xml:space="preserve">KARDIOCHIRURGINIS ATSIURBIMO VAMZDELIS </t>
  </si>
  <si>
    <t>18.</t>
  </si>
  <si>
    <t xml:space="preserve">Kardiochirurginis atsiurbimo vamzdelis </t>
  </si>
  <si>
    <t>18.1.</t>
  </si>
  <si>
    <t>18.1.1.</t>
  </si>
  <si>
    <t xml:space="preserve">Metalinis, pagal poreikį lankstomas, atsiurbimo vamzdelis su minkštu tulpės formos galiuku ir ergonomiška pieštuko tipo rankena, su vakuumo kontrolės anga </t>
  </si>
  <si>
    <t>18.1.2.</t>
  </si>
  <si>
    <t xml:space="preserve">Metalinio vamzdelio ilgis 15.2 cm, diametras 2 mm </t>
  </si>
  <si>
    <t>18.1.3.</t>
  </si>
  <si>
    <t xml:space="preserve">Minkšto galiuko diametras 3.3 mm </t>
  </si>
  <si>
    <t>18.1.4.</t>
  </si>
  <si>
    <t xml:space="preserve">Integruotas vakuumo pajungimo vamzdelis su spaustuku, vamzdelio jungties diametras ¼‘‘ </t>
  </si>
  <si>
    <t>19. DALIS</t>
  </si>
  <si>
    <t>KARDIOPLEGIJOS KANIULĖ</t>
  </si>
  <si>
    <t>19.</t>
  </si>
  <si>
    <t>Kardioplegijos kaniulė</t>
  </si>
  <si>
    <t>19.1.</t>
  </si>
  <si>
    <t>19.1.1.</t>
  </si>
  <si>
    <t xml:space="preserve">Silikoninė kaniulė su minkštu pastorintu (bulb) galiuku ir moteriška female luer/lock tipo jungtimi </t>
  </si>
  <si>
    <t>19.1.2.</t>
  </si>
  <si>
    <t xml:space="preserve">Kaniulės dydis 2.1 mm </t>
  </si>
  <si>
    <t>19.1.3.</t>
  </si>
  <si>
    <t>Kaniulės galiuko (bulb) dydis 4.0 mm</t>
  </si>
  <si>
    <t>20. DALIS</t>
  </si>
  <si>
    <t>HEMOKONCENTRATORIUS (KOLONĖLĖ HEMOKONCENTRACIJAI) SUAUGUSIEMS SU MAGISTRALIŲ RINKINIAIS</t>
  </si>
  <si>
    <t>20.</t>
  </si>
  <si>
    <t>Hemokoncentratorius (kolonėlė hemokoncentracijai) suaugusiems su magistralių rinkiniais</t>
  </si>
  <si>
    <t>20.1.</t>
  </si>
  <si>
    <t>20.1.1.</t>
  </si>
  <si>
    <t>Membranos paviršiaus plotas ne mažiau 1,35m²</t>
  </si>
  <si>
    <t>20.1.2.</t>
  </si>
  <si>
    <t>Statinis užpildymo tūris ne didesnis nei 80 ml</t>
  </si>
  <si>
    <t>20.1.3.</t>
  </si>
  <si>
    <t>Kontūro užpildymo tūris su hemokoncentratoriumi ne daugiau 150 ml Maksimalus transmembraninis spaudimas ne daugiau 66 kPa</t>
  </si>
  <si>
    <t>20.1.4.</t>
  </si>
  <si>
    <t>Ultrafiltrato produkcija ne mažesnė nei 350 ml/min esant transmembraniniam gradientui 500 mmHg ir kraujo tėkmės greičiui 400 ml/min</t>
  </si>
  <si>
    <t>20.1.5.</t>
  </si>
  <si>
    <t>Komplekte vamzdelių rinkinys su priedais, prijungti prie DKA sistemos</t>
  </si>
  <si>
    <t>20.1.6.</t>
  </si>
  <si>
    <t>CE sertifikatai</t>
  </si>
  <si>
    <t>21. DALIS</t>
  </si>
  <si>
    <t>ĮVEDIMO RINKINYS SU PLĖTIKLIŲ KOMPLEKTU</t>
  </si>
  <si>
    <t>21.</t>
  </si>
  <si>
    <t>Įvedimo rinkinys su plėtiklių komplektu</t>
  </si>
  <si>
    <t>21.1.</t>
  </si>
  <si>
    <t>21.1.1.</t>
  </si>
  <si>
    <t xml:space="preserve">Rinkinyje  ne mažiau kaip 3 vienetai skirtingų dydžių plėtiklių kūgio formos galiukais </t>
  </si>
  <si>
    <t>21.1.2.</t>
  </si>
  <si>
    <t>0,038” diam., 175-185 cm ilgio įvedimo viela</t>
  </si>
  <si>
    <t>21.1.3.</t>
  </si>
  <si>
    <t>Seldingerio tipo 18G dydžio adata</t>
  </si>
  <si>
    <t>21.1.4.</t>
  </si>
  <si>
    <t>Vienkartinis skalpelis arba jo geležtė</t>
  </si>
  <si>
    <t>22. DALIS</t>
  </si>
  <si>
    <t>KARDIOTOMINIS REZERVUARAS POOPERACINIAM KRAUJO SURINKIMUI</t>
  </si>
  <si>
    <t>22.</t>
  </si>
  <si>
    <t>Kardiotominis rezervuaras pooperaciniam kraujo surinkimui</t>
  </si>
  <si>
    <t>22.1.</t>
  </si>
  <si>
    <t>22.1.1.</t>
  </si>
  <si>
    <t>Rezervuaro talpa- ne mažiau 3 l</t>
  </si>
  <si>
    <t>22.1.2.</t>
  </si>
  <si>
    <t>Integruotas ne mažiau 40 mikronų filtras</t>
  </si>
  <si>
    <t>22.1.3.</t>
  </si>
  <si>
    <t>Kietas, graduotas rezervuaras</t>
  </si>
  <si>
    <t>22.1.4.</t>
  </si>
  <si>
    <t>Jungtys: ne mažiau 2 drenams (dydis 1/4), prijungimas vakumui (dydis 1/4), išleidimo jungtis (dydis 3/8)</t>
  </si>
  <si>
    <t>22.1.5.</t>
  </si>
  <si>
    <t>Jungčių ilgis ne mažiau 1,5 cm</t>
  </si>
  <si>
    <t>22.1.6.</t>
  </si>
  <si>
    <t>Nenaudojamos jungtys turi užtikrinti rezervuaro hermetiškumą</t>
  </si>
  <si>
    <t>23. DALIS</t>
  </si>
  <si>
    <t>AUKŠTO BIOSUDERINAMUMO OKSIGENATORIAI SUAUGUSIEMS, SKIRTI PRAILGINTOS TRUKMĖS PERFUZIJOMS, ATLIEKANT ŠIRDIES OPERACIJAS DIRBTINĖS KRAUJO APYTAKOS SĄLYGOMIS</t>
  </si>
  <si>
    <t>23.</t>
  </si>
  <si>
    <t>Aukšto biosuderinamumo oksigenatoriai suaugusiems, skirti prailgintos trukmės perfuzijoms, atliekant širdies operacijas dirbtinės kraujo apytakos sąlygomis</t>
  </si>
  <si>
    <t>23.1.</t>
  </si>
  <si>
    <t>23.1.1.</t>
  </si>
  <si>
    <t>Maksimali kraujotaka turi būti ne mažiau kaip 7 l/min</t>
  </si>
  <si>
    <t>23.1.2.</t>
  </si>
  <si>
    <t>Oksigenatorius turi būti membraninis (kapiliarinis)</t>
  </si>
  <si>
    <t>23.1.3.</t>
  </si>
  <si>
    <t>Turi būti integruotas šilumos keitiklis</t>
  </si>
  <si>
    <t>23.1.4.</t>
  </si>
  <si>
    <t>Veninio-kardiotominio rezervuaro tūris turi būti ≥ 4,5 l</t>
  </si>
  <si>
    <t>23.1.5.</t>
  </si>
  <si>
    <t>Veninio - kardiotominio rezervuaro indas turi tikti  pooperacinio drenavimo sistemai</t>
  </si>
  <si>
    <t>23.1.6.</t>
  </si>
  <si>
    <t>Veninis įtekėjimas 1/2" (colio)</t>
  </si>
  <si>
    <t>23.1.7.</t>
  </si>
  <si>
    <t>Veninių magistralių vidinis diametras turi būti 1/2"</t>
  </si>
  <si>
    <t>23.1.8.</t>
  </si>
  <si>
    <t>Statinis užpildymo tūris turi būti ne daugiau kaip 260 ml</t>
  </si>
  <si>
    <t>23.1.9.</t>
  </si>
  <si>
    <t>Darbinis dinaminis tūris turi būti ne daugiau kaip 520 ml maksimalaus srauto</t>
  </si>
  <si>
    <t>23.1.10.</t>
  </si>
  <si>
    <t>Minimalus darbinis tūris ne daugiau kaip 210 ml</t>
  </si>
  <si>
    <t>23.1.11.</t>
  </si>
  <si>
    <t>Lizdas temperatūros davikliui</t>
  </si>
  <si>
    <t>23.1.12.</t>
  </si>
  <si>
    <t>Kraujo mėginių paėmimo įrenginys</t>
  </si>
  <si>
    <t>23.1.13.</t>
  </si>
  <si>
    <t>Atšaka koronarinei perfuzijai</t>
  </si>
  <si>
    <t>23.1.14.</t>
  </si>
  <si>
    <t>Oksigenatoriaus membranos paviršiaus plotas ne mažiau 1,7 m2 ir ne daugiau kaip 2,5 m2</t>
  </si>
  <si>
    <t>23.1.15.</t>
  </si>
  <si>
    <t>O2 perdavimas prie 7 l/min ne mažiau kaip 390 ml/min</t>
  </si>
  <si>
    <t>23.1.16.</t>
  </si>
  <si>
    <t>CO2 šalinimas prie 7 l/min ne mažiau kaip 280 ml/min</t>
  </si>
  <si>
    <t>23.1.17.</t>
  </si>
  <si>
    <t>Kontaktuojančios su krauju dalys turi būti padengtos kraujo baltymus ir ląsteles atstumiančia medžiaga (aukštas biosuderinamumas)</t>
  </si>
  <si>
    <t>23.1.18.</t>
  </si>
  <si>
    <t>Oksigenatorius gali dirbti su vakuuminiu drenažu</t>
  </si>
  <si>
    <t>23.1.19.</t>
  </si>
  <si>
    <t>Oksigenatoriaus komplekte esančios magistralės turi būti pagamintos pagal pridedamą brėžinį (1 priedas)</t>
  </si>
  <si>
    <t>23.1.20.</t>
  </si>
  <si>
    <t>23.1.21.</t>
  </si>
  <si>
    <t>Komplektuojama su kardioplegijos šilumokaičiu (1vnt.) su integruota burbulų gaudykle ir magistralėmis</t>
  </si>
  <si>
    <t>23.1.22.</t>
  </si>
  <si>
    <t>Turi tikti DKA aparatui "S5 STÖKERT"</t>
  </si>
  <si>
    <t>23.1.23.</t>
  </si>
  <si>
    <t>Kartu su oksigenatoriais, pagal panaudos sutartį 36 mėnesiams, pateikiami 2 vnt. oksigenatorių laikiklių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</si>
  <si>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</si>
  <si>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</si>
  <si>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</si>
  <si>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</si>
  <si>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</si>
  <si>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</si>
  <si>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</si>
  <si>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</si>
  <si>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</si>
  <si>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</si>
  <si>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</si>
  <si>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</si>
  <si>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</si>
  <si>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</si>
  <si>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</si>
  <si>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</si>
  <si>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</si>
  <si>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</si>
  <si>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</si>
  <si>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</si>
  <si>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</si>
  <si>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</si>
  <si>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3645 2025-09-12 15:51:31</t>
  </si>
  <si>
    <t>Oksigenatoriaus komplektacijoje turi būti pateikti: a) vienkartinis lygio daviklio laikiklis, skirtas DKA aparato S5 lygio davikliui tvirtinti prie kardiotominio rezervuaro – 1 vnt.                                 b) vienkartiniai gaubteliai (membranos), skirti invazinio kraujo spaudimo matavimo daviklio Medex MX960 prijungimui – 2 vnt. c) tiesi pereinamoji jungtis 3/8" - 1/4", turinti atšaką su standartine luer-lock jungtimi kranelio pajungimui, pateikiama atskiroje sterilioje pakuotėje – 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</si>
</sst>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18"/>
  <sheetViews>
    <sheetView tabSelected="1" topLeftCell="A392" workbookViewId="0">
      <selection activeCell="D409" sqref="D409"/>
    </sheetView>
  </sheetViews>
  <sheetFormatPr defaultColWidth="10.875" defaultRowHeight="15" x14ac:dyDescent="0.25"/>
  <cols>
    <col min="1" max="1" width="9.125" style="1" customWidth="1"/>
    <col min="2" max="2" width="65.25" style="1" customWidth="1"/>
    <col min="3" max="3" width="10.875" style="1" customWidth="1"/>
    <col min="4" max="4" width="14.125" style="1" customWidth="1"/>
    <col min="5" max="5" width="12.5" style="1" customWidth="1"/>
    <col min="6" max="6" width="14.25" style="1" customWidth="1"/>
    <col min="7" max="7" width="28" style="1" customWidth="1"/>
    <col min="8" max="8" width="37.5" style="1" customWidth="1"/>
    <col min="9" max="9" width="30.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0"/>
    </row>
    <row r="9" spans="1:6" x14ac:dyDescent="0.25">
      <c r="A9" s="4" t="s">
        <v>5</v>
      </c>
      <c r="B9" s="20"/>
    </row>
    <row r="10" spans="1:6" x14ac:dyDescent="0.25">
      <c r="A10" s="4" t="s">
        <v>6</v>
      </c>
      <c r="B10" s="20"/>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9.75" customHeight="1" x14ac:dyDescent="0.25">
      <c r="A21" s="35"/>
      <c r="B21" s="36"/>
      <c r="C21" s="40"/>
      <c r="D21" s="41"/>
      <c r="E21" s="41"/>
      <c r="F21" s="41"/>
      <c r="G21" s="14"/>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7" t="s">
        <v>21</v>
      </c>
      <c r="B28" s="29"/>
      <c r="C28" s="29"/>
      <c r="D28" s="29"/>
      <c r="E28" s="29"/>
      <c r="F28" s="29"/>
    </row>
    <row r="29" spans="1:7" x14ac:dyDescent="0.25">
      <c r="A29" s="29" t="s">
        <v>22</v>
      </c>
      <c r="B29" s="29"/>
      <c r="C29" s="29"/>
      <c r="D29" s="29"/>
      <c r="E29" s="29"/>
      <c r="F29" s="29"/>
    </row>
    <row r="30" spans="1:7" ht="27.75" customHeight="1" x14ac:dyDescent="0.25">
      <c r="A30" s="27" t="s">
        <v>23</v>
      </c>
      <c r="B30" s="28"/>
      <c r="C30" s="28"/>
      <c r="D30" s="22"/>
    </row>
    <row r="31" spans="1:7" ht="35.25" customHeight="1" x14ac:dyDescent="0.25">
      <c r="A31" s="27" t="s">
        <v>24</v>
      </c>
      <c r="B31" s="28"/>
      <c r="C31" s="28"/>
    </row>
    <row r="32" spans="1:7" x14ac:dyDescent="0.25">
      <c r="A32" s="13" t="s">
        <v>25</v>
      </c>
      <c r="B32" s="13" t="s">
        <v>26</v>
      </c>
    </row>
    <row r="34" spans="1:9" x14ac:dyDescent="0.25">
      <c r="A34" s="13" t="s">
        <v>27</v>
      </c>
    </row>
    <row r="35" spans="1:9" ht="45" x14ac:dyDescent="0.25">
      <c r="A35" s="23" t="s">
        <v>28</v>
      </c>
      <c r="B35" s="23" t="s">
        <v>29</v>
      </c>
      <c r="C35" s="23" t="s">
        <v>30</v>
      </c>
      <c r="D35" s="23" t="s">
        <v>31</v>
      </c>
      <c r="E35" s="23" t="s">
        <v>32</v>
      </c>
      <c r="F35" s="23" t="s">
        <v>33</v>
      </c>
      <c r="G35" s="23" t="s">
        <v>34</v>
      </c>
      <c r="H35" s="23" t="s">
        <v>35</v>
      </c>
      <c r="I35" s="23" t="s">
        <v>36</v>
      </c>
    </row>
    <row r="36" spans="1:9" x14ac:dyDescent="0.25">
      <c r="A36" s="23" t="s">
        <v>37</v>
      </c>
      <c r="B36" s="23" t="s">
        <v>38</v>
      </c>
      <c r="C36" s="24"/>
      <c r="D36" s="24"/>
      <c r="E36" s="24"/>
      <c r="F36" s="24"/>
      <c r="G36" s="24"/>
      <c r="H36" s="24"/>
      <c r="I36" s="24"/>
    </row>
    <row r="37" spans="1:9" x14ac:dyDescent="0.25">
      <c r="A37" s="24" t="s">
        <v>39</v>
      </c>
      <c r="B37" s="24" t="s">
        <v>38</v>
      </c>
      <c r="C37" s="24">
        <v>600</v>
      </c>
      <c r="D37" s="24" t="s">
        <v>40</v>
      </c>
      <c r="E37" s="25"/>
      <c r="F37" s="24" t="str">
        <f>IF(ISBLANK(E37),"", PRODUCT(C37,E37))</f>
        <v/>
      </c>
      <c r="G37" s="26"/>
      <c r="H37" s="24"/>
      <c r="I37" s="24"/>
    </row>
    <row r="38" spans="1:9" x14ac:dyDescent="0.25">
      <c r="A38" s="24" t="s">
        <v>41</v>
      </c>
      <c r="B38" s="24" t="s">
        <v>42</v>
      </c>
      <c r="C38" s="24"/>
      <c r="D38" s="24"/>
      <c r="E38" s="24"/>
      <c r="F38" s="24"/>
      <c r="G38" s="24"/>
      <c r="H38" s="26"/>
      <c r="I38" s="26"/>
    </row>
    <row r="39" spans="1:9" ht="30" x14ac:dyDescent="0.25">
      <c r="A39" s="24" t="s">
        <v>43</v>
      </c>
      <c r="B39" s="24" t="s">
        <v>44</v>
      </c>
      <c r="C39" s="24"/>
      <c r="D39" s="24"/>
      <c r="E39" s="24"/>
      <c r="F39" s="24"/>
      <c r="G39" s="24"/>
      <c r="H39" s="26"/>
      <c r="I39" s="26"/>
    </row>
    <row r="40" spans="1:9" x14ac:dyDescent="0.25">
      <c r="A40" s="24" t="s">
        <v>45</v>
      </c>
      <c r="B40" s="24" t="s">
        <v>46</v>
      </c>
      <c r="C40" s="24"/>
      <c r="D40" s="24"/>
      <c r="E40" s="24"/>
      <c r="F40" s="24"/>
      <c r="G40" s="24"/>
      <c r="H40" s="26"/>
      <c r="I40" s="26"/>
    </row>
    <row r="41" spans="1:9" x14ac:dyDescent="0.25">
      <c r="A41" s="24" t="s">
        <v>47</v>
      </c>
      <c r="B41" s="24" t="s">
        <v>48</v>
      </c>
      <c r="C41" s="24"/>
      <c r="D41" s="24"/>
      <c r="E41" s="24"/>
      <c r="F41" s="24"/>
      <c r="G41" s="24"/>
      <c r="H41" s="26"/>
      <c r="I41" s="26"/>
    </row>
    <row r="42" spans="1:9" x14ac:dyDescent="0.25">
      <c r="A42" s="12"/>
      <c r="B42" s="12"/>
      <c r="C42" s="12"/>
      <c r="D42" s="12"/>
      <c r="E42" s="23" t="s">
        <v>49</v>
      </c>
      <c r="F42" s="23" t="str">
        <f>IF((COUNT(C37:C41)&lt;&gt;COUNT(F37:F41)),"", ROUND(SUM(F37:F41),2))</f>
        <v/>
      </c>
      <c r="G42" s="21" t="str">
        <f>IF((COUNT(C37:C41)&lt;&gt;COUNT(F37:F41)),"Neužpildytos visų objektų kainos", "")</f>
        <v>Neužpildytos visų objektų kainos</v>
      </c>
      <c r="H42" s="12"/>
      <c r="I42" s="12"/>
    </row>
    <row r="43" spans="1:9" ht="45" x14ac:dyDescent="0.25">
      <c r="A43" s="12"/>
      <c r="B43" s="12"/>
      <c r="C43" s="23" t="s">
        <v>50</v>
      </c>
      <c r="D43" s="26"/>
      <c r="E43" s="23" t="s">
        <v>51</v>
      </c>
      <c r="F43" s="23" t="str">
        <f>IF(OR(F42="",D43=""),"", ROUND(PRODUCT(D43,F42)/100,2))</f>
        <v/>
      </c>
      <c r="G43" s="21" t="str">
        <f>IF(D43="", "Nurodykite taikomą PVM dydį", "")</f>
        <v>Nurodykite taikomą PVM dydį</v>
      </c>
      <c r="H43" s="12"/>
      <c r="I43" s="12"/>
    </row>
    <row r="44" spans="1:9" x14ac:dyDescent="0.25">
      <c r="A44" s="12"/>
      <c r="B44" s="12"/>
      <c r="C44" s="12"/>
      <c r="D44" s="12"/>
      <c r="E44" s="23" t="s">
        <v>52</v>
      </c>
      <c r="F44" s="23">
        <f>IF(ISBLANK(F43), "", ROUND(SUM(F42:F43),2))</f>
        <v>0</v>
      </c>
      <c r="G44" s="12"/>
      <c r="H44" s="12"/>
      <c r="I44" s="12"/>
    </row>
    <row r="48" spans="1:9" x14ac:dyDescent="0.25">
      <c r="A48" s="13" t="s">
        <v>53</v>
      </c>
      <c r="B48" s="13" t="s">
        <v>54</v>
      </c>
    </row>
    <row r="50" spans="1:9" x14ac:dyDescent="0.25">
      <c r="A50" s="13" t="s">
        <v>27</v>
      </c>
    </row>
    <row r="51" spans="1:9" ht="45" x14ac:dyDescent="0.25">
      <c r="A51" s="23" t="s">
        <v>28</v>
      </c>
      <c r="B51" s="23" t="s">
        <v>29</v>
      </c>
      <c r="C51" s="23" t="s">
        <v>30</v>
      </c>
      <c r="D51" s="23" t="s">
        <v>31</v>
      </c>
      <c r="E51" s="23" t="s">
        <v>32</v>
      </c>
      <c r="F51" s="23" t="s">
        <v>33</v>
      </c>
      <c r="G51" s="23" t="s">
        <v>34</v>
      </c>
      <c r="H51" s="23" t="s">
        <v>35</v>
      </c>
      <c r="I51" s="23" t="s">
        <v>36</v>
      </c>
    </row>
    <row r="52" spans="1:9" x14ac:dyDescent="0.25">
      <c r="A52" s="23" t="s">
        <v>55</v>
      </c>
      <c r="B52" s="23" t="s">
        <v>56</v>
      </c>
      <c r="C52" s="24"/>
      <c r="D52" s="24"/>
      <c r="E52" s="24"/>
      <c r="F52" s="24"/>
      <c r="G52" s="24"/>
      <c r="H52" s="24"/>
      <c r="I52" s="24"/>
    </row>
    <row r="53" spans="1:9" x14ac:dyDescent="0.25">
      <c r="A53" s="24" t="s">
        <v>57</v>
      </c>
      <c r="B53" s="24" t="s">
        <v>56</v>
      </c>
      <c r="C53" s="24">
        <v>1200</v>
      </c>
      <c r="D53" s="24" t="s">
        <v>58</v>
      </c>
      <c r="E53" s="25"/>
      <c r="F53" s="24" t="str">
        <f>IF(ISBLANK(E53),"", PRODUCT(C53,E53))</f>
        <v/>
      </c>
      <c r="G53" s="26"/>
      <c r="H53" s="24"/>
      <c r="I53" s="24"/>
    </row>
    <row r="54" spans="1:9" x14ac:dyDescent="0.25">
      <c r="A54" s="24" t="s">
        <v>59</v>
      </c>
      <c r="B54" s="24" t="s">
        <v>60</v>
      </c>
      <c r="C54" s="24"/>
      <c r="D54" s="24"/>
      <c r="E54" s="24"/>
      <c r="F54" s="24"/>
      <c r="G54" s="24"/>
      <c r="H54" s="26"/>
      <c r="I54" s="26"/>
    </row>
    <row r="55" spans="1:9" ht="30" x14ac:dyDescent="0.25">
      <c r="A55" s="24" t="s">
        <v>61</v>
      </c>
      <c r="B55" s="24" t="s">
        <v>62</v>
      </c>
      <c r="C55" s="24"/>
      <c r="D55" s="24"/>
      <c r="E55" s="24"/>
      <c r="F55" s="24"/>
      <c r="G55" s="24"/>
      <c r="H55" s="26"/>
      <c r="I55" s="26"/>
    </row>
    <row r="56" spans="1:9" x14ac:dyDescent="0.25">
      <c r="A56" s="24" t="s">
        <v>63</v>
      </c>
      <c r="B56" s="24" t="s">
        <v>64</v>
      </c>
      <c r="C56" s="24"/>
      <c r="D56" s="24"/>
      <c r="E56" s="24"/>
      <c r="F56" s="24"/>
      <c r="G56" s="24"/>
      <c r="H56" s="26"/>
      <c r="I56" s="26"/>
    </row>
    <row r="57" spans="1:9" x14ac:dyDescent="0.25">
      <c r="A57" s="24" t="s">
        <v>65</v>
      </c>
      <c r="B57" s="24" t="s">
        <v>66</v>
      </c>
      <c r="C57" s="24"/>
      <c r="D57" s="24"/>
      <c r="E57" s="24"/>
      <c r="F57" s="24"/>
      <c r="G57" s="24"/>
      <c r="H57" s="26"/>
      <c r="I57" s="26"/>
    </row>
    <row r="58" spans="1:9" x14ac:dyDescent="0.25">
      <c r="A58" s="24" t="s">
        <v>67</v>
      </c>
      <c r="B58" s="24" t="s">
        <v>68</v>
      </c>
      <c r="C58" s="24"/>
      <c r="D58" s="24"/>
      <c r="E58" s="24"/>
      <c r="F58" s="24"/>
      <c r="G58" s="24"/>
      <c r="H58" s="26"/>
      <c r="I58" s="26"/>
    </row>
    <row r="59" spans="1:9" x14ac:dyDescent="0.25">
      <c r="A59" s="12"/>
      <c r="B59" s="12"/>
      <c r="C59" s="12"/>
      <c r="D59" s="12"/>
      <c r="E59" s="23" t="s">
        <v>49</v>
      </c>
      <c r="F59" s="23" t="str">
        <f>IF((COUNT(C53:C58)&lt;&gt;COUNT(F53:F58)),"", ROUND(SUM(F53:F58),2))</f>
        <v/>
      </c>
      <c r="G59" s="21" t="str">
        <f>IF((COUNT(C53:C58)&lt;&gt;COUNT(F53:F58)),"Neužpildytos visų objektų kainos", "")</f>
        <v>Neužpildytos visų objektų kainos</v>
      </c>
      <c r="H59" s="12"/>
      <c r="I59" s="12"/>
    </row>
    <row r="60" spans="1:9" ht="45" x14ac:dyDescent="0.25">
      <c r="A60" s="12"/>
      <c r="B60" s="12"/>
      <c r="C60" s="23" t="s">
        <v>50</v>
      </c>
      <c r="D60" s="26"/>
      <c r="E60" s="23" t="s">
        <v>51</v>
      </c>
      <c r="F60" s="23" t="str">
        <f>IF(OR(F59="",D60=""),"", ROUND(PRODUCT(D60,F59)/100,2))</f>
        <v/>
      </c>
      <c r="G60" s="21" t="str">
        <f>IF(D60="", "Nurodykite taikomą PVM dydį", "")</f>
        <v>Nurodykite taikomą PVM dydį</v>
      </c>
      <c r="H60" s="12"/>
      <c r="I60" s="12"/>
    </row>
    <row r="61" spans="1:9" x14ac:dyDescent="0.25">
      <c r="A61" s="12"/>
      <c r="B61" s="12"/>
      <c r="C61" s="12"/>
      <c r="D61" s="12"/>
      <c r="E61" s="23" t="s">
        <v>52</v>
      </c>
      <c r="F61" s="23">
        <f>IF(ISBLANK(F60), "", ROUND(SUM(F59:F60),2))</f>
        <v>0</v>
      </c>
      <c r="G61" s="12"/>
      <c r="H61" s="12"/>
      <c r="I61" s="12"/>
    </row>
    <row r="65" spans="1:9" x14ac:dyDescent="0.25">
      <c r="A65" s="13" t="s">
        <v>69</v>
      </c>
      <c r="B65" s="13" t="s">
        <v>70</v>
      </c>
    </row>
    <row r="67" spans="1:9" x14ac:dyDescent="0.25">
      <c r="A67" s="13" t="s">
        <v>27</v>
      </c>
    </row>
    <row r="68" spans="1:9" ht="45" x14ac:dyDescent="0.25">
      <c r="A68" s="23" t="s">
        <v>28</v>
      </c>
      <c r="B68" s="23" t="s">
        <v>29</v>
      </c>
      <c r="C68" s="23" t="s">
        <v>30</v>
      </c>
      <c r="D68" s="23" t="s">
        <v>31</v>
      </c>
      <c r="E68" s="23" t="s">
        <v>32</v>
      </c>
      <c r="F68" s="23" t="s">
        <v>33</v>
      </c>
      <c r="G68" s="23" t="s">
        <v>34</v>
      </c>
      <c r="H68" s="23" t="s">
        <v>35</v>
      </c>
      <c r="I68" s="23" t="s">
        <v>36</v>
      </c>
    </row>
    <row r="69" spans="1:9" x14ac:dyDescent="0.25">
      <c r="A69" s="23" t="s">
        <v>71</v>
      </c>
      <c r="B69" s="23" t="s">
        <v>72</v>
      </c>
      <c r="C69" s="24"/>
      <c r="D69" s="24"/>
      <c r="E69" s="24"/>
      <c r="F69" s="24"/>
      <c r="G69" s="24"/>
      <c r="H69" s="24"/>
      <c r="I69" s="24"/>
    </row>
    <row r="70" spans="1:9" x14ac:dyDescent="0.25">
      <c r="A70" s="24" t="s">
        <v>73</v>
      </c>
      <c r="B70" s="24" t="s">
        <v>72</v>
      </c>
      <c r="C70" s="24">
        <v>360</v>
      </c>
      <c r="D70" s="24" t="s">
        <v>58</v>
      </c>
      <c r="E70" s="25"/>
      <c r="F70" s="24" t="str">
        <f>IF(ISBLANK(E70),"", PRODUCT(C70,E70))</f>
        <v/>
      </c>
      <c r="G70" s="26"/>
      <c r="H70" s="24"/>
      <c r="I70" s="24"/>
    </row>
    <row r="71" spans="1:9" x14ac:dyDescent="0.25">
      <c r="A71" s="24" t="s">
        <v>74</v>
      </c>
      <c r="B71" s="24" t="s">
        <v>75</v>
      </c>
      <c r="C71" s="24"/>
      <c r="D71" s="24"/>
      <c r="E71" s="24"/>
      <c r="F71" s="24"/>
      <c r="G71" s="24"/>
      <c r="H71" s="26"/>
      <c r="I71" s="26"/>
    </row>
    <row r="72" spans="1:9" x14ac:dyDescent="0.25">
      <c r="A72" s="24" t="s">
        <v>76</v>
      </c>
      <c r="B72" s="24" t="s">
        <v>77</v>
      </c>
      <c r="C72" s="24"/>
      <c r="D72" s="24"/>
      <c r="E72" s="24"/>
      <c r="F72" s="24"/>
      <c r="G72" s="24"/>
      <c r="H72" s="26"/>
      <c r="I72" s="26"/>
    </row>
    <row r="73" spans="1:9" x14ac:dyDescent="0.25">
      <c r="A73" s="24" t="s">
        <v>78</v>
      </c>
      <c r="B73" s="24" t="s">
        <v>79</v>
      </c>
      <c r="C73" s="24"/>
      <c r="D73" s="24"/>
      <c r="E73" s="24"/>
      <c r="F73" s="24"/>
      <c r="G73" s="24"/>
      <c r="H73" s="26"/>
      <c r="I73" s="26"/>
    </row>
    <row r="74" spans="1:9" x14ac:dyDescent="0.25">
      <c r="A74" s="24" t="s">
        <v>80</v>
      </c>
      <c r="B74" s="24" t="s">
        <v>81</v>
      </c>
      <c r="C74" s="24"/>
      <c r="D74" s="24"/>
      <c r="E74" s="24"/>
      <c r="F74" s="24"/>
      <c r="G74" s="24"/>
      <c r="H74" s="26"/>
      <c r="I74" s="26"/>
    </row>
    <row r="75" spans="1:9" x14ac:dyDescent="0.25">
      <c r="A75" s="24" t="s">
        <v>82</v>
      </c>
      <c r="B75" s="24" t="s">
        <v>83</v>
      </c>
      <c r="C75" s="24"/>
      <c r="D75" s="24"/>
      <c r="E75" s="24"/>
      <c r="F75" s="24"/>
      <c r="G75" s="24"/>
      <c r="H75" s="26"/>
      <c r="I75" s="26"/>
    </row>
    <row r="76" spans="1:9" x14ac:dyDescent="0.25">
      <c r="A76" s="24" t="s">
        <v>84</v>
      </c>
      <c r="B76" s="24" t="s">
        <v>85</v>
      </c>
      <c r="C76" s="24"/>
      <c r="D76" s="24"/>
      <c r="E76" s="24"/>
      <c r="F76" s="24"/>
      <c r="G76" s="24"/>
      <c r="H76" s="26"/>
      <c r="I76" s="26"/>
    </row>
    <row r="77" spans="1:9" x14ac:dyDescent="0.25">
      <c r="A77" s="12"/>
      <c r="B77" s="12"/>
      <c r="C77" s="12"/>
      <c r="D77" s="12"/>
      <c r="E77" s="23" t="s">
        <v>49</v>
      </c>
      <c r="F77" s="23" t="str">
        <f>IF((COUNT(C70:C76)&lt;&gt;COUNT(F70:F76)),"", ROUND(SUM(F70:F76),2))</f>
        <v/>
      </c>
      <c r="G77" s="21" t="str">
        <f>IF((COUNT(C70:C76)&lt;&gt;COUNT(F70:F76)),"Neužpildytos visų objektų kainos", "")</f>
        <v>Neužpildytos visų objektų kainos</v>
      </c>
      <c r="H77" s="12"/>
      <c r="I77" s="12"/>
    </row>
    <row r="78" spans="1:9" ht="45" x14ac:dyDescent="0.25">
      <c r="A78" s="12"/>
      <c r="B78" s="12"/>
      <c r="C78" s="23" t="s">
        <v>50</v>
      </c>
      <c r="D78" s="26"/>
      <c r="E78" s="23" t="s">
        <v>51</v>
      </c>
      <c r="F78" s="23" t="str">
        <f>IF(OR(F77="",D78=""),"", ROUND(PRODUCT(D78,F77)/100,2))</f>
        <v/>
      </c>
      <c r="G78" s="21" t="str">
        <f>IF(D78="", "Nurodykite taikomą PVM dydį", "")</f>
        <v>Nurodykite taikomą PVM dydį</v>
      </c>
      <c r="H78" s="12"/>
      <c r="I78" s="12"/>
    </row>
    <row r="79" spans="1:9" x14ac:dyDescent="0.25">
      <c r="A79" s="12"/>
      <c r="B79" s="12"/>
      <c r="C79" s="12"/>
      <c r="D79" s="12"/>
      <c r="E79" s="23" t="s">
        <v>52</v>
      </c>
      <c r="F79" s="23">
        <f>IF(ISBLANK(F78), "", ROUND(SUM(F77:F78),2))</f>
        <v>0</v>
      </c>
      <c r="G79" s="12"/>
      <c r="H79" s="12"/>
      <c r="I79" s="12"/>
    </row>
    <row r="83" spans="1:9" x14ac:dyDescent="0.25">
      <c r="A83" s="13" t="s">
        <v>86</v>
      </c>
      <c r="B83" s="13" t="s">
        <v>87</v>
      </c>
    </row>
    <row r="85" spans="1:9" x14ac:dyDescent="0.25">
      <c r="A85" s="13" t="s">
        <v>27</v>
      </c>
    </row>
    <row r="86" spans="1:9" ht="45" x14ac:dyDescent="0.25">
      <c r="A86" s="23" t="s">
        <v>28</v>
      </c>
      <c r="B86" s="23" t="s">
        <v>29</v>
      </c>
      <c r="C86" s="23" t="s">
        <v>30</v>
      </c>
      <c r="D86" s="23" t="s">
        <v>31</v>
      </c>
      <c r="E86" s="23" t="s">
        <v>32</v>
      </c>
      <c r="F86" s="23" t="s">
        <v>33</v>
      </c>
      <c r="G86" s="23" t="s">
        <v>34</v>
      </c>
      <c r="H86" s="23" t="s">
        <v>35</v>
      </c>
      <c r="I86" s="23" t="s">
        <v>36</v>
      </c>
    </row>
    <row r="87" spans="1:9" x14ac:dyDescent="0.25">
      <c r="A87" s="23" t="s">
        <v>88</v>
      </c>
      <c r="B87" s="23" t="s">
        <v>89</v>
      </c>
      <c r="C87" s="24"/>
      <c r="D87" s="24"/>
      <c r="E87" s="24"/>
      <c r="F87" s="24"/>
      <c r="G87" s="24"/>
      <c r="H87" s="24"/>
      <c r="I87" s="24"/>
    </row>
    <row r="88" spans="1:9" x14ac:dyDescent="0.25">
      <c r="A88" s="24" t="s">
        <v>90</v>
      </c>
      <c r="B88" s="24" t="s">
        <v>89</v>
      </c>
      <c r="C88" s="24">
        <v>180</v>
      </c>
      <c r="D88" s="24" t="s">
        <v>58</v>
      </c>
      <c r="E88" s="25"/>
      <c r="F88" s="24" t="str">
        <f>IF(ISBLANK(E88),"", PRODUCT(C88,E88))</f>
        <v/>
      </c>
      <c r="G88" s="26"/>
      <c r="H88" s="24"/>
      <c r="I88" s="24"/>
    </row>
    <row r="89" spans="1:9" ht="30" x14ac:dyDescent="0.25">
      <c r="A89" s="24" t="s">
        <v>91</v>
      </c>
      <c r="B89" s="24" t="s">
        <v>92</v>
      </c>
      <c r="C89" s="24"/>
      <c r="D89" s="24"/>
      <c r="E89" s="24"/>
      <c r="F89" s="24"/>
      <c r="G89" s="24"/>
      <c r="H89" s="26"/>
      <c r="I89" s="26"/>
    </row>
    <row r="90" spans="1:9" x14ac:dyDescent="0.25">
      <c r="A90" s="24" t="s">
        <v>93</v>
      </c>
      <c r="B90" s="24" t="s">
        <v>94</v>
      </c>
      <c r="C90" s="24"/>
      <c r="D90" s="24"/>
      <c r="E90" s="24"/>
      <c r="F90" s="24"/>
      <c r="G90" s="24"/>
      <c r="H90" s="26"/>
      <c r="I90" s="26"/>
    </row>
    <row r="91" spans="1:9" x14ac:dyDescent="0.25">
      <c r="A91" s="24" t="s">
        <v>95</v>
      </c>
      <c r="B91" s="24" t="s">
        <v>96</v>
      </c>
      <c r="C91" s="24"/>
      <c r="D91" s="24"/>
      <c r="E91" s="24"/>
      <c r="F91" s="24"/>
      <c r="G91" s="24"/>
      <c r="H91" s="26"/>
      <c r="I91" s="26"/>
    </row>
    <row r="92" spans="1:9" x14ac:dyDescent="0.25">
      <c r="A92" s="24" t="s">
        <v>97</v>
      </c>
      <c r="B92" s="24" t="s">
        <v>98</v>
      </c>
      <c r="C92" s="24"/>
      <c r="D92" s="24"/>
      <c r="E92" s="24"/>
      <c r="F92" s="24"/>
      <c r="G92" s="24"/>
      <c r="H92" s="26"/>
      <c r="I92" s="26"/>
    </row>
    <row r="93" spans="1:9" x14ac:dyDescent="0.25">
      <c r="A93" s="24" t="s">
        <v>99</v>
      </c>
      <c r="B93" s="24" t="s">
        <v>100</v>
      </c>
      <c r="C93" s="24"/>
      <c r="D93" s="24"/>
      <c r="E93" s="24"/>
      <c r="F93" s="24"/>
      <c r="G93" s="24"/>
      <c r="H93" s="26"/>
      <c r="I93" s="26"/>
    </row>
    <row r="94" spans="1:9" x14ac:dyDescent="0.25">
      <c r="A94" s="12"/>
      <c r="B94" s="12"/>
      <c r="C94" s="12"/>
      <c r="D94" s="12"/>
      <c r="E94" s="23" t="s">
        <v>49</v>
      </c>
      <c r="F94" s="23" t="str">
        <f>IF((COUNT(C88:C93)&lt;&gt;COUNT(F88:F93)),"", ROUND(SUM(F88:F93),2))</f>
        <v/>
      </c>
      <c r="G94" s="21" t="str">
        <f>IF((COUNT(C88:C93)&lt;&gt;COUNT(F88:F93)),"Neužpildytos visų objektų kainos", "")</f>
        <v>Neužpildytos visų objektų kainos</v>
      </c>
      <c r="H94" s="12"/>
      <c r="I94" s="12"/>
    </row>
    <row r="95" spans="1:9" ht="45" x14ac:dyDescent="0.25">
      <c r="A95" s="12"/>
      <c r="B95" s="12"/>
      <c r="C95" s="23" t="s">
        <v>50</v>
      </c>
      <c r="D95" s="26"/>
      <c r="E95" s="23" t="s">
        <v>51</v>
      </c>
      <c r="F95" s="23" t="str">
        <f>IF(OR(F94="",D95=""),"", ROUND(PRODUCT(D95,F94)/100,2))</f>
        <v/>
      </c>
      <c r="G95" s="21" t="str">
        <f>IF(D95="", "Nurodykite taikomą PVM dydį", "")</f>
        <v>Nurodykite taikomą PVM dydį</v>
      </c>
      <c r="H95" s="12"/>
      <c r="I95" s="12"/>
    </row>
    <row r="96" spans="1:9" x14ac:dyDescent="0.25">
      <c r="A96" s="12"/>
      <c r="B96" s="12"/>
      <c r="C96" s="12"/>
      <c r="D96" s="12"/>
      <c r="E96" s="23" t="s">
        <v>52</v>
      </c>
      <c r="F96" s="23">
        <f>IF(ISBLANK(F95), "", ROUND(SUM(F94:F95),2))</f>
        <v>0</v>
      </c>
      <c r="G96" s="12"/>
      <c r="H96" s="12"/>
      <c r="I96" s="12"/>
    </row>
    <row r="100" spans="1:9" x14ac:dyDescent="0.25">
      <c r="A100" s="13" t="s">
        <v>101</v>
      </c>
      <c r="B100" s="13" t="s">
        <v>102</v>
      </c>
    </row>
    <row r="102" spans="1:9" x14ac:dyDescent="0.25">
      <c r="A102" s="13" t="s">
        <v>27</v>
      </c>
    </row>
    <row r="103" spans="1:9" ht="45" x14ac:dyDescent="0.25">
      <c r="A103" s="23" t="s">
        <v>28</v>
      </c>
      <c r="B103" s="23" t="s">
        <v>29</v>
      </c>
      <c r="C103" s="23" t="s">
        <v>30</v>
      </c>
      <c r="D103" s="23" t="s">
        <v>31</v>
      </c>
      <c r="E103" s="23" t="s">
        <v>32</v>
      </c>
      <c r="F103" s="23" t="s">
        <v>33</v>
      </c>
      <c r="G103" s="23" t="s">
        <v>34</v>
      </c>
      <c r="H103" s="23" t="s">
        <v>35</v>
      </c>
      <c r="I103" s="23" t="s">
        <v>36</v>
      </c>
    </row>
    <row r="104" spans="1:9" x14ac:dyDescent="0.25">
      <c r="A104" s="23" t="s">
        <v>103</v>
      </c>
      <c r="B104" s="23" t="s">
        <v>104</v>
      </c>
      <c r="C104" s="24"/>
      <c r="D104" s="24"/>
      <c r="E104" s="24"/>
      <c r="F104" s="24"/>
      <c r="G104" s="24"/>
      <c r="H104" s="24"/>
      <c r="I104" s="24"/>
    </row>
    <row r="105" spans="1:9" x14ac:dyDescent="0.25">
      <c r="A105" s="24" t="s">
        <v>105</v>
      </c>
      <c r="B105" s="24" t="s">
        <v>104</v>
      </c>
      <c r="C105" s="24">
        <v>180</v>
      </c>
      <c r="D105" s="24" t="s">
        <v>58</v>
      </c>
      <c r="E105" s="25"/>
      <c r="F105" s="24" t="str">
        <f>IF(ISBLANK(E105),"", PRODUCT(C105,E105))</f>
        <v/>
      </c>
      <c r="G105" s="26"/>
      <c r="H105" s="24"/>
      <c r="I105" s="24"/>
    </row>
    <row r="106" spans="1:9" ht="30" x14ac:dyDescent="0.25">
      <c r="A106" s="24" t="s">
        <v>106</v>
      </c>
      <c r="B106" s="24" t="s">
        <v>107</v>
      </c>
      <c r="C106" s="24"/>
      <c r="D106" s="24"/>
      <c r="E106" s="24"/>
      <c r="F106" s="24"/>
      <c r="G106" s="24"/>
      <c r="H106" s="26"/>
      <c r="I106" s="26"/>
    </row>
    <row r="107" spans="1:9" x14ac:dyDescent="0.25">
      <c r="A107" s="24" t="s">
        <v>108</v>
      </c>
      <c r="B107" s="24" t="s">
        <v>94</v>
      </c>
      <c r="C107" s="24"/>
      <c r="D107" s="24"/>
      <c r="E107" s="24"/>
      <c r="F107" s="24"/>
      <c r="G107" s="24"/>
      <c r="H107" s="26"/>
      <c r="I107" s="26"/>
    </row>
    <row r="108" spans="1:9" x14ac:dyDescent="0.25">
      <c r="A108" s="24" t="s">
        <v>109</v>
      </c>
      <c r="B108" s="24" t="s">
        <v>110</v>
      </c>
      <c r="C108" s="24"/>
      <c r="D108" s="24"/>
      <c r="E108" s="24"/>
      <c r="F108" s="24"/>
      <c r="G108" s="24"/>
      <c r="H108" s="26"/>
      <c r="I108" s="26"/>
    </row>
    <row r="109" spans="1:9" x14ac:dyDescent="0.25">
      <c r="A109" s="24" t="s">
        <v>111</v>
      </c>
      <c r="B109" s="24" t="s">
        <v>112</v>
      </c>
      <c r="C109" s="24"/>
      <c r="D109" s="24"/>
      <c r="E109" s="24"/>
      <c r="F109" s="24"/>
      <c r="G109" s="24"/>
      <c r="H109" s="26"/>
      <c r="I109" s="26"/>
    </row>
    <row r="110" spans="1:9" x14ac:dyDescent="0.25">
      <c r="A110" s="24" t="s">
        <v>113</v>
      </c>
      <c r="B110" s="24" t="s">
        <v>114</v>
      </c>
      <c r="C110" s="24"/>
      <c r="D110" s="24"/>
      <c r="E110" s="24"/>
      <c r="F110" s="24"/>
      <c r="G110" s="24"/>
      <c r="H110" s="26"/>
      <c r="I110" s="26"/>
    </row>
    <row r="111" spans="1:9" x14ac:dyDescent="0.25">
      <c r="A111" s="12"/>
      <c r="B111" s="12"/>
      <c r="C111" s="12"/>
      <c r="D111" s="12"/>
      <c r="E111" s="23" t="s">
        <v>49</v>
      </c>
      <c r="F111" s="23" t="str">
        <f>IF((COUNT(C105:C110)&lt;&gt;COUNT(F105:F110)),"", ROUND(SUM(F105:F110),2))</f>
        <v/>
      </c>
      <c r="G111" s="21" t="str">
        <f>IF((COUNT(C105:C110)&lt;&gt;COUNT(F105:F110)),"Neužpildytos visų objektų kainos", "")</f>
        <v>Neužpildytos visų objektų kainos</v>
      </c>
      <c r="H111" s="12"/>
      <c r="I111" s="12"/>
    </row>
    <row r="112" spans="1:9" ht="45" x14ac:dyDescent="0.25">
      <c r="A112" s="12"/>
      <c r="B112" s="12"/>
      <c r="C112" s="23" t="s">
        <v>50</v>
      </c>
      <c r="D112" s="26"/>
      <c r="E112" s="23" t="s">
        <v>51</v>
      </c>
      <c r="F112" s="23" t="str">
        <f>IF(OR(F111="",D112=""),"", ROUND(PRODUCT(D112,F111)/100,2))</f>
        <v/>
      </c>
      <c r="G112" s="21" t="str">
        <f>IF(D112="", "Nurodykite taikomą PVM dydį", "")</f>
        <v>Nurodykite taikomą PVM dydį</v>
      </c>
      <c r="H112" s="12"/>
      <c r="I112" s="12"/>
    </row>
    <row r="113" spans="1:9" x14ac:dyDescent="0.25">
      <c r="A113" s="12"/>
      <c r="B113" s="12"/>
      <c r="C113" s="12"/>
      <c r="D113" s="12"/>
      <c r="E113" s="23" t="s">
        <v>52</v>
      </c>
      <c r="F113" s="23">
        <f>IF(ISBLANK(F112), "", ROUND(SUM(F111:F112),2))</f>
        <v>0</v>
      </c>
      <c r="G113" s="12"/>
      <c r="H113" s="12"/>
      <c r="I113" s="12"/>
    </row>
    <row r="117" spans="1:9" x14ac:dyDescent="0.25">
      <c r="A117" s="13" t="s">
        <v>115</v>
      </c>
      <c r="B117" s="13" t="s">
        <v>116</v>
      </c>
    </row>
    <row r="119" spans="1:9" x14ac:dyDescent="0.25">
      <c r="A119" s="13" t="s">
        <v>27</v>
      </c>
    </row>
    <row r="120" spans="1:9" ht="45" x14ac:dyDescent="0.25">
      <c r="A120" s="23" t="s">
        <v>28</v>
      </c>
      <c r="B120" s="23" t="s">
        <v>29</v>
      </c>
      <c r="C120" s="23" t="s">
        <v>30</v>
      </c>
      <c r="D120" s="23" t="s">
        <v>31</v>
      </c>
      <c r="E120" s="23" t="s">
        <v>32</v>
      </c>
      <c r="F120" s="23" t="s">
        <v>33</v>
      </c>
      <c r="G120" s="23" t="s">
        <v>34</v>
      </c>
      <c r="H120" s="23" t="s">
        <v>35</v>
      </c>
      <c r="I120" s="23" t="s">
        <v>36</v>
      </c>
    </row>
    <row r="121" spans="1:9" x14ac:dyDescent="0.25">
      <c r="A121" s="23" t="s">
        <v>117</v>
      </c>
      <c r="B121" s="23" t="s">
        <v>118</v>
      </c>
      <c r="C121" s="24"/>
      <c r="D121" s="24"/>
      <c r="E121" s="24"/>
      <c r="F121" s="24"/>
      <c r="G121" s="24"/>
      <c r="H121" s="24"/>
      <c r="I121" s="24"/>
    </row>
    <row r="122" spans="1:9" x14ac:dyDescent="0.25">
      <c r="A122" s="24" t="s">
        <v>119</v>
      </c>
      <c r="B122" s="24" t="s">
        <v>118</v>
      </c>
      <c r="C122" s="24">
        <v>900</v>
      </c>
      <c r="D122" s="24" t="s">
        <v>58</v>
      </c>
      <c r="E122" s="25"/>
      <c r="F122" s="24" t="str">
        <f>IF(ISBLANK(E122),"", PRODUCT(C122,E122))</f>
        <v/>
      </c>
      <c r="G122" s="26"/>
      <c r="H122" s="24"/>
      <c r="I122" s="24"/>
    </row>
    <row r="123" spans="1:9" ht="30" x14ac:dyDescent="0.25">
      <c r="A123" s="24" t="s">
        <v>120</v>
      </c>
      <c r="B123" s="24" t="s">
        <v>121</v>
      </c>
      <c r="C123" s="24"/>
      <c r="D123" s="24"/>
      <c r="E123" s="24"/>
      <c r="F123" s="24"/>
      <c r="G123" s="24"/>
      <c r="H123" s="26"/>
      <c r="I123" s="26"/>
    </row>
    <row r="124" spans="1:9" x14ac:dyDescent="0.25">
      <c r="A124" s="24" t="s">
        <v>122</v>
      </c>
      <c r="B124" s="24" t="s">
        <v>123</v>
      </c>
      <c r="C124" s="24"/>
      <c r="D124" s="24"/>
      <c r="E124" s="24"/>
      <c r="F124" s="24"/>
      <c r="G124" s="24"/>
      <c r="H124" s="26"/>
      <c r="I124" s="26"/>
    </row>
    <row r="125" spans="1:9" x14ac:dyDescent="0.25">
      <c r="A125" s="24" t="s">
        <v>124</v>
      </c>
      <c r="B125" s="24" t="s">
        <v>94</v>
      </c>
      <c r="C125" s="24"/>
      <c r="D125" s="24"/>
      <c r="E125" s="24"/>
      <c r="F125" s="24"/>
      <c r="G125" s="24"/>
      <c r="H125" s="26"/>
      <c r="I125" s="26"/>
    </row>
    <row r="126" spans="1:9" x14ac:dyDescent="0.25">
      <c r="A126" s="24" t="s">
        <v>125</v>
      </c>
      <c r="B126" s="24" t="s">
        <v>126</v>
      </c>
      <c r="C126" s="24"/>
      <c r="D126" s="24"/>
      <c r="E126" s="24"/>
      <c r="F126" s="24"/>
      <c r="G126" s="24"/>
      <c r="H126" s="26"/>
      <c r="I126" s="26"/>
    </row>
    <row r="127" spans="1:9" x14ac:dyDescent="0.25">
      <c r="A127" s="24" t="s">
        <v>127</v>
      </c>
      <c r="B127" s="24" t="s">
        <v>128</v>
      </c>
      <c r="C127" s="24"/>
      <c r="D127" s="24"/>
      <c r="E127" s="24"/>
      <c r="F127" s="24"/>
      <c r="G127" s="24"/>
      <c r="H127" s="26"/>
      <c r="I127" s="26"/>
    </row>
    <row r="128" spans="1:9" x14ac:dyDescent="0.25">
      <c r="A128" s="24" t="s">
        <v>129</v>
      </c>
      <c r="B128" s="24" t="s">
        <v>130</v>
      </c>
      <c r="C128" s="24"/>
      <c r="D128" s="24"/>
      <c r="E128" s="24"/>
      <c r="F128" s="24"/>
      <c r="G128" s="24"/>
      <c r="H128" s="26"/>
      <c r="I128" s="26"/>
    </row>
    <row r="129" spans="1:9" x14ac:dyDescent="0.25">
      <c r="A129" s="12"/>
      <c r="B129" s="12"/>
      <c r="C129" s="12"/>
      <c r="D129" s="12"/>
      <c r="E129" s="23" t="s">
        <v>49</v>
      </c>
      <c r="F129" s="23" t="str">
        <f>IF((COUNT(C122:C128)&lt;&gt;COUNT(F122:F128)),"", ROUND(SUM(F122:F128),2))</f>
        <v/>
      </c>
      <c r="G129" s="21" t="str">
        <f>IF((COUNT(C122:C128)&lt;&gt;COUNT(F122:F128)),"Neužpildytos visų objektų kainos", "")</f>
        <v>Neužpildytos visų objektų kainos</v>
      </c>
      <c r="H129" s="12"/>
      <c r="I129" s="12"/>
    </row>
    <row r="130" spans="1:9" ht="45" x14ac:dyDescent="0.25">
      <c r="A130" s="12"/>
      <c r="B130" s="12"/>
      <c r="C130" s="23" t="s">
        <v>50</v>
      </c>
      <c r="D130" s="26"/>
      <c r="E130" s="23" t="s">
        <v>51</v>
      </c>
      <c r="F130" s="23" t="str">
        <f>IF(OR(F129="",D130=""),"", ROUND(PRODUCT(D130,F129)/100,2))</f>
        <v/>
      </c>
      <c r="G130" s="21" t="str">
        <f>IF(D130="", "Nurodykite taikomą PVM dydį", "")</f>
        <v>Nurodykite taikomą PVM dydį</v>
      </c>
      <c r="H130" s="12"/>
      <c r="I130" s="12"/>
    </row>
    <row r="131" spans="1:9" x14ac:dyDescent="0.25">
      <c r="A131" s="12"/>
      <c r="B131" s="12"/>
      <c r="C131" s="12"/>
      <c r="D131" s="12"/>
      <c r="E131" s="23" t="s">
        <v>52</v>
      </c>
      <c r="F131" s="23">
        <f>IF(ISBLANK(F130), "", ROUND(SUM(F129:F130),2))</f>
        <v>0</v>
      </c>
      <c r="G131" s="12"/>
      <c r="H131" s="12"/>
      <c r="I131" s="12"/>
    </row>
    <row r="135" spans="1:9" x14ac:dyDescent="0.25">
      <c r="A135" s="13" t="s">
        <v>131</v>
      </c>
      <c r="B135" s="13" t="s">
        <v>132</v>
      </c>
    </row>
    <row r="137" spans="1:9" x14ac:dyDescent="0.25">
      <c r="A137" s="13" t="s">
        <v>27</v>
      </c>
    </row>
    <row r="138" spans="1:9" ht="45" x14ac:dyDescent="0.25">
      <c r="A138" s="23" t="s">
        <v>28</v>
      </c>
      <c r="B138" s="23" t="s">
        <v>29</v>
      </c>
      <c r="C138" s="23" t="s">
        <v>30</v>
      </c>
      <c r="D138" s="23" t="s">
        <v>31</v>
      </c>
      <c r="E138" s="23" t="s">
        <v>32</v>
      </c>
      <c r="F138" s="23" t="s">
        <v>33</v>
      </c>
      <c r="G138" s="23" t="s">
        <v>34</v>
      </c>
      <c r="H138" s="23" t="s">
        <v>35</v>
      </c>
      <c r="I138" s="23" t="s">
        <v>36</v>
      </c>
    </row>
    <row r="139" spans="1:9" x14ac:dyDescent="0.25">
      <c r="A139" s="23" t="s">
        <v>133</v>
      </c>
      <c r="B139" s="23" t="s">
        <v>134</v>
      </c>
      <c r="C139" s="24"/>
      <c r="D139" s="24"/>
      <c r="E139" s="24"/>
      <c r="F139" s="24"/>
      <c r="G139" s="24"/>
      <c r="H139" s="24"/>
      <c r="I139" s="24"/>
    </row>
    <row r="140" spans="1:9" x14ac:dyDescent="0.25">
      <c r="A140" s="24" t="s">
        <v>135</v>
      </c>
      <c r="B140" s="24" t="s">
        <v>134</v>
      </c>
      <c r="C140" s="24">
        <v>60</v>
      </c>
      <c r="D140" s="24" t="s">
        <v>58</v>
      </c>
      <c r="E140" s="25"/>
      <c r="F140" s="24" t="str">
        <f>IF(ISBLANK(E140),"", PRODUCT(C140,E140))</f>
        <v/>
      </c>
      <c r="G140" s="26"/>
      <c r="H140" s="24"/>
      <c r="I140" s="24"/>
    </row>
    <row r="141" spans="1:9" x14ac:dyDescent="0.25">
      <c r="A141" s="24" t="s">
        <v>136</v>
      </c>
      <c r="B141" s="24" t="s">
        <v>137</v>
      </c>
      <c r="C141" s="24"/>
      <c r="D141" s="24"/>
      <c r="E141" s="24"/>
      <c r="F141" s="24"/>
      <c r="G141" s="24"/>
      <c r="H141" s="26"/>
      <c r="I141" s="26"/>
    </row>
    <row r="142" spans="1:9" x14ac:dyDescent="0.25">
      <c r="A142" s="12"/>
      <c r="B142" s="12"/>
      <c r="C142" s="12"/>
      <c r="D142" s="12"/>
      <c r="E142" s="23" t="s">
        <v>49</v>
      </c>
      <c r="F142" s="23" t="str">
        <f>IF((COUNT(C140:C141)&lt;&gt;COUNT(F140:F141)),"", ROUND(SUM(F140:F141),2))</f>
        <v/>
      </c>
      <c r="G142" s="21" t="str">
        <f>IF((COUNT(C140:C141)&lt;&gt;COUNT(F140:F141)),"Neužpildytos visų objektų kainos", "")</f>
        <v>Neužpildytos visų objektų kainos</v>
      </c>
      <c r="H142" s="12"/>
      <c r="I142" s="12"/>
    </row>
    <row r="143" spans="1:9" ht="45" x14ac:dyDescent="0.25">
      <c r="A143" s="12"/>
      <c r="B143" s="12"/>
      <c r="C143" s="23" t="s">
        <v>50</v>
      </c>
      <c r="D143" s="26"/>
      <c r="E143" s="23" t="s">
        <v>51</v>
      </c>
      <c r="F143" s="23" t="str">
        <f>IF(OR(F142="",D143=""),"", ROUND(PRODUCT(D143,F142)/100,2))</f>
        <v/>
      </c>
      <c r="G143" s="21" t="str">
        <f>IF(D143="", "Nurodykite taikomą PVM dydį", "")</f>
        <v>Nurodykite taikomą PVM dydį</v>
      </c>
      <c r="H143" s="12"/>
      <c r="I143" s="12"/>
    </row>
    <row r="144" spans="1:9" x14ac:dyDescent="0.25">
      <c r="A144" s="12"/>
      <c r="B144" s="12"/>
      <c r="C144" s="12"/>
      <c r="D144" s="12"/>
      <c r="E144" s="23" t="s">
        <v>52</v>
      </c>
      <c r="F144" s="23">
        <f>IF(ISBLANK(F143), "", ROUND(SUM(F142:F143),2))</f>
        <v>0</v>
      </c>
      <c r="G144" s="12"/>
      <c r="H144" s="12"/>
      <c r="I144" s="12"/>
    </row>
    <row r="148" spans="1:9" x14ac:dyDescent="0.25">
      <c r="A148" s="13" t="s">
        <v>138</v>
      </c>
      <c r="B148" s="13" t="s">
        <v>139</v>
      </c>
    </row>
    <row r="150" spans="1:9" x14ac:dyDescent="0.25">
      <c r="A150" s="13" t="s">
        <v>27</v>
      </c>
    </row>
    <row r="151" spans="1:9" ht="45" x14ac:dyDescent="0.25">
      <c r="A151" s="23" t="s">
        <v>28</v>
      </c>
      <c r="B151" s="23" t="s">
        <v>29</v>
      </c>
      <c r="C151" s="23" t="s">
        <v>30</v>
      </c>
      <c r="D151" s="23" t="s">
        <v>31</v>
      </c>
      <c r="E151" s="23" t="s">
        <v>32</v>
      </c>
      <c r="F151" s="23" t="s">
        <v>33</v>
      </c>
      <c r="G151" s="23" t="s">
        <v>34</v>
      </c>
      <c r="H151" s="23" t="s">
        <v>35</v>
      </c>
      <c r="I151" s="23" t="s">
        <v>36</v>
      </c>
    </row>
    <row r="152" spans="1:9" x14ac:dyDescent="0.25">
      <c r="A152" s="23" t="s">
        <v>140</v>
      </c>
      <c r="B152" s="23" t="s">
        <v>141</v>
      </c>
      <c r="C152" s="24"/>
      <c r="D152" s="24"/>
      <c r="E152" s="24"/>
      <c r="F152" s="24"/>
      <c r="G152" s="24"/>
      <c r="H152" s="24"/>
      <c r="I152" s="24"/>
    </row>
    <row r="153" spans="1:9" x14ac:dyDescent="0.25">
      <c r="A153" s="24" t="s">
        <v>142</v>
      </c>
      <c r="B153" s="24" t="s">
        <v>141</v>
      </c>
      <c r="C153" s="24">
        <v>12</v>
      </c>
      <c r="D153" s="24" t="s">
        <v>58</v>
      </c>
      <c r="E153" s="25"/>
      <c r="F153" s="24" t="str">
        <f>IF(ISBLANK(E153),"", PRODUCT(C153,E153))</f>
        <v/>
      </c>
      <c r="G153" s="26"/>
      <c r="H153" s="24"/>
      <c r="I153" s="24"/>
    </row>
    <row r="154" spans="1:9" x14ac:dyDescent="0.25">
      <c r="A154" s="24" t="s">
        <v>143</v>
      </c>
      <c r="B154" s="24" t="s">
        <v>144</v>
      </c>
      <c r="C154" s="24"/>
      <c r="D154" s="24"/>
      <c r="E154" s="24"/>
      <c r="F154" s="24"/>
      <c r="G154" s="24"/>
      <c r="H154" s="26"/>
      <c r="I154" s="26"/>
    </row>
    <row r="155" spans="1:9" ht="105" x14ac:dyDescent="0.25">
      <c r="A155" s="24" t="s">
        <v>145</v>
      </c>
      <c r="B155" s="24" t="s">
        <v>146</v>
      </c>
      <c r="C155" s="24"/>
      <c r="D155" s="24"/>
      <c r="E155" s="24"/>
      <c r="F155" s="24"/>
      <c r="G155" s="24"/>
      <c r="H155" s="26"/>
      <c r="I155" s="26"/>
    </row>
    <row r="156" spans="1:9" x14ac:dyDescent="0.25">
      <c r="A156" s="24" t="s">
        <v>147</v>
      </c>
      <c r="B156" s="24" t="s">
        <v>148</v>
      </c>
      <c r="C156" s="24"/>
      <c r="D156" s="24"/>
      <c r="E156" s="24"/>
      <c r="F156" s="24"/>
      <c r="G156" s="24"/>
      <c r="H156" s="26"/>
      <c r="I156" s="26"/>
    </row>
    <row r="157" spans="1:9" x14ac:dyDescent="0.25">
      <c r="A157" s="12"/>
      <c r="B157" s="12"/>
      <c r="C157" s="12"/>
      <c r="D157" s="12"/>
      <c r="E157" s="23" t="s">
        <v>49</v>
      </c>
      <c r="F157" s="23" t="str">
        <f>IF((COUNT(C153:C156)&lt;&gt;COUNT(F153:F156)),"", ROUND(SUM(F153:F156),2))</f>
        <v/>
      </c>
      <c r="G157" s="21" t="str">
        <f>IF((COUNT(C153:C156)&lt;&gt;COUNT(F153:F156)),"Neužpildytos visų objektų kainos", "")</f>
        <v>Neužpildytos visų objektų kainos</v>
      </c>
      <c r="H157" s="12"/>
      <c r="I157" s="12"/>
    </row>
    <row r="158" spans="1:9" ht="45" x14ac:dyDescent="0.25">
      <c r="A158" s="12"/>
      <c r="B158" s="12"/>
      <c r="C158" s="23" t="s">
        <v>50</v>
      </c>
      <c r="D158" s="26"/>
      <c r="E158" s="23" t="s">
        <v>51</v>
      </c>
      <c r="F158" s="23" t="str">
        <f>IF(OR(F157="",D158=""),"", ROUND(PRODUCT(D158,F157)/100,2))</f>
        <v/>
      </c>
      <c r="G158" s="21" t="str">
        <f>IF(D158="", "Nurodykite taikomą PVM dydį", "")</f>
        <v>Nurodykite taikomą PVM dydį</v>
      </c>
      <c r="H158" s="12"/>
      <c r="I158" s="12"/>
    </row>
    <row r="159" spans="1:9" x14ac:dyDescent="0.25">
      <c r="A159" s="12"/>
      <c r="B159" s="12"/>
      <c r="C159" s="12"/>
      <c r="D159" s="12"/>
      <c r="E159" s="23" t="s">
        <v>52</v>
      </c>
      <c r="F159" s="23">
        <f>IF(ISBLANK(F158), "", ROUND(SUM(F157:F158),2))</f>
        <v>0</v>
      </c>
      <c r="G159" s="12"/>
      <c r="H159" s="12"/>
      <c r="I159" s="12"/>
    </row>
    <row r="163" spans="1:9" x14ac:dyDescent="0.25">
      <c r="A163" s="13" t="s">
        <v>149</v>
      </c>
      <c r="B163" s="13" t="s">
        <v>150</v>
      </c>
    </row>
    <row r="165" spans="1:9" x14ac:dyDescent="0.25">
      <c r="A165" s="13" t="s">
        <v>27</v>
      </c>
    </row>
    <row r="166" spans="1:9" ht="45" x14ac:dyDescent="0.25">
      <c r="A166" s="23" t="s">
        <v>28</v>
      </c>
      <c r="B166" s="23" t="s">
        <v>29</v>
      </c>
      <c r="C166" s="23" t="s">
        <v>30</v>
      </c>
      <c r="D166" s="23" t="s">
        <v>31</v>
      </c>
      <c r="E166" s="23" t="s">
        <v>32</v>
      </c>
      <c r="F166" s="23" t="s">
        <v>33</v>
      </c>
      <c r="G166" s="23" t="s">
        <v>34</v>
      </c>
      <c r="H166" s="23" t="s">
        <v>35</v>
      </c>
      <c r="I166" s="23" t="s">
        <v>36</v>
      </c>
    </row>
    <row r="167" spans="1:9" x14ac:dyDescent="0.25">
      <c r="A167" s="23" t="s">
        <v>151</v>
      </c>
      <c r="B167" s="23" t="s">
        <v>152</v>
      </c>
      <c r="C167" s="24"/>
      <c r="D167" s="24"/>
      <c r="E167" s="24"/>
      <c r="F167" s="24"/>
      <c r="G167" s="24"/>
      <c r="H167" s="24"/>
      <c r="I167" s="24"/>
    </row>
    <row r="168" spans="1:9" x14ac:dyDescent="0.25">
      <c r="A168" s="24" t="s">
        <v>153</v>
      </c>
      <c r="B168" s="24" t="s">
        <v>152</v>
      </c>
      <c r="C168" s="24">
        <v>12</v>
      </c>
      <c r="D168" s="24" t="s">
        <v>58</v>
      </c>
      <c r="E168" s="25"/>
      <c r="F168" s="24" t="str">
        <f>IF(ISBLANK(E168),"", PRODUCT(C168,E168))</f>
        <v/>
      </c>
      <c r="G168" s="26"/>
      <c r="H168" s="24"/>
      <c r="I168" s="24"/>
    </row>
    <row r="169" spans="1:9" x14ac:dyDescent="0.25">
      <c r="A169" s="24" t="s">
        <v>154</v>
      </c>
      <c r="B169" s="24" t="s">
        <v>144</v>
      </c>
      <c r="C169" s="24"/>
      <c r="D169" s="24"/>
      <c r="E169" s="24"/>
      <c r="F169" s="24"/>
      <c r="G169" s="24"/>
      <c r="H169" s="26"/>
      <c r="I169" s="26"/>
    </row>
    <row r="170" spans="1:9" ht="30" x14ac:dyDescent="0.25">
      <c r="A170" s="24" t="s">
        <v>155</v>
      </c>
      <c r="B170" s="24" t="s">
        <v>156</v>
      </c>
      <c r="C170" s="24"/>
      <c r="D170" s="24"/>
      <c r="E170" s="24"/>
      <c r="F170" s="24"/>
      <c r="G170" s="24"/>
      <c r="H170" s="26"/>
      <c r="I170" s="26"/>
    </row>
    <row r="171" spans="1:9" x14ac:dyDescent="0.25">
      <c r="A171" s="12"/>
      <c r="B171" s="12"/>
      <c r="C171" s="12"/>
      <c r="D171" s="12"/>
      <c r="E171" s="23" t="s">
        <v>49</v>
      </c>
      <c r="F171" s="23" t="str">
        <f>IF((COUNT(C168:C170)&lt;&gt;COUNT(F168:F170)),"", ROUND(SUM(F168:F170),2))</f>
        <v/>
      </c>
      <c r="G171" s="21" t="str">
        <f>IF((COUNT(C168:C170)&lt;&gt;COUNT(F168:F170)),"Neužpildytos visų objektų kainos", "")</f>
        <v>Neužpildytos visų objektų kainos</v>
      </c>
      <c r="H171" s="12"/>
      <c r="I171" s="12"/>
    </row>
    <row r="172" spans="1:9" ht="45" x14ac:dyDescent="0.25">
      <c r="A172" s="12"/>
      <c r="B172" s="12"/>
      <c r="C172" s="23" t="s">
        <v>50</v>
      </c>
      <c r="D172" s="26"/>
      <c r="E172" s="23" t="s">
        <v>51</v>
      </c>
      <c r="F172" s="23" t="str">
        <f>IF(OR(F171="",D172=""),"", ROUND(PRODUCT(D172,F171)/100,2))</f>
        <v/>
      </c>
      <c r="G172" s="21" t="str">
        <f>IF(D172="", "Nurodykite taikomą PVM dydį", "")</f>
        <v>Nurodykite taikomą PVM dydį</v>
      </c>
      <c r="H172" s="12"/>
      <c r="I172" s="12"/>
    </row>
    <row r="173" spans="1:9" x14ac:dyDescent="0.25">
      <c r="A173" s="12"/>
      <c r="B173" s="12"/>
      <c r="C173" s="12"/>
      <c r="D173" s="12"/>
      <c r="E173" s="23" t="s">
        <v>52</v>
      </c>
      <c r="F173" s="23">
        <f>IF(ISBLANK(F172), "", ROUND(SUM(F171:F172),2))</f>
        <v>0</v>
      </c>
      <c r="G173" s="12"/>
      <c r="H173" s="12"/>
      <c r="I173" s="12"/>
    </row>
    <row r="177" spans="1:9" x14ac:dyDescent="0.25">
      <c r="A177" s="13" t="s">
        <v>157</v>
      </c>
      <c r="B177" s="13" t="s">
        <v>158</v>
      </c>
    </row>
    <row r="179" spans="1:9" x14ac:dyDescent="0.25">
      <c r="A179" s="13" t="s">
        <v>27</v>
      </c>
    </row>
    <row r="180" spans="1:9" ht="45" x14ac:dyDescent="0.25">
      <c r="A180" s="23" t="s">
        <v>28</v>
      </c>
      <c r="B180" s="23" t="s">
        <v>29</v>
      </c>
      <c r="C180" s="23" t="s">
        <v>30</v>
      </c>
      <c r="D180" s="23" t="s">
        <v>31</v>
      </c>
      <c r="E180" s="23" t="s">
        <v>32</v>
      </c>
      <c r="F180" s="23" t="s">
        <v>33</v>
      </c>
      <c r="G180" s="23" t="s">
        <v>34</v>
      </c>
      <c r="H180" s="23" t="s">
        <v>35</v>
      </c>
      <c r="I180" s="23" t="s">
        <v>36</v>
      </c>
    </row>
    <row r="181" spans="1:9" x14ac:dyDescent="0.25">
      <c r="A181" s="23" t="s">
        <v>159</v>
      </c>
      <c r="B181" s="23" t="s">
        <v>160</v>
      </c>
      <c r="C181" s="24"/>
      <c r="D181" s="24"/>
      <c r="E181" s="24"/>
      <c r="F181" s="24"/>
      <c r="G181" s="24"/>
      <c r="H181" s="24"/>
      <c r="I181" s="24"/>
    </row>
    <row r="182" spans="1:9" x14ac:dyDescent="0.25">
      <c r="A182" s="24" t="s">
        <v>161</v>
      </c>
      <c r="B182" s="24" t="s">
        <v>160</v>
      </c>
      <c r="C182" s="24">
        <v>30</v>
      </c>
      <c r="D182" s="24" t="s">
        <v>58</v>
      </c>
      <c r="E182" s="25"/>
      <c r="F182" s="24" t="str">
        <f>IF(ISBLANK(E182),"", PRODUCT(C182,E182))</f>
        <v/>
      </c>
      <c r="G182" s="26"/>
      <c r="H182" s="24"/>
      <c r="I182" s="24"/>
    </row>
    <row r="183" spans="1:9" ht="30" x14ac:dyDescent="0.25">
      <c r="A183" s="24" t="s">
        <v>162</v>
      </c>
      <c r="B183" s="24" t="s">
        <v>163</v>
      </c>
      <c r="C183" s="24"/>
      <c r="D183" s="24"/>
      <c r="E183" s="24"/>
      <c r="F183" s="24"/>
      <c r="G183" s="24"/>
      <c r="H183" s="26"/>
      <c r="I183" s="26"/>
    </row>
    <row r="184" spans="1:9" x14ac:dyDescent="0.25">
      <c r="A184" s="24" t="s">
        <v>164</v>
      </c>
      <c r="B184" s="24" t="s">
        <v>165</v>
      </c>
      <c r="C184" s="24"/>
      <c r="D184" s="24"/>
      <c r="E184" s="24"/>
      <c r="F184" s="24"/>
      <c r="G184" s="24"/>
      <c r="H184" s="26"/>
      <c r="I184" s="26"/>
    </row>
    <row r="185" spans="1:9" x14ac:dyDescent="0.25">
      <c r="A185" s="24" t="s">
        <v>166</v>
      </c>
      <c r="B185" s="24" t="s">
        <v>167</v>
      </c>
      <c r="C185" s="24"/>
      <c r="D185" s="24"/>
      <c r="E185" s="24"/>
      <c r="F185" s="24"/>
      <c r="G185" s="24"/>
      <c r="H185" s="26"/>
      <c r="I185" s="26"/>
    </row>
    <row r="186" spans="1:9" x14ac:dyDescent="0.25">
      <c r="A186" s="24" t="s">
        <v>168</v>
      </c>
      <c r="B186" s="24" t="s">
        <v>169</v>
      </c>
      <c r="C186" s="24"/>
      <c r="D186" s="24"/>
      <c r="E186" s="24"/>
      <c r="F186" s="24"/>
      <c r="G186" s="24"/>
      <c r="H186" s="26"/>
      <c r="I186" s="26"/>
    </row>
    <row r="187" spans="1:9" x14ac:dyDescent="0.25">
      <c r="A187" s="24" t="s">
        <v>170</v>
      </c>
      <c r="B187" s="24" t="s">
        <v>171</v>
      </c>
      <c r="C187" s="24"/>
      <c r="D187" s="24"/>
      <c r="E187" s="24"/>
      <c r="F187" s="24"/>
      <c r="G187" s="24"/>
      <c r="H187" s="26"/>
      <c r="I187" s="26"/>
    </row>
    <row r="188" spans="1:9" x14ac:dyDescent="0.25">
      <c r="A188" s="24" t="s">
        <v>172</v>
      </c>
      <c r="B188" s="24" t="s">
        <v>173</v>
      </c>
      <c r="C188" s="24"/>
      <c r="D188" s="24"/>
      <c r="E188" s="24"/>
      <c r="F188" s="24"/>
      <c r="G188" s="24"/>
      <c r="H188" s="26"/>
      <c r="I188" s="26"/>
    </row>
    <row r="189" spans="1:9" ht="30" x14ac:dyDescent="0.25">
      <c r="A189" s="24" t="s">
        <v>174</v>
      </c>
      <c r="B189" s="24" t="s">
        <v>175</v>
      </c>
      <c r="C189" s="24"/>
      <c r="D189" s="24"/>
      <c r="E189" s="24"/>
      <c r="F189" s="24"/>
      <c r="G189" s="24"/>
      <c r="H189" s="26"/>
      <c r="I189" s="26"/>
    </row>
    <row r="190" spans="1:9" x14ac:dyDescent="0.25">
      <c r="A190" s="12"/>
      <c r="B190" s="12"/>
      <c r="C190" s="12"/>
      <c r="D190" s="12"/>
      <c r="E190" s="23" t="s">
        <v>49</v>
      </c>
      <c r="F190" s="23" t="str">
        <f>IF((COUNT(C182:C189)&lt;&gt;COUNT(F182:F189)),"", ROUND(SUM(F182:F189),2))</f>
        <v/>
      </c>
      <c r="G190" s="21" t="str">
        <f>IF((COUNT(C182:C189)&lt;&gt;COUNT(F182:F189)),"Neužpildytos visų objektų kainos", "")</f>
        <v>Neužpildytos visų objektų kainos</v>
      </c>
      <c r="H190" s="12"/>
      <c r="I190" s="12"/>
    </row>
    <row r="191" spans="1:9" ht="45" x14ac:dyDescent="0.25">
      <c r="A191" s="12"/>
      <c r="B191" s="12"/>
      <c r="C191" s="23" t="s">
        <v>50</v>
      </c>
      <c r="D191" s="26"/>
      <c r="E191" s="23" t="s">
        <v>51</v>
      </c>
      <c r="F191" s="23" t="str">
        <f>IF(OR(F190="",D191=""),"", ROUND(PRODUCT(D191,F190)/100,2))</f>
        <v/>
      </c>
      <c r="G191" s="21" t="str">
        <f>IF(D191="", "Nurodykite taikomą PVM dydį", "")</f>
        <v>Nurodykite taikomą PVM dydį</v>
      </c>
      <c r="H191" s="12"/>
      <c r="I191" s="12"/>
    </row>
    <row r="192" spans="1:9" x14ac:dyDescent="0.25">
      <c r="A192" s="12"/>
      <c r="B192" s="12"/>
      <c r="C192" s="12"/>
      <c r="D192" s="12"/>
      <c r="E192" s="23" t="s">
        <v>52</v>
      </c>
      <c r="F192" s="23">
        <f>IF(ISBLANK(F191), "", ROUND(SUM(F190:F191),2))</f>
        <v>0</v>
      </c>
      <c r="G192" s="12"/>
      <c r="H192" s="12"/>
      <c r="I192" s="12"/>
    </row>
    <row r="196" spans="1:9" x14ac:dyDescent="0.25">
      <c r="A196" s="13" t="s">
        <v>176</v>
      </c>
      <c r="B196" s="13" t="s">
        <v>177</v>
      </c>
    </row>
    <row r="198" spans="1:9" x14ac:dyDescent="0.25">
      <c r="A198" s="13" t="s">
        <v>27</v>
      </c>
    </row>
    <row r="199" spans="1:9" ht="45" x14ac:dyDescent="0.25">
      <c r="A199" s="23" t="s">
        <v>28</v>
      </c>
      <c r="B199" s="23" t="s">
        <v>29</v>
      </c>
      <c r="C199" s="23" t="s">
        <v>30</v>
      </c>
      <c r="D199" s="23" t="s">
        <v>31</v>
      </c>
      <c r="E199" s="23" t="s">
        <v>32</v>
      </c>
      <c r="F199" s="23" t="s">
        <v>33</v>
      </c>
      <c r="G199" s="23" t="s">
        <v>34</v>
      </c>
      <c r="H199" s="23" t="s">
        <v>35</v>
      </c>
      <c r="I199" s="23" t="s">
        <v>36</v>
      </c>
    </row>
    <row r="200" spans="1:9" x14ac:dyDescent="0.25">
      <c r="A200" s="23" t="s">
        <v>178</v>
      </c>
      <c r="B200" s="23" t="s">
        <v>179</v>
      </c>
      <c r="C200" s="24"/>
      <c r="D200" s="24"/>
      <c r="E200" s="24"/>
      <c r="F200" s="24"/>
      <c r="G200" s="24"/>
      <c r="H200" s="24"/>
      <c r="I200" s="24"/>
    </row>
    <row r="201" spans="1:9" x14ac:dyDescent="0.25">
      <c r="A201" s="24" t="s">
        <v>180</v>
      </c>
      <c r="B201" s="24" t="s">
        <v>179</v>
      </c>
      <c r="C201" s="24">
        <v>330</v>
      </c>
      <c r="D201" s="24" t="s">
        <v>58</v>
      </c>
      <c r="E201" s="25"/>
      <c r="F201" s="24" t="str">
        <f>IF(ISBLANK(E201),"", PRODUCT(C201,E201))</f>
        <v/>
      </c>
      <c r="G201" s="26"/>
      <c r="H201" s="24"/>
      <c r="I201" s="24"/>
    </row>
    <row r="202" spans="1:9" ht="30" x14ac:dyDescent="0.25">
      <c r="A202" s="24" t="s">
        <v>181</v>
      </c>
      <c r="B202" s="24" t="s">
        <v>182</v>
      </c>
      <c r="C202" s="24"/>
      <c r="D202" s="24"/>
      <c r="E202" s="24"/>
      <c r="F202" s="24"/>
      <c r="G202" s="24"/>
      <c r="H202" s="26"/>
      <c r="I202" s="26"/>
    </row>
    <row r="203" spans="1:9" ht="30" x14ac:dyDescent="0.25">
      <c r="A203" s="24" t="s">
        <v>183</v>
      </c>
      <c r="B203" s="24" t="s">
        <v>184</v>
      </c>
      <c r="C203" s="24"/>
      <c r="D203" s="24"/>
      <c r="E203" s="24"/>
      <c r="F203" s="24"/>
      <c r="G203" s="24"/>
      <c r="H203" s="26"/>
      <c r="I203" s="26"/>
    </row>
    <row r="204" spans="1:9" x14ac:dyDescent="0.25">
      <c r="A204" s="12"/>
      <c r="B204" s="12"/>
      <c r="C204" s="12"/>
      <c r="D204" s="12"/>
      <c r="E204" s="23" t="s">
        <v>49</v>
      </c>
      <c r="F204" s="23" t="str">
        <f>IF((COUNT(C201:C203)&lt;&gt;COUNT(F201:F203)),"", ROUND(SUM(F201:F203),2))</f>
        <v/>
      </c>
      <c r="G204" s="21" t="str">
        <f>IF((COUNT(C201:C203)&lt;&gt;COUNT(F201:F203)),"Neužpildytos visų objektų kainos", "")</f>
        <v>Neužpildytos visų objektų kainos</v>
      </c>
      <c r="H204" s="12"/>
      <c r="I204" s="12"/>
    </row>
    <row r="205" spans="1:9" ht="45" x14ac:dyDescent="0.25">
      <c r="A205" s="12"/>
      <c r="B205" s="12"/>
      <c r="C205" s="23" t="s">
        <v>50</v>
      </c>
      <c r="D205" s="26"/>
      <c r="E205" s="23" t="s">
        <v>51</v>
      </c>
      <c r="F205" s="23" t="str">
        <f>IF(OR(F204="",D205=""),"", ROUND(PRODUCT(D205,F204)/100,2))</f>
        <v/>
      </c>
      <c r="G205" s="21" t="str">
        <f>IF(D205="", "Nurodykite taikomą PVM dydį", "")</f>
        <v>Nurodykite taikomą PVM dydį</v>
      </c>
      <c r="H205" s="12"/>
      <c r="I205" s="12"/>
    </row>
    <row r="206" spans="1:9" x14ac:dyDescent="0.25">
      <c r="A206" s="12"/>
      <c r="B206" s="12"/>
      <c r="C206" s="12"/>
      <c r="D206" s="12"/>
      <c r="E206" s="23" t="s">
        <v>52</v>
      </c>
      <c r="F206" s="23">
        <f>IF(ISBLANK(F205), "", ROUND(SUM(F204:F205),2))</f>
        <v>0</v>
      </c>
      <c r="G206" s="12"/>
      <c r="H206" s="12"/>
      <c r="I206" s="12"/>
    </row>
    <row r="210" spans="1:9" x14ac:dyDescent="0.25">
      <c r="A210" s="13" t="s">
        <v>185</v>
      </c>
      <c r="B210" s="13" t="s">
        <v>186</v>
      </c>
    </row>
    <row r="212" spans="1:9" x14ac:dyDescent="0.25">
      <c r="A212" s="13" t="s">
        <v>27</v>
      </c>
    </row>
    <row r="213" spans="1:9" ht="45" x14ac:dyDescent="0.25">
      <c r="A213" s="23" t="s">
        <v>28</v>
      </c>
      <c r="B213" s="23" t="s">
        <v>29</v>
      </c>
      <c r="C213" s="23" t="s">
        <v>30</v>
      </c>
      <c r="D213" s="23" t="s">
        <v>31</v>
      </c>
      <c r="E213" s="23" t="s">
        <v>32</v>
      </c>
      <c r="F213" s="23" t="s">
        <v>33</v>
      </c>
      <c r="G213" s="23" t="s">
        <v>34</v>
      </c>
      <c r="H213" s="23" t="s">
        <v>35</v>
      </c>
      <c r="I213" s="23" t="s">
        <v>36</v>
      </c>
    </row>
    <row r="214" spans="1:9" x14ac:dyDescent="0.25">
      <c r="A214" s="23" t="s">
        <v>187</v>
      </c>
      <c r="B214" s="23" t="s">
        <v>188</v>
      </c>
      <c r="C214" s="24"/>
      <c r="D214" s="24"/>
      <c r="E214" s="24"/>
      <c r="F214" s="24"/>
      <c r="G214" s="24"/>
      <c r="H214" s="24"/>
      <c r="I214" s="24"/>
    </row>
    <row r="215" spans="1:9" x14ac:dyDescent="0.25">
      <c r="A215" s="24" t="s">
        <v>189</v>
      </c>
      <c r="B215" s="24" t="s">
        <v>188</v>
      </c>
      <c r="C215" s="24">
        <v>750</v>
      </c>
      <c r="D215" s="24" t="s">
        <v>58</v>
      </c>
      <c r="E215" s="25"/>
      <c r="F215" s="24" t="str">
        <f>IF(ISBLANK(E215),"", PRODUCT(C215,E215))</f>
        <v/>
      </c>
      <c r="G215" s="26"/>
      <c r="H215" s="24"/>
      <c r="I215" s="24"/>
    </row>
    <row r="216" spans="1:9" x14ac:dyDescent="0.25">
      <c r="A216" s="24" t="s">
        <v>190</v>
      </c>
      <c r="B216" s="24" t="s">
        <v>191</v>
      </c>
      <c r="C216" s="24"/>
      <c r="D216" s="24"/>
      <c r="E216" s="24"/>
      <c r="F216" s="24"/>
      <c r="G216" s="24"/>
      <c r="H216" s="26"/>
      <c r="I216" s="26"/>
    </row>
    <row r="217" spans="1:9" x14ac:dyDescent="0.25">
      <c r="A217" s="24" t="s">
        <v>192</v>
      </c>
      <c r="B217" s="24" t="s">
        <v>193</v>
      </c>
      <c r="C217" s="24"/>
      <c r="D217" s="24"/>
      <c r="E217" s="24"/>
      <c r="F217" s="24"/>
      <c r="G217" s="24"/>
      <c r="H217" s="26"/>
      <c r="I217" s="26"/>
    </row>
    <row r="218" spans="1:9" x14ac:dyDescent="0.25">
      <c r="A218" s="24" t="s">
        <v>194</v>
      </c>
      <c r="B218" s="24" t="s">
        <v>195</v>
      </c>
      <c r="C218" s="24"/>
      <c r="D218" s="24"/>
      <c r="E218" s="24"/>
      <c r="F218" s="24"/>
      <c r="G218" s="24"/>
      <c r="H218" s="26"/>
      <c r="I218" s="26"/>
    </row>
    <row r="219" spans="1:9" x14ac:dyDescent="0.25">
      <c r="A219" s="12"/>
      <c r="B219" s="12"/>
      <c r="C219" s="12"/>
      <c r="D219" s="12"/>
      <c r="E219" s="23" t="s">
        <v>49</v>
      </c>
      <c r="F219" s="23" t="str">
        <f>IF((COUNT(C215:C218)&lt;&gt;COUNT(F215:F218)),"", ROUND(SUM(F215:F218),2))</f>
        <v/>
      </c>
      <c r="G219" s="21" t="str">
        <f>IF((COUNT(C215:C218)&lt;&gt;COUNT(F215:F218)),"Neužpildytos visų objektų kainos", "")</f>
        <v>Neužpildytos visų objektų kainos</v>
      </c>
      <c r="H219" s="12"/>
      <c r="I219" s="12"/>
    </row>
    <row r="220" spans="1:9" ht="45" x14ac:dyDescent="0.25">
      <c r="A220" s="12"/>
      <c r="B220" s="12"/>
      <c r="C220" s="23" t="s">
        <v>50</v>
      </c>
      <c r="D220" s="26"/>
      <c r="E220" s="23" t="s">
        <v>51</v>
      </c>
      <c r="F220" s="23" t="str">
        <f>IF(OR(F219="",D220=""),"", ROUND(PRODUCT(D220,F219)/100,2))</f>
        <v/>
      </c>
      <c r="G220" s="21" t="str">
        <f>IF(D220="", "Nurodykite taikomą PVM dydį", "")</f>
        <v>Nurodykite taikomą PVM dydį</v>
      </c>
      <c r="H220" s="12"/>
      <c r="I220" s="12"/>
    </row>
    <row r="221" spans="1:9" x14ac:dyDescent="0.25">
      <c r="A221" s="12"/>
      <c r="B221" s="12"/>
      <c r="C221" s="12"/>
      <c r="D221" s="12"/>
      <c r="E221" s="23" t="s">
        <v>52</v>
      </c>
      <c r="F221" s="23">
        <f>IF(ISBLANK(F220), "", ROUND(SUM(F219:F220),2))</f>
        <v>0</v>
      </c>
      <c r="G221" s="12"/>
      <c r="H221" s="12"/>
      <c r="I221" s="12"/>
    </row>
    <row r="225" spans="1:9" x14ac:dyDescent="0.25">
      <c r="A225" s="13" t="s">
        <v>196</v>
      </c>
      <c r="B225" s="13" t="s">
        <v>197</v>
      </c>
    </row>
    <row r="227" spans="1:9" x14ac:dyDescent="0.25">
      <c r="A227" s="13" t="s">
        <v>27</v>
      </c>
    </row>
    <row r="228" spans="1:9" ht="45" x14ac:dyDescent="0.25">
      <c r="A228" s="23" t="s">
        <v>28</v>
      </c>
      <c r="B228" s="23" t="s">
        <v>29</v>
      </c>
      <c r="C228" s="23" t="s">
        <v>30</v>
      </c>
      <c r="D228" s="23" t="s">
        <v>31</v>
      </c>
      <c r="E228" s="23" t="s">
        <v>32</v>
      </c>
      <c r="F228" s="23" t="s">
        <v>33</v>
      </c>
      <c r="G228" s="23" t="s">
        <v>34</v>
      </c>
      <c r="H228" s="23" t="s">
        <v>35</v>
      </c>
      <c r="I228" s="23" t="s">
        <v>36</v>
      </c>
    </row>
    <row r="229" spans="1:9" x14ac:dyDescent="0.25">
      <c r="A229" s="23" t="s">
        <v>198</v>
      </c>
      <c r="B229" s="23" t="s">
        <v>199</v>
      </c>
      <c r="C229" s="24"/>
      <c r="D229" s="24"/>
      <c r="E229" s="24"/>
      <c r="F229" s="24"/>
      <c r="G229" s="24"/>
      <c r="H229" s="24"/>
      <c r="I229" s="24"/>
    </row>
    <row r="230" spans="1:9" x14ac:dyDescent="0.25">
      <c r="A230" s="24" t="s">
        <v>200</v>
      </c>
      <c r="B230" s="24" t="s">
        <v>199</v>
      </c>
      <c r="C230" s="24">
        <v>100</v>
      </c>
      <c r="D230" s="24" t="s">
        <v>58</v>
      </c>
      <c r="E230" s="25"/>
      <c r="F230" s="24" t="str">
        <f>IF(ISBLANK(E230),"", PRODUCT(C230,E230))</f>
        <v/>
      </c>
      <c r="G230" s="26"/>
      <c r="H230" s="24"/>
      <c r="I230" s="24"/>
    </row>
    <row r="231" spans="1:9" x14ac:dyDescent="0.25">
      <c r="A231" s="24" t="s">
        <v>201</v>
      </c>
      <c r="B231" s="24" t="s">
        <v>202</v>
      </c>
      <c r="C231" s="24"/>
      <c r="D231" s="24"/>
      <c r="E231" s="24"/>
      <c r="F231" s="24"/>
      <c r="G231" s="24"/>
      <c r="H231" s="26"/>
      <c r="I231" s="26"/>
    </row>
    <row r="232" spans="1:9" ht="30" x14ac:dyDescent="0.25">
      <c r="A232" s="24" t="s">
        <v>203</v>
      </c>
      <c r="B232" s="24" t="s">
        <v>204</v>
      </c>
      <c r="C232" s="24"/>
      <c r="D232" s="24"/>
      <c r="E232" s="24"/>
      <c r="F232" s="24"/>
      <c r="G232" s="24"/>
      <c r="H232" s="26"/>
      <c r="I232" s="26"/>
    </row>
    <row r="233" spans="1:9" x14ac:dyDescent="0.25">
      <c r="A233" s="12"/>
      <c r="B233" s="12"/>
      <c r="C233" s="12"/>
      <c r="D233" s="12"/>
      <c r="E233" s="23" t="s">
        <v>49</v>
      </c>
      <c r="F233" s="23" t="str">
        <f>IF((COUNT(C230:C232)&lt;&gt;COUNT(F230:F232)),"", ROUND(SUM(F230:F232),2))</f>
        <v/>
      </c>
      <c r="G233" s="21" t="str">
        <f>IF((COUNT(C230:C232)&lt;&gt;COUNT(F230:F232)),"Neužpildytos visų objektų kainos", "")</f>
        <v>Neužpildytos visų objektų kainos</v>
      </c>
      <c r="H233" s="12"/>
      <c r="I233" s="12"/>
    </row>
    <row r="234" spans="1:9" ht="45" x14ac:dyDescent="0.25">
      <c r="A234" s="12"/>
      <c r="B234" s="12"/>
      <c r="C234" s="23" t="s">
        <v>50</v>
      </c>
      <c r="D234" s="26"/>
      <c r="E234" s="23" t="s">
        <v>51</v>
      </c>
      <c r="F234" s="23" t="str">
        <f>IF(OR(F233="",D234=""),"", ROUND(PRODUCT(D234,F233)/100,2))</f>
        <v/>
      </c>
      <c r="G234" s="21" t="str">
        <f>IF(D234="", "Nurodykite taikomą PVM dydį", "")</f>
        <v>Nurodykite taikomą PVM dydį</v>
      </c>
      <c r="H234" s="12"/>
      <c r="I234" s="12"/>
    </row>
    <row r="235" spans="1:9" x14ac:dyDescent="0.25">
      <c r="A235" s="12"/>
      <c r="B235" s="12"/>
      <c r="C235" s="12"/>
      <c r="D235" s="12"/>
      <c r="E235" s="23" t="s">
        <v>52</v>
      </c>
      <c r="F235" s="23">
        <f>IF(ISBLANK(F234), "", ROUND(SUM(F233:F234),2))</f>
        <v>0</v>
      </c>
      <c r="G235" s="12"/>
      <c r="H235" s="12"/>
      <c r="I235" s="12"/>
    </row>
    <row r="239" spans="1:9" x14ac:dyDescent="0.25">
      <c r="A239" s="13" t="s">
        <v>205</v>
      </c>
      <c r="B239" s="13" t="s">
        <v>206</v>
      </c>
    </row>
    <row r="241" spans="1:9" x14ac:dyDescent="0.25">
      <c r="A241" s="13" t="s">
        <v>27</v>
      </c>
    </row>
    <row r="242" spans="1:9" ht="45" x14ac:dyDescent="0.25">
      <c r="A242" s="23" t="s">
        <v>28</v>
      </c>
      <c r="B242" s="23" t="s">
        <v>29</v>
      </c>
      <c r="C242" s="23" t="s">
        <v>30</v>
      </c>
      <c r="D242" s="23" t="s">
        <v>31</v>
      </c>
      <c r="E242" s="23" t="s">
        <v>32</v>
      </c>
      <c r="F242" s="23" t="s">
        <v>33</v>
      </c>
      <c r="G242" s="23" t="s">
        <v>34</v>
      </c>
      <c r="H242" s="23" t="s">
        <v>35</v>
      </c>
      <c r="I242" s="23" t="s">
        <v>36</v>
      </c>
    </row>
    <row r="243" spans="1:9" x14ac:dyDescent="0.25">
      <c r="A243" s="23" t="s">
        <v>207</v>
      </c>
      <c r="B243" s="23" t="s">
        <v>208</v>
      </c>
      <c r="C243" s="24"/>
      <c r="D243" s="24"/>
      <c r="E243" s="24"/>
      <c r="F243" s="24"/>
      <c r="G243" s="24"/>
      <c r="H243" s="24"/>
      <c r="I243" s="24"/>
    </row>
    <row r="244" spans="1:9" x14ac:dyDescent="0.25">
      <c r="A244" s="24" t="s">
        <v>209</v>
      </c>
      <c r="B244" s="24" t="s">
        <v>208</v>
      </c>
      <c r="C244" s="24">
        <v>1680</v>
      </c>
      <c r="D244" s="24" t="s">
        <v>58</v>
      </c>
      <c r="E244" s="25"/>
      <c r="F244" s="24" t="str">
        <f>IF(ISBLANK(E244),"", PRODUCT(C244,E244))</f>
        <v/>
      </c>
      <c r="G244" s="26"/>
      <c r="H244" s="24"/>
      <c r="I244" s="24"/>
    </row>
    <row r="245" spans="1:9" ht="45" x14ac:dyDescent="0.25">
      <c r="A245" s="24" t="s">
        <v>210</v>
      </c>
      <c r="B245" s="24" t="s">
        <v>211</v>
      </c>
      <c r="C245" s="24"/>
      <c r="D245" s="24"/>
      <c r="E245" s="24"/>
      <c r="F245" s="24"/>
      <c r="G245" s="24"/>
      <c r="H245" s="26"/>
      <c r="I245" s="26"/>
    </row>
    <row r="246" spans="1:9" ht="30" x14ac:dyDescent="0.25">
      <c r="A246" s="24" t="s">
        <v>212</v>
      </c>
      <c r="B246" s="24" t="s">
        <v>213</v>
      </c>
      <c r="C246" s="24"/>
      <c r="D246" s="24"/>
      <c r="E246" s="24"/>
      <c r="F246" s="24"/>
      <c r="G246" s="24"/>
      <c r="H246" s="26"/>
      <c r="I246" s="26"/>
    </row>
    <row r="247" spans="1:9" ht="45" x14ac:dyDescent="0.25">
      <c r="A247" s="24" t="s">
        <v>214</v>
      </c>
      <c r="B247" s="24" t="s">
        <v>215</v>
      </c>
      <c r="C247" s="24"/>
      <c r="D247" s="24"/>
      <c r="E247" s="24"/>
      <c r="F247" s="24"/>
      <c r="G247" s="24"/>
      <c r="H247" s="26"/>
      <c r="I247" s="26"/>
    </row>
    <row r="248" spans="1:9" x14ac:dyDescent="0.25">
      <c r="A248" s="24" t="s">
        <v>216</v>
      </c>
      <c r="B248" s="24" t="s">
        <v>217</v>
      </c>
      <c r="C248" s="24"/>
      <c r="D248" s="24"/>
      <c r="E248" s="24"/>
      <c r="F248" s="24"/>
      <c r="G248" s="24"/>
      <c r="H248" s="26"/>
      <c r="I248" s="26"/>
    </row>
    <row r="249" spans="1:9" x14ac:dyDescent="0.25">
      <c r="A249" s="12"/>
      <c r="B249" s="12"/>
      <c r="C249" s="12"/>
      <c r="D249" s="12"/>
      <c r="E249" s="23" t="s">
        <v>49</v>
      </c>
      <c r="F249" s="23" t="str">
        <f>IF((COUNT(C244:C248)&lt;&gt;COUNT(F244:F248)),"", ROUND(SUM(F244:F248),2))</f>
        <v/>
      </c>
      <c r="G249" s="21" t="str">
        <f>IF((COUNT(C244:C248)&lt;&gt;COUNT(F244:F248)),"Neužpildytos visų objektų kainos", "")</f>
        <v>Neužpildytos visų objektų kainos</v>
      </c>
      <c r="H249" s="12"/>
      <c r="I249" s="12"/>
    </row>
    <row r="250" spans="1:9" ht="45" x14ac:dyDescent="0.25">
      <c r="A250" s="12"/>
      <c r="B250" s="12"/>
      <c r="C250" s="23" t="s">
        <v>50</v>
      </c>
      <c r="D250" s="26"/>
      <c r="E250" s="23" t="s">
        <v>51</v>
      </c>
      <c r="F250" s="23" t="str">
        <f>IF(OR(F249="",D250=""),"", ROUND(PRODUCT(D250,F249)/100,2))</f>
        <v/>
      </c>
      <c r="G250" s="21" t="str">
        <f>IF(D250="", "Nurodykite taikomą PVM dydį", "")</f>
        <v>Nurodykite taikomą PVM dydį</v>
      </c>
      <c r="H250" s="12"/>
      <c r="I250" s="12"/>
    </row>
    <row r="251" spans="1:9" x14ac:dyDescent="0.25">
      <c r="A251" s="12"/>
      <c r="B251" s="12"/>
      <c r="C251" s="12"/>
      <c r="D251" s="12"/>
      <c r="E251" s="23" t="s">
        <v>52</v>
      </c>
      <c r="F251" s="23">
        <f>IF(ISBLANK(F250), "", ROUND(SUM(F249:F250),2))</f>
        <v>0</v>
      </c>
      <c r="G251" s="12"/>
      <c r="H251" s="12"/>
      <c r="I251" s="12"/>
    </row>
    <row r="255" spans="1:9" x14ac:dyDescent="0.25">
      <c r="A255" s="13" t="s">
        <v>218</v>
      </c>
      <c r="B255" s="13" t="s">
        <v>219</v>
      </c>
    </row>
    <row r="257" spans="1:9" x14ac:dyDescent="0.25">
      <c r="A257" s="13" t="s">
        <v>27</v>
      </c>
    </row>
    <row r="258" spans="1:9" ht="45" x14ac:dyDescent="0.25">
      <c r="A258" s="23" t="s">
        <v>28</v>
      </c>
      <c r="B258" s="23" t="s">
        <v>29</v>
      </c>
      <c r="C258" s="23" t="s">
        <v>30</v>
      </c>
      <c r="D258" s="23" t="s">
        <v>31</v>
      </c>
      <c r="E258" s="23" t="s">
        <v>32</v>
      </c>
      <c r="F258" s="23" t="s">
        <v>33</v>
      </c>
      <c r="G258" s="23" t="s">
        <v>34</v>
      </c>
      <c r="H258" s="23" t="s">
        <v>35</v>
      </c>
      <c r="I258" s="23" t="s">
        <v>36</v>
      </c>
    </row>
    <row r="259" spans="1:9" x14ac:dyDescent="0.25">
      <c r="A259" s="23" t="s">
        <v>220</v>
      </c>
      <c r="B259" s="23" t="s">
        <v>221</v>
      </c>
      <c r="C259" s="24"/>
      <c r="D259" s="24"/>
      <c r="E259" s="24"/>
      <c r="F259" s="24"/>
      <c r="G259" s="24"/>
      <c r="H259" s="24"/>
      <c r="I259" s="24"/>
    </row>
    <row r="260" spans="1:9" x14ac:dyDescent="0.25">
      <c r="A260" s="24" t="s">
        <v>222</v>
      </c>
      <c r="B260" s="24" t="s">
        <v>223</v>
      </c>
      <c r="C260" s="24">
        <v>360</v>
      </c>
      <c r="D260" s="24" t="s">
        <v>58</v>
      </c>
      <c r="E260" s="25"/>
      <c r="F260" s="24" t="str">
        <f>IF(ISBLANK(E260),"", PRODUCT(C260,E260))</f>
        <v/>
      </c>
      <c r="G260" s="26"/>
      <c r="H260" s="24"/>
      <c r="I260" s="24"/>
    </row>
    <row r="261" spans="1:9" ht="45" x14ac:dyDescent="0.25">
      <c r="A261" s="24" t="s">
        <v>224</v>
      </c>
      <c r="B261" s="24" t="s">
        <v>225</v>
      </c>
      <c r="C261" s="24"/>
      <c r="D261" s="24"/>
      <c r="E261" s="24"/>
      <c r="F261" s="24"/>
      <c r="G261" s="24"/>
      <c r="H261" s="26"/>
      <c r="I261" s="26"/>
    </row>
    <row r="262" spans="1:9" x14ac:dyDescent="0.25">
      <c r="A262" s="24" t="s">
        <v>226</v>
      </c>
      <c r="B262" s="24" t="s">
        <v>227</v>
      </c>
      <c r="C262" s="24"/>
      <c r="D262" s="24"/>
      <c r="E262" s="24"/>
      <c r="F262" s="24"/>
      <c r="G262" s="24"/>
      <c r="H262" s="26"/>
      <c r="I262" s="26"/>
    </row>
    <row r="263" spans="1:9" x14ac:dyDescent="0.25">
      <c r="A263" s="24" t="s">
        <v>228</v>
      </c>
      <c r="B263" s="24" t="s">
        <v>229</v>
      </c>
      <c r="C263" s="24"/>
      <c r="D263" s="24"/>
      <c r="E263" s="24"/>
      <c r="F263" s="24"/>
      <c r="G263" s="24"/>
      <c r="H263" s="26"/>
      <c r="I263" s="26"/>
    </row>
    <row r="264" spans="1:9" x14ac:dyDescent="0.25">
      <c r="A264" s="24" t="s">
        <v>230</v>
      </c>
      <c r="B264" s="24" t="s">
        <v>231</v>
      </c>
      <c r="C264" s="24"/>
      <c r="D264" s="24"/>
      <c r="E264" s="24"/>
      <c r="F264" s="24"/>
      <c r="G264" s="24"/>
      <c r="H264" s="26"/>
      <c r="I264" s="26"/>
    </row>
    <row r="265" spans="1:9" x14ac:dyDescent="0.25">
      <c r="A265" s="24" t="s">
        <v>232</v>
      </c>
      <c r="B265" s="24" t="s">
        <v>233</v>
      </c>
      <c r="C265" s="24">
        <v>1400</v>
      </c>
      <c r="D265" s="24" t="s">
        <v>58</v>
      </c>
      <c r="E265" s="25"/>
      <c r="F265" s="24" t="str">
        <f>IF(ISBLANK(E265),"", PRODUCT(C265,E265))</f>
        <v/>
      </c>
      <c r="G265" s="26"/>
      <c r="H265" s="24"/>
      <c r="I265" s="24"/>
    </row>
    <row r="266" spans="1:9" ht="30" x14ac:dyDescent="0.25">
      <c r="A266" s="24" t="s">
        <v>234</v>
      </c>
      <c r="B266" s="24" t="s">
        <v>235</v>
      </c>
      <c r="C266" s="24"/>
      <c r="D266" s="24"/>
      <c r="E266" s="24"/>
      <c r="F266" s="24"/>
      <c r="G266" s="24"/>
      <c r="H266" s="26"/>
      <c r="I266" s="26"/>
    </row>
    <row r="267" spans="1:9" x14ac:dyDescent="0.25">
      <c r="A267" s="24" t="s">
        <v>236</v>
      </c>
      <c r="B267" s="24" t="s">
        <v>237</v>
      </c>
      <c r="C267" s="24"/>
      <c r="D267" s="24"/>
      <c r="E267" s="24"/>
      <c r="F267" s="24"/>
      <c r="G267" s="24"/>
      <c r="H267" s="26"/>
      <c r="I267" s="26"/>
    </row>
    <row r="268" spans="1:9" x14ac:dyDescent="0.25">
      <c r="A268" s="24" t="s">
        <v>238</v>
      </c>
      <c r="B268" s="24" t="s">
        <v>239</v>
      </c>
      <c r="C268" s="24"/>
      <c r="D268" s="24"/>
      <c r="E268" s="24"/>
      <c r="F268" s="24"/>
      <c r="G268" s="24"/>
      <c r="H268" s="26"/>
      <c r="I268" s="26"/>
    </row>
    <row r="269" spans="1:9" ht="30" x14ac:dyDescent="0.25">
      <c r="A269" s="24" t="s">
        <v>240</v>
      </c>
      <c r="B269" s="24" t="s">
        <v>241</v>
      </c>
      <c r="C269" s="24"/>
      <c r="D269" s="24"/>
      <c r="E269" s="24"/>
      <c r="F269" s="24"/>
      <c r="G269" s="24"/>
      <c r="H269" s="26"/>
      <c r="I269" s="26"/>
    </row>
    <row r="270" spans="1:9" x14ac:dyDescent="0.25">
      <c r="A270" s="12"/>
      <c r="B270" s="12"/>
      <c r="C270" s="12"/>
      <c r="D270" s="12"/>
      <c r="E270" s="23" t="s">
        <v>49</v>
      </c>
      <c r="F270" s="23" t="str">
        <f>IF((COUNT(C260:C269)&lt;&gt;COUNT(F260:F269)),"", ROUND(SUM(F260:F269),2))</f>
        <v/>
      </c>
      <c r="G270" s="21" t="str">
        <f>IF((COUNT(C260:C269)&lt;&gt;COUNT(F260:F269)),"Neužpildytos visų objektų kainos", "")</f>
        <v>Neužpildytos visų objektų kainos</v>
      </c>
      <c r="H270" s="12"/>
      <c r="I270" s="12"/>
    </row>
    <row r="271" spans="1:9" ht="45" x14ac:dyDescent="0.25">
      <c r="A271" s="12"/>
      <c r="B271" s="12"/>
      <c r="C271" s="23" t="s">
        <v>50</v>
      </c>
      <c r="D271" s="26"/>
      <c r="E271" s="23" t="s">
        <v>51</v>
      </c>
      <c r="F271" s="23" t="str">
        <f>IF(OR(F270="",D271=""),"", ROUND(PRODUCT(D271,F270)/100,2))</f>
        <v/>
      </c>
      <c r="G271" s="21" t="str">
        <f>IF(D271="", "Nurodykite taikomą PVM dydį", "")</f>
        <v>Nurodykite taikomą PVM dydį</v>
      </c>
      <c r="H271" s="12"/>
      <c r="I271" s="12"/>
    </row>
    <row r="272" spans="1:9" x14ac:dyDescent="0.25">
      <c r="A272" s="12"/>
      <c r="B272" s="12"/>
      <c r="C272" s="12"/>
      <c r="D272" s="12"/>
      <c r="E272" s="23" t="s">
        <v>52</v>
      </c>
      <c r="F272" s="23">
        <f>IF(ISBLANK(F271), "", ROUND(SUM(F270:F271),2))</f>
        <v>0</v>
      </c>
      <c r="G272" s="12"/>
      <c r="H272" s="12"/>
      <c r="I272" s="12"/>
    </row>
    <row r="276" spans="1:9" x14ac:dyDescent="0.25">
      <c r="A276" s="13" t="s">
        <v>242</v>
      </c>
      <c r="B276" s="13" t="s">
        <v>243</v>
      </c>
    </row>
    <row r="278" spans="1:9" x14ac:dyDescent="0.25">
      <c r="A278" s="13" t="s">
        <v>27</v>
      </c>
    </row>
    <row r="279" spans="1:9" ht="45" x14ac:dyDescent="0.25">
      <c r="A279" s="23" t="s">
        <v>28</v>
      </c>
      <c r="B279" s="23" t="s">
        <v>29</v>
      </c>
      <c r="C279" s="23" t="s">
        <v>30</v>
      </c>
      <c r="D279" s="23" t="s">
        <v>31</v>
      </c>
      <c r="E279" s="23" t="s">
        <v>32</v>
      </c>
      <c r="F279" s="23" t="s">
        <v>33</v>
      </c>
      <c r="G279" s="23" t="s">
        <v>34</v>
      </c>
      <c r="H279" s="23" t="s">
        <v>35</v>
      </c>
      <c r="I279" s="23" t="s">
        <v>36</v>
      </c>
    </row>
    <row r="280" spans="1:9" x14ac:dyDescent="0.25">
      <c r="A280" s="23" t="s">
        <v>244</v>
      </c>
      <c r="B280" s="23" t="s">
        <v>245</v>
      </c>
      <c r="C280" s="24"/>
      <c r="D280" s="24"/>
      <c r="E280" s="24"/>
      <c r="F280" s="24"/>
      <c r="G280" s="24"/>
      <c r="H280" s="24"/>
      <c r="I280" s="24"/>
    </row>
    <row r="281" spans="1:9" x14ac:dyDescent="0.25">
      <c r="A281" s="24" t="s">
        <v>246</v>
      </c>
      <c r="B281" s="24" t="s">
        <v>245</v>
      </c>
      <c r="C281" s="24">
        <v>1600</v>
      </c>
      <c r="D281" s="24" t="s">
        <v>58</v>
      </c>
      <c r="E281" s="25"/>
      <c r="F281" s="24" t="str">
        <f>IF(ISBLANK(E281),"", PRODUCT(C281,E281))</f>
        <v/>
      </c>
      <c r="G281" s="26"/>
      <c r="H281" s="24"/>
      <c r="I281" s="24"/>
    </row>
    <row r="282" spans="1:9" ht="30" x14ac:dyDescent="0.25">
      <c r="A282" s="24" t="s">
        <v>247</v>
      </c>
      <c r="B282" s="24" t="s">
        <v>248</v>
      </c>
      <c r="C282" s="24"/>
      <c r="D282" s="24"/>
      <c r="E282" s="24"/>
      <c r="F282" s="24"/>
      <c r="G282" s="24"/>
      <c r="H282" s="26"/>
      <c r="I282" s="26"/>
    </row>
    <row r="283" spans="1:9" x14ac:dyDescent="0.25">
      <c r="A283" s="24" t="s">
        <v>249</v>
      </c>
      <c r="B283" s="24" t="s">
        <v>250</v>
      </c>
      <c r="C283" s="24"/>
      <c r="D283" s="24"/>
      <c r="E283" s="24"/>
      <c r="F283" s="24"/>
      <c r="G283" s="24"/>
      <c r="H283" s="26"/>
      <c r="I283" s="26"/>
    </row>
    <row r="284" spans="1:9" x14ac:dyDescent="0.25">
      <c r="A284" s="12"/>
      <c r="B284" s="12"/>
      <c r="C284" s="12"/>
      <c r="D284" s="12"/>
      <c r="E284" s="23" t="s">
        <v>49</v>
      </c>
      <c r="F284" s="23" t="str">
        <f>IF((COUNT(C281:C283)&lt;&gt;COUNT(F281:F283)),"", ROUND(SUM(F281:F283),2))</f>
        <v/>
      </c>
      <c r="G284" s="21" t="str">
        <f>IF((COUNT(C281:C283)&lt;&gt;COUNT(F281:F283)),"Neužpildytos visų objektų kainos", "")</f>
        <v>Neužpildytos visų objektų kainos</v>
      </c>
      <c r="H284" s="12"/>
      <c r="I284" s="12"/>
    </row>
    <row r="285" spans="1:9" ht="45" x14ac:dyDescent="0.25">
      <c r="A285" s="12"/>
      <c r="B285" s="12"/>
      <c r="C285" s="23" t="s">
        <v>50</v>
      </c>
      <c r="D285" s="26"/>
      <c r="E285" s="23" t="s">
        <v>51</v>
      </c>
      <c r="F285" s="23" t="str">
        <f>IF(OR(F284="",D285=""),"", ROUND(PRODUCT(D285,F284)/100,2))</f>
        <v/>
      </c>
      <c r="G285" s="21" t="str">
        <f>IF(D285="", "Nurodykite taikomą PVM dydį", "")</f>
        <v>Nurodykite taikomą PVM dydį</v>
      </c>
      <c r="H285" s="12"/>
      <c r="I285" s="12"/>
    </row>
    <row r="286" spans="1:9" x14ac:dyDescent="0.25">
      <c r="A286" s="12"/>
      <c r="B286" s="12"/>
      <c r="C286" s="12"/>
      <c r="D286" s="12"/>
      <c r="E286" s="23" t="s">
        <v>52</v>
      </c>
      <c r="F286" s="23">
        <f>IF(ISBLANK(F285), "", ROUND(SUM(F284:F285),2))</f>
        <v>0</v>
      </c>
      <c r="G286" s="12"/>
      <c r="H286" s="12"/>
      <c r="I286" s="12"/>
    </row>
    <row r="290" spans="1:9" x14ac:dyDescent="0.25">
      <c r="A290" s="13" t="s">
        <v>251</v>
      </c>
      <c r="B290" s="13" t="s">
        <v>252</v>
      </c>
    </row>
    <row r="292" spans="1:9" x14ac:dyDescent="0.25">
      <c r="A292" s="13" t="s">
        <v>27</v>
      </c>
    </row>
    <row r="293" spans="1:9" ht="45" x14ac:dyDescent="0.25">
      <c r="A293" s="23" t="s">
        <v>28</v>
      </c>
      <c r="B293" s="23" t="s">
        <v>29</v>
      </c>
      <c r="C293" s="23" t="s">
        <v>30</v>
      </c>
      <c r="D293" s="23" t="s">
        <v>31</v>
      </c>
      <c r="E293" s="23" t="s">
        <v>32</v>
      </c>
      <c r="F293" s="23" t="s">
        <v>33</v>
      </c>
      <c r="G293" s="23" t="s">
        <v>34</v>
      </c>
      <c r="H293" s="23" t="s">
        <v>35</v>
      </c>
      <c r="I293" s="23" t="s">
        <v>36</v>
      </c>
    </row>
    <row r="294" spans="1:9" x14ac:dyDescent="0.25">
      <c r="A294" s="23" t="s">
        <v>253</v>
      </c>
      <c r="B294" s="23" t="s">
        <v>254</v>
      </c>
      <c r="C294" s="24"/>
      <c r="D294" s="24"/>
      <c r="E294" s="24"/>
      <c r="F294" s="24"/>
      <c r="G294" s="24"/>
      <c r="H294" s="24"/>
      <c r="I294" s="24"/>
    </row>
    <row r="295" spans="1:9" x14ac:dyDescent="0.25">
      <c r="A295" s="24" t="s">
        <v>255</v>
      </c>
      <c r="B295" s="24" t="s">
        <v>254</v>
      </c>
      <c r="C295" s="24">
        <v>50</v>
      </c>
      <c r="D295" s="24" t="s">
        <v>58</v>
      </c>
      <c r="E295" s="25"/>
      <c r="F295" s="24" t="str">
        <f>IF(ISBLANK(E295),"", PRODUCT(C295,E295))</f>
        <v/>
      </c>
      <c r="G295" s="26"/>
      <c r="H295" s="24"/>
      <c r="I295" s="24"/>
    </row>
    <row r="296" spans="1:9" x14ac:dyDescent="0.25">
      <c r="A296" s="24" t="s">
        <v>256</v>
      </c>
      <c r="B296" s="24" t="s">
        <v>257</v>
      </c>
      <c r="C296" s="24"/>
      <c r="D296" s="24"/>
      <c r="E296" s="24"/>
      <c r="F296" s="24"/>
      <c r="G296" s="24"/>
      <c r="H296" s="26"/>
      <c r="I296" s="26"/>
    </row>
    <row r="297" spans="1:9" ht="30" x14ac:dyDescent="0.25">
      <c r="A297" s="24" t="s">
        <v>258</v>
      </c>
      <c r="B297" s="24" t="s">
        <v>259</v>
      </c>
      <c r="C297" s="24"/>
      <c r="D297" s="24"/>
      <c r="E297" s="24"/>
      <c r="F297" s="24"/>
      <c r="G297" s="24"/>
      <c r="H297" s="26"/>
      <c r="I297" s="26"/>
    </row>
    <row r="298" spans="1:9" x14ac:dyDescent="0.25">
      <c r="A298" s="12"/>
      <c r="B298" s="12"/>
      <c r="C298" s="12"/>
      <c r="D298" s="12"/>
      <c r="E298" s="23" t="s">
        <v>49</v>
      </c>
      <c r="F298" s="23" t="str">
        <f>IF((COUNT(C295:C297)&lt;&gt;COUNT(F295:F297)),"", ROUND(SUM(F295:F297),2))</f>
        <v/>
      </c>
      <c r="G298" s="21" t="str">
        <f>IF((COUNT(C295:C297)&lt;&gt;COUNT(F295:F297)),"Neužpildytos visų objektų kainos", "")</f>
        <v>Neužpildytos visų objektų kainos</v>
      </c>
      <c r="H298" s="12"/>
      <c r="I298" s="12"/>
    </row>
    <row r="299" spans="1:9" ht="45" x14ac:dyDescent="0.25">
      <c r="A299" s="12"/>
      <c r="B299" s="12"/>
      <c r="C299" s="23" t="s">
        <v>50</v>
      </c>
      <c r="D299" s="26"/>
      <c r="E299" s="23" t="s">
        <v>51</v>
      </c>
      <c r="F299" s="23" t="str">
        <f>IF(OR(F298="",D299=""),"", ROUND(PRODUCT(D299,F298)/100,2))</f>
        <v/>
      </c>
      <c r="G299" s="21" t="str">
        <f>IF(D299="", "Nurodykite taikomą PVM dydį", "")</f>
        <v>Nurodykite taikomą PVM dydį</v>
      </c>
      <c r="H299" s="12"/>
      <c r="I299" s="12"/>
    </row>
    <row r="300" spans="1:9" x14ac:dyDescent="0.25">
      <c r="A300" s="12"/>
      <c r="B300" s="12"/>
      <c r="C300" s="12"/>
      <c r="D300" s="12"/>
      <c r="E300" s="23" t="s">
        <v>52</v>
      </c>
      <c r="F300" s="23">
        <f>IF(ISBLANK(F299), "", ROUND(SUM(F298:F299),2))</f>
        <v>0</v>
      </c>
      <c r="G300" s="12"/>
      <c r="H300" s="12"/>
      <c r="I300" s="12"/>
    </row>
    <row r="304" spans="1:9" x14ac:dyDescent="0.25">
      <c r="A304" s="13" t="s">
        <v>260</v>
      </c>
      <c r="B304" s="13" t="s">
        <v>261</v>
      </c>
    </row>
    <row r="306" spans="1:9" x14ac:dyDescent="0.25">
      <c r="A306" s="13" t="s">
        <v>27</v>
      </c>
    </row>
    <row r="307" spans="1:9" ht="45" x14ac:dyDescent="0.25">
      <c r="A307" s="23" t="s">
        <v>28</v>
      </c>
      <c r="B307" s="23" t="s">
        <v>29</v>
      </c>
      <c r="C307" s="23" t="s">
        <v>30</v>
      </c>
      <c r="D307" s="23" t="s">
        <v>31</v>
      </c>
      <c r="E307" s="23" t="s">
        <v>32</v>
      </c>
      <c r="F307" s="23" t="s">
        <v>33</v>
      </c>
      <c r="G307" s="23" t="s">
        <v>34</v>
      </c>
      <c r="H307" s="23" t="s">
        <v>35</v>
      </c>
      <c r="I307" s="23" t="s">
        <v>36</v>
      </c>
    </row>
    <row r="308" spans="1:9" x14ac:dyDescent="0.25">
      <c r="A308" s="23" t="s">
        <v>262</v>
      </c>
      <c r="B308" s="23" t="s">
        <v>263</v>
      </c>
      <c r="C308" s="24"/>
      <c r="D308" s="24"/>
      <c r="E308" s="24"/>
      <c r="F308" s="24"/>
      <c r="G308" s="24"/>
      <c r="H308" s="24"/>
      <c r="I308" s="24"/>
    </row>
    <row r="309" spans="1:9" x14ac:dyDescent="0.25">
      <c r="A309" s="24" t="s">
        <v>264</v>
      </c>
      <c r="B309" s="24" t="s">
        <v>263</v>
      </c>
      <c r="C309" s="24">
        <v>150</v>
      </c>
      <c r="D309" s="24" t="s">
        <v>58</v>
      </c>
      <c r="E309" s="25"/>
      <c r="F309" s="24" t="str">
        <f>IF(ISBLANK(E309),"", PRODUCT(C309,E309))</f>
        <v/>
      </c>
      <c r="G309" s="26"/>
      <c r="H309" s="24"/>
      <c r="I309" s="24"/>
    </row>
    <row r="310" spans="1:9" ht="30" x14ac:dyDescent="0.25">
      <c r="A310" s="24" t="s">
        <v>265</v>
      </c>
      <c r="B310" s="24" t="s">
        <v>266</v>
      </c>
      <c r="C310" s="24"/>
      <c r="D310" s="24"/>
      <c r="E310" s="24"/>
      <c r="F310" s="24"/>
      <c r="G310" s="24"/>
      <c r="H310" s="26"/>
      <c r="I310" s="26"/>
    </row>
    <row r="311" spans="1:9" x14ac:dyDescent="0.25">
      <c r="A311" s="24" t="s">
        <v>267</v>
      </c>
      <c r="B311" s="24" t="s">
        <v>268</v>
      </c>
      <c r="C311" s="24"/>
      <c r="D311" s="24"/>
      <c r="E311" s="24"/>
      <c r="F311" s="24"/>
      <c r="G311" s="24"/>
      <c r="H311" s="26"/>
      <c r="I311" s="26"/>
    </row>
    <row r="312" spans="1:9" x14ac:dyDescent="0.25">
      <c r="A312" s="24" t="s">
        <v>269</v>
      </c>
      <c r="B312" s="24" t="s">
        <v>270</v>
      </c>
      <c r="C312" s="24"/>
      <c r="D312" s="24"/>
      <c r="E312" s="24"/>
      <c r="F312" s="24"/>
      <c r="G312" s="24"/>
      <c r="H312" s="26"/>
      <c r="I312" s="26"/>
    </row>
    <row r="313" spans="1:9" ht="30" x14ac:dyDescent="0.25">
      <c r="A313" s="24" t="s">
        <v>271</v>
      </c>
      <c r="B313" s="24" t="s">
        <v>272</v>
      </c>
      <c r="C313" s="24"/>
      <c r="D313" s="24"/>
      <c r="E313" s="24"/>
      <c r="F313" s="24"/>
      <c r="G313" s="24"/>
      <c r="H313" s="26"/>
      <c r="I313" s="26"/>
    </row>
    <row r="314" spans="1:9" x14ac:dyDescent="0.25">
      <c r="A314" s="12"/>
      <c r="B314" s="12"/>
      <c r="C314" s="12"/>
      <c r="D314" s="12"/>
      <c r="E314" s="23" t="s">
        <v>49</v>
      </c>
      <c r="F314" s="23" t="str">
        <f>IF((COUNT(C309:C313)&lt;&gt;COUNT(F309:F313)),"", ROUND(SUM(F309:F313),2))</f>
        <v/>
      </c>
      <c r="G314" s="21" t="str">
        <f>IF((COUNT(C309:C313)&lt;&gt;COUNT(F309:F313)),"Neužpildytos visų objektų kainos", "")</f>
        <v>Neužpildytos visų objektų kainos</v>
      </c>
      <c r="H314" s="12"/>
      <c r="I314" s="12"/>
    </row>
    <row r="315" spans="1:9" ht="45" x14ac:dyDescent="0.25">
      <c r="A315" s="12"/>
      <c r="B315" s="12"/>
      <c r="C315" s="23" t="s">
        <v>50</v>
      </c>
      <c r="D315" s="26"/>
      <c r="E315" s="23" t="s">
        <v>51</v>
      </c>
      <c r="F315" s="23" t="str">
        <f>IF(OR(F314="",D315=""),"", ROUND(PRODUCT(D315,F314)/100,2))</f>
        <v/>
      </c>
      <c r="G315" s="21" t="str">
        <f>IF(D315="", "Nurodykite taikomą PVM dydį", "")</f>
        <v>Nurodykite taikomą PVM dydį</v>
      </c>
      <c r="H315" s="12"/>
      <c r="I315" s="12"/>
    </row>
    <row r="316" spans="1:9" x14ac:dyDescent="0.25">
      <c r="A316" s="12"/>
      <c r="B316" s="12"/>
      <c r="C316" s="12"/>
      <c r="D316" s="12"/>
      <c r="E316" s="23" t="s">
        <v>52</v>
      </c>
      <c r="F316" s="23">
        <f>IF(ISBLANK(F315), "", ROUND(SUM(F314:F315),2))</f>
        <v>0</v>
      </c>
      <c r="G316" s="12"/>
      <c r="H316" s="12"/>
      <c r="I316" s="12"/>
    </row>
    <row r="320" spans="1:9" x14ac:dyDescent="0.25">
      <c r="A320" s="13" t="s">
        <v>273</v>
      </c>
      <c r="B320" s="13" t="s">
        <v>274</v>
      </c>
    </row>
    <row r="322" spans="1:9" x14ac:dyDescent="0.25">
      <c r="A322" s="13" t="s">
        <v>27</v>
      </c>
    </row>
    <row r="323" spans="1:9" ht="45" x14ac:dyDescent="0.25">
      <c r="A323" s="23" t="s">
        <v>28</v>
      </c>
      <c r="B323" s="23" t="s">
        <v>29</v>
      </c>
      <c r="C323" s="23" t="s">
        <v>30</v>
      </c>
      <c r="D323" s="23" t="s">
        <v>31</v>
      </c>
      <c r="E323" s="23" t="s">
        <v>32</v>
      </c>
      <c r="F323" s="23" t="s">
        <v>33</v>
      </c>
      <c r="G323" s="23" t="s">
        <v>34</v>
      </c>
      <c r="H323" s="23" t="s">
        <v>35</v>
      </c>
      <c r="I323" s="23" t="s">
        <v>36</v>
      </c>
    </row>
    <row r="324" spans="1:9" x14ac:dyDescent="0.25">
      <c r="A324" s="23" t="s">
        <v>275</v>
      </c>
      <c r="B324" s="23" t="s">
        <v>276</v>
      </c>
      <c r="C324" s="24"/>
      <c r="D324" s="24"/>
      <c r="E324" s="24"/>
      <c r="F324" s="24"/>
      <c r="G324" s="24"/>
      <c r="H324" s="24"/>
      <c r="I324" s="24"/>
    </row>
    <row r="325" spans="1:9" x14ac:dyDescent="0.25">
      <c r="A325" s="24" t="s">
        <v>277</v>
      </c>
      <c r="B325" s="24" t="s">
        <v>276</v>
      </c>
      <c r="C325" s="24">
        <v>60</v>
      </c>
      <c r="D325" s="24" t="s">
        <v>58</v>
      </c>
      <c r="E325" s="25"/>
      <c r="F325" s="24" t="str">
        <f>IF(ISBLANK(E325),"", PRODUCT(C325,E325))</f>
        <v/>
      </c>
      <c r="G325" s="26"/>
      <c r="H325" s="24"/>
      <c r="I325" s="24"/>
    </row>
    <row r="326" spans="1:9" ht="30" x14ac:dyDescent="0.25">
      <c r="A326" s="24" t="s">
        <v>278</v>
      </c>
      <c r="B326" s="24" t="s">
        <v>279</v>
      </c>
      <c r="C326" s="24"/>
      <c r="D326" s="24"/>
      <c r="E326" s="24"/>
      <c r="F326" s="24"/>
      <c r="G326" s="24"/>
      <c r="H326" s="26"/>
      <c r="I326" s="26"/>
    </row>
    <row r="327" spans="1:9" x14ac:dyDescent="0.25">
      <c r="A327" s="24" t="s">
        <v>280</v>
      </c>
      <c r="B327" s="24" t="s">
        <v>281</v>
      </c>
      <c r="C327" s="24"/>
      <c r="D327" s="24"/>
      <c r="E327" s="24"/>
      <c r="F327" s="24"/>
      <c r="G327" s="24"/>
      <c r="H327" s="26"/>
      <c r="I327" s="26"/>
    </row>
    <row r="328" spans="1:9" x14ac:dyDescent="0.25">
      <c r="A328" s="24" t="s">
        <v>282</v>
      </c>
      <c r="B328" s="24" t="s">
        <v>283</v>
      </c>
      <c r="C328" s="24"/>
      <c r="D328" s="24"/>
      <c r="E328" s="24"/>
      <c r="F328" s="24"/>
      <c r="G328" s="24"/>
      <c r="H328" s="26"/>
      <c r="I328" s="26"/>
    </row>
    <row r="329" spans="1:9" x14ac:dyDescent="0.25">
      <c r="A329" s="12"/>
      <c r="B329" s="12"/>
      <c r="C329" s="12"/>
      <c r="D329" s="12"/>
      <c r="E329" s="23" t="s">
        <v>49</v>
      </c>
      <c r="F329" s="23" t="str">
        <f>IF((COUNT(C325:C328)&lt;&gt;COUNT(F325:F328)),"", ROUND(SUM(F325:F328),2))</f>
        <v/>
      </c>
      <c r="G329" s="21" t="str">
        <f>IF((COUNT(C325:C328)&lt;&gt;COUNT(F325:F328)),"Neužpildytos visų objektų kainos", "")</f>
        <v>Neužpildytos visų objektų kainos</v>
      </c>
      <c r="H329" s="12"/>
      <c r="I329" s="12"/>
    </row>
    <row r="330" spans="1:9" ht="45" x14ac:dyDescent="0.25">
      <c r="A330" s="12"/>
      <c r="B330" s="12"/>
      <c r="C330" s="23" t="s">
        <v>50</v>
      </c>
      <c r="D330" s="26"/>
      <c r="E330" s="23" t="s">
        <v>51</v>
      </c>
      <c r="F330" s="23" t="str">
        <f>IF(OR(F329="",D330=""),"", ROUND(PRODUCT(D330,F329)/100,2))</f>
        <v/>
      </c>
      <c r="G330" s="21" t="str">
        <f>IF(D330="", "Nurodykite taikomą PVM dydį", "")</f>
        <v>Nurodykite taikomą PVM dydį</v>
      </c>
      <c r="H330" s="12"/>
      <c r="I330" s="12"/>
    </row>
    <row r="331" spans="1:9" x14ac:dyDescent="0.25">
      <c r="A331" s="12"/>
      <c r="B331" s="12"/>
      <c r="C331" s="12"/>
      <c r="D331" s="12"/>
      <c r="E331" s="23" t="s">
        <v>52</v>
      </c>
      <c r="F331" s="23">
        <f>IF(ISBLANK(F330), "", ROUND(SUM(F329:F330),2))</f>
        <v>0</v>
      </c>
      <c r="G331" s="12"/>
      <c r="H331" s="12"/>
      <c r="I331" s="12"/>
    </row>
    <row r="335" spans="1:9" x14ac:dyDescent="0.25">
      <c r="A335" s="13" t="s">
        <v>284</v>
      </c>
      <c r="B335" s="13" t="s">
        <v>285</v>
      </c>
    </row>
    <row r="337" spans="1:10" x14ac:dyDescent="0.25">
      <c r="A337" s="13" t="s">
        <v>27</v>
      </c>
    </row>
    <row r="338" spans="1:10" ht="45" x14ac:dyDescent="0.25">
      <c r="A338" s="23" t="s">
        <v>28</v>
      </c>
      <c r="B338" s="23" t="s">
        <v>29</v>
      </c>
      <c r="C338" s="23" t="s">
        <v>30</v>
      </c>
      <c r="D338" s="23" t="s">
        <v>31</v>
      </c>
      <c r="E338" s="23" t="s">
        <v>32</v>
      </c>
      <c r="F338" s="23" t="s">
        <v>33</v>
      </c>
      <c r="G338" s="23" t="s">
        <v>34</v>
      </c>
      <c r="H338" s="23" t="s">
        <v>35</v>
      </c>
      <c r="I338" s="23" t="s">
        <v>36</v>
      </c>
      <c r="J338" s="12"/>
    </row>
    <row r="339" spans="1:10" ht="30" x14ac:dyDescent="0.25">
      <c r="A339" s="23" t="s">
        <v>286</v>
      </c>
      <c r="B339" s="23" t="s">
        <v>287</v>
      </c>
      <c r="C339" s="24"/>
      <c r="D339" s="24"/>
      <c r="E339" s="24"/>
      <c r="F339" s="24"/>
      <c r="G339" s="24"/>
      <c r="H339" s="24"/>
      <c r="I339" s="24"/>
      <c r="J339" s="12"/>
    </row>
    <row r="340" spans="1:10" ht="30" x14ac:dyDescent="0.25">
      <c r="A340" s="24" t="s">
        <v>288</v>
      </c>
      <c r="B340" s="24" t="s">
        <v>287</v>
      </c>
      <c r="C340" s="24">
        <v>100</v>
      </c>
      <c r="D340" s="24" t="s">
        <v>58</v>
      </c>
      <c r="E340" s="25"/>
      <c r="F340" s="24" t="str">
        <f>IF(ISBLANK(E340),"", PRODUCT(C340,E340))</f>
        <v/>
      </c>
      <c r="G340" s="26"/>
      <c r="H340" s="24"/>
      <c r="I340" s="24"/>
      <c r="J340" s="12"/>
    </row>
    <row r="341" spans="1:10" x14ac:dyDescent="0.25">
      <c r="A341" s="24" t="s">
        <v>289</v>
      </c>
      <c r="B341" s="24" t="s">
        <v>290</v>
      </c>
      <c r="C341" s="24"/>
      <c r="D341" s="24"/>
      <c r="E341" s="24"/>
      <c r="F341" s="24"/>
      <c r="G341" s="24"/>
      <c r="H341" s="26"/>
      <c r="I341" s="26"/>
      <c r="J341" s="12"/>
    </row>
    <row r="342" spans="1:10" x14ac:dyDescent="0.25">
      <c r="A342" s="24" t="s">
        <v>291</v>
      </c>
      <c r="B342" s="24" t="s">
        <v>292</v>
      </c>
      <c r="C342" s="24"/>
      <c r="D342" s="24"/>
      <c r="E342" s="24"/>
      <c r="F342" s="24"/>
      <c r="G342" s="24"/>
      <c r="H342" s="26"/>
      <c r="I342" s="26"/>
      <c r="J342" s="12"/>
    </row>
    <row r="343" spans="1:10" ht="30" x14ac:dyDescent="0.25">
      <c r="A343" s="24" t="s">
        <v>293</v>
      </c>
      <c r="B343" s="24" t="s">
        <v>294</v>
      </c>
      <c r="C343" s="24"/>
      <c r="D343" s="24"/>
      <c r="E343" s="24"/>
      <c r="F343" s="24"/>
      <c r="G343" s="24"/>
      <c r="H343" s="26"/>
      <c r="I343" s="26"/>
      <c r="J343" s="12"/>
    </row>
    <row r="344" spans="1:10" ht="30" x14ac:dyDescent="0.25">
      <c r="A344" s="24" t="s">
        <v>295</v>
      </c>
      <c r="B344" s="24" t="s">
        <v>296</v>
      </c>
      <c r="C344" s="24"/>
      <c r="D344" s="24"/>
      <c r="E344" s="24"/>
      <c r="F344" s="24"/>
      <c r="G344" s="24"/>
      <c r="H344" s="26"/>
      <c r="I344" s="26"/>
      <c r="J344" s="12"/>
    </row>
    <row r="345" spans="1:10" x14ac:dyDescent="0.25">
      <c r="A345" s="24" t="s">
        <v>297</v>
      </c>
      <c r="B345" s="24" t="s">
        <v>298</v>
      </c>
      <c r="C345" s="24"/>
      <c r="D345" s="24"/>
      <c r="E345" s="24"/>
      <c r="F345" s="24"/>
      <c r="G345" s="24"/>
      <c r="H345" s="26"/>
      <c r="I345" s="26"/>
      <c r="J345" s="12"/>
    </row>
    <row r="346" spans="1:10" x14ac:dyDescent="0.25">
      <c r="A346" s="24" t="s">
        <v>299</v>
      </c>
      <c r="B346" s="24" t="s">
        <v>300</v>
      </c>
      <c r="C346" s="24"/>
      <c r="D346" s="24"/>
      <c r="E346" s="24"/>
      <c r="F346" s="24"/>
      <c r="G346" s="24"/>
      <c r="H346" s="26"/>
      <c r="I346" s="26"/>
      <c r="J346" s="12"/>
    </row>
    <row r="347" spans="1:10" x14ac:dyDescent="0.25">
      <c r="A347" s="12"/>
      <c r="B347" s="12"/>
      <c r="C347" s="12"/>
      <c r="D347" s="12"/>
      <c r="E347" s="23" t="s">
        <v>49</v>
      </c>
      <c r="F347" s="23" t="str">
        <f>IF((COUNT(C340:C346)&lt;&gt;COUNT(F340:F346)),"", ROUND(SUM(F340:F346),2))</f>
        <v/>
      </c>
      <c r="G347" s="21" t="str">
        <f>IF((COUNT(C340:C346)&lt;&gt;COUNT(F340:F346)),"Neužpildytos visų objektų kainos", "")</f>
        <v>Neužpildytos visų objektų kainos</v>
      </c>
      <c r="H347" s="12"/>
      <c r="I347" s="12"/>
      <c r="J347" s="12"/>
    </row>
    <row r="348" spans="1:10" ht="45" x14ac:dyDescent="0.25">
      <c r="A348" s="12"/>
      <c r="B348" s="12"/>
      <c r="C348" s="23" t="s">
        <v>50</v>
      </c>
      <c r="D348" s="26"/>
      <c r="E348" s="23" t="s">
        <v>51</v>
      </c>
      <c r="F348" s="23" t="str">
        <f>IF(OR(F347="",D348=""),"", ROUND(PRODUCT(D348,F347)/100,2))</f>
        <v/>
      </c>
      <c r="G348" s="21" t="str">
        <f>IF(D348="", "Nurodykite taikomą PVM dydį", "")</f>
        <v>Nurodykite taikomą PVM dydį</v>
      </c>
      <c r="H348" s="12"/>
      <c r="I348" s="12"/>
      <c r="J348" s="12"/>
    </row>
    <row r="349" spans="1:10" x14ac:dyDescent="0.25">
      <c r="A349" s="12"/>
      <c r="B349" s="12"/>
      <c r="C349" s="12"/>
      <c r="D349" s="12"/>
      <c r="E349" s="23" t="s">
        <v>52</v>
      </c>
      <c r="F349" s="23">
        <f>IF(ISBLANK(F348), "", ROUND(SUM(F347:F348),2))</f>
        <v>0</v>
      </c>
      <c r="G349" s="12"/>
      <c r="H349" s="12"/>
      <c r="I349" s="12"/>
      <c r="J349" s="12"/>
    </row>
    <row r="353" spans="1:9" x14ac:dyDescent="0.25">
      <c r="A353" s="13" t="s">
        <v>301</v>
      </c>
      <c r="B353" s="13" t="s">
        <v>302</v>
      </c>
    </row>
    <row r="355" spans="1:9" x14ac:dyDescent="0.25">
      <c r="A355" s="13" t="s">
        <v>27</v>
      </c>
    </row>
    <row r="356" spans="1:9" ht="45" x14ac:dyDescent="0.25">
      <c r="A356" s="23" t="s">
        <v>28</v>
      </c>
      <c r="B356" s="23" t="s">
        <v>29</v>
      </c>
      <c r="C356" s="23" t="s">
        <v>30</v>
      </c>
      <c r="D356" s="23" t="s">
        <v>31</v>
      </c>
      <c r="E356" s="23" t="s">
        <v>32</v>
      </c>
      <c r="F356" s="23" t="s">
        <v>33</v>
      </c>
      <c r="G356" s="23" t="s">
        <v>34</v>
      </c>
      <c r="H356" s="23" t="s">
        <v>35</v>
      </c>
      <c r="I356" s="23" t="s">
        <v>36</v>
      </c>
    </row>
    <row r="357" spans="1:9" x14ac:dyDescent="0.25">
      <c r="A357" s="23" t="s">
        <v>303</v>
      </c>
      <c r="B357" s="23" t="s">
        <v>304</v>
      </c>
      <c r="C357" s="24"/>
      <c r="D357" s="24"/>
      <c r="E357" s="24"/>
      <c r="F357" s="24"/>
      <c r="G357" s="24"/>
      <c r="H357" s="24"/>
      <c r="I357" s="24"/>
    </row>
    <row r="358" spans="1:9" x14ac:dyDescent="0.25">
      <c r="A358" s="24" t="s">
        <v>305</v>
      </c>
      <c r="B358" s="24" t="s">
        <v>304</v>
      </c>
      <c r="C358" s="24">
        <v>120</v>
      </c>
      <c r="D358" s="24" t="s">
        <v>58</v>
      </c>
      <c r="E358" s="25"/>
      <c r="F358" s="24" t="str">
        <f>IF(ISBLANK(E358),"", PRODUCT(C358,E358))</f>
        <v/>
      </c>
      <c r="G358" s="26"/>
      <c r="H358" s="24"/>
      <c r="I358" s="24"/>
    </row>
    <row r="359" spans="1:9" ht="30" x14ac:dyDescent="0.25">
      <c r="A359" s="24" t="s">
        <v>306</v>
      </c>
      <c r="B359" s="24" t="s">
        <v>307</v>
      </c>
      <c r="C359" s="24"/>
      <c r="D359" s="24"/>
      <c r="E359" s="24"/>
      <c r="F359" s="24"/>
      <c r="G359" s="24"/>
      <c r="H359" s="26"/>
      <c r="I359" s="26"/>
    </row>
    <row r="360" spans="1:9" x14ac:dyDescent="0.25">
      <c r="A360" s="24" t="s">
        <v>308</v>
      </c>
      <c r="B360" s="24" t="s">
        <v>309</v>
      </c>
      <c r="C360" s="24"/>
      <c r="D360" s="24"/>
      <c r="E360" s="24"/>
      <c r="F360" s="24"/>
      <c r="G360" s="24"/>
      <c r="H360" s="26"/>
      <c r="I360" s="26"/>
    </row>
    <row r="361" spans="1:9" x14ac:dyDescent="0.25">
      <c r="A361" s="24" t="s">
        <v>310</v>
      </c>
      <c r="B361" s="24" t="s">
        <v>311</v>
      </c>
      <c r="C361" s="24"/>
      <c r="D361" s="24"/>
      <c r="E361" s="24"/>
      <c r="F361" s="24"/>
      <c r="G361" s="24"/>
      <c r="H361" s="26"/>
      <c r="I361" s="26"/>
    </row>
    <row r="362" spans="1:9" x14ac:dyDescent="0.25">
      <c r="A362" s="24" t="s">
        <v>312</v>
      </c>
      <c r="B362" s="24" t="s">
        <v>313</v>
      </c>
      <c r="C362" s="24"/>
      <c r="D362" s="24"/>
      <c r="E362" s="24"/>
      <c r="F362" s="24"/>
      <c r="G362" s="24"/>
      <c r="H362" s="26"/>
      <c r="I362" s="26"/>
    </row>
    <row r="363" spans="1:9" x14ac:dyDescent="0.25">
      <c r="A363" s="12"/>
      <c r="B363" s="12"/>
      <c r="C363" s="12"/>
      <c r="D363" s="12"/>
      <c r="E363" s="23" t="s">
        <v>49</v>
      </c>
      <c r="F363" s="23" t="str">
        <f>IF((COUNT(C358:C362)&lt;&gt;COUNT(F358:F362)),"", ROUND(SUM(F358:F362),2))</f>
        <v/>
      </c>
      <c r="G363" s="21" t="str">
        <f>IF((COUNT(C358:C362)&lt;&gt;COUNT(F358:F362)),"Neužpildytos visų objektų kainos", "")</f>
        <v>Neužpildytos visų objektų kainos</v>
      </c>
      <c r="H363" s="12"/>
      <c r="I363" s="12"/>
    </row>
    <row r="364" spans="1:9" ht="45" x14ac:dyDescent="0.25">
      <c r="A364" s="12"/>
      <c r="B364" s="12"/>
      <c r="C364" s="23" t="s">
        <v>50</v>
      </c>
      <c r="D364" s="26"/>
      <c r="E364" s="23" t="s">
        <v>51</v>
      </c>
      <c r="F364" s="23" t="str">
        <f>IF(OR(F363="",D364=""),"", ROUND(PRODUCT(D364,F363)/100,2))</f>
        <v/>
      </c>
      <c r="G364" s="21" t="str">
        <f>IF(D364="", "Nurodykite taikomą PVM dydį", "")</f>
        <v>Nurodykite taikomą PVM dydį</v>
      </c>
      <c r="H364" s="12"/>
      <c r="I364" s="12"/>
    </row>
    <row r="365" spans="1:9" x14ac:dyDescent="0.25">
      <c r="A365" s="12"/>
      <c r="B365" s="12"/>
      <c r="C365" s="12"/>
      <c r="D365" s="12"/>
      <c r="E365" s="23" t="s">
        <v>52</v>
      </c>
      <c r="F365" s="23">
        <f>IF(ISBLANK(F364), "", ROUND(SUM(F363:F364),2))</f>
        <v>0</v>
      </c>
      <c r="G365" s="12"/>
      <c r="H365" s="12"/>
      <c r="I365" s="12"/>
    </row>
    <row r="366" spans="1:9" x14ac:dyDescent="0.25">
      <c r="A366" s="12"/>
      <c r="B366" s="12"/>
      <c r="C366" s="12"/>
      <c r="D366" s="12"/>
      <c r="E366" s="12"/>
      <c r="F366" s="12"/>
      <c r="G366" s="12"/>
      <c r="H366" s="12"/>
      <c r="I366" s="12"/>
    </row>
    <row r="369" spans="1:9" x14ac:dyDescent="0.25">
      <c r="A369" s="13" t="s">
        <v>314</v>
      </c>
      <c r="B369" s="13" t="s">
        <v>315</v>
      </c>
    </row>
    <row r="371" spans="1:9" x14ac:dyDescent="0.25">
      <c r="A371" s="13" t="s">
        <v>27</v>
      </c>
    </row>
    <row r="372" spans="1:9" ht="45" x14ac:dyDescent="0.25">
      <c r="A372" s="23" t="s">
        <v>28</v>
      </c>
      <c r="B372" s="23" t="s">
        <v>29</v>
      </c>
      <c r="C372" s="23" t="s">
        <v>30</v>
      </c>
      <c r="D372" s="23" t="s">
        <v>31</v>
      </c>
      <c r="E372" s="23" t="s">
        <v>32</v>
      </c>
      <c r="F372" s="23" t="s">
        <v>33</v>
      </c>
      <c r="G372" s="23" t="s">
        <v>34</v>
      </c>
      <c r="H372" s="23" t="s">
        <v>35</v>
      </c>
      <c r="I372" s="23" t="s">
        <v>36</v>
      </c>
    </row>
    <row r="373" spans="1:9" x14ac:dyDescent="0.25">
      <c r="A373" s="23" t="s">
        <v>316</v>
      </c>
      <c r="B373" s="23" t="s">
        <v>317</v>
      </c>
      <c r="C373" s="24"/>
      <c r="D373" s="24"/>
      <c r="E373" s="24"/>
      <c r="F373" s="24"/>
      <c r="G373" s="24"/>
      <c r="H373" s="24"/>
      <c r="I373" s="24"/>
    </row>
    <row r="374" spans="1:9" x14ac:dyDescent="0.25">
      <c r="A374" s="24" t="s">
        <v>318</v>
      </c>
      <c r="B374" s="24" t="s">
        <v>317</v>
      </c>
      <c r="C374" s="24">
        <v>12</v>
      </c>
      <c r="D374" s="24" t="s">
        <v>58</v>
      </c>
      <c r="E374" s="25"/>
      <c r="F374" s="24" t="str">
        <f>IF(ISBLANK(E374),"", PRODUCT(C374,E374))</f>
        <v/>
      </c>
      <c r="G374" s="26"/>
      <c r="H374" s="24"/>
      <c r="I374" s="24"/>
    </row>
    <row r="375" spans="1:9" x14ac:dyDescent="0.25">
      <c r="A375" s="24" t="s">
        <v>319</v>
      </c>
      <c r="B375" s="24" t="s">
        <v>320</v>
      </c>
      <c r="C375" s="24"/>
      <c r="D375" s="24"/>
      <c r="E375" s="24"/>
      <c r="F375" s="24"/>
      <c r="G375" s="24"/>
      <c r="H375" s="26"/>
      <c r="I375" s="26"/>
    </row>
    <row r="376" spans="1:9" x14ac:dyDescent="0.25">
      <c r="A376" s="24" t="s">
        <v>321</v>
      </c>
      <c r="B376" s="24" t="s">
        <v>322</v>
      </c>
      <c r="C376" s="24"/>
      <c r="D376" s="24"/>
      <c r="E376" s="24"/>
      <c r="F376" s="24"/>
      <c r="G376" s="24"/>
      <c r="H376" s="26"/>
      <c r="I376" s="26"/>
    </row>
    <row r="377" spans="1:9" x14ac:dyDescent="0.25">
      <c r="A377" s="24" t="s">
        <v>323</v>
      </c>
      <c r="B377" s="24" t="s">
        <v>324</v>
      </c>
      <c r="C377" s="24"/>
      <c r="D377" s="24"/>
      <c r="E377" s="24"/>
      <c r="F377" s="24"/>
      <c r="G377" s="24"/>
      <c r="H377" s="26"/>
      <c r="I377" s="26"/>
    </row>
    <row r="378" spans="1:9" ht="30" x14ac:dyDescent="0.25">
      <c r="A378" s="24" t="s">
        <v>325</v>
      </c>
      <c r="B378" s="24" t="s">
        <v>326</v>
      </c>
      <c r="C378" s="24"/>
      <c r="D378" s="24"/>
      <c r="E378" s="24"/>
      <c r="F378" s="24"/>
      <c r="G378" s="24"/>
      <c r="H378" s="26"/>
      <c r="I378" s="26"/>
    </row>
    <row r="379" spans="1:9" x14ac:dyDescent="0.25">
      <c r="A379" s="24" t="s">
        <v>327</v>
      </c>
      <c r="B379" s="24" t="s">
        <v>328</v>
      </c>
      <c r="C379" s="24"/>
      <c r="D379" s="24"/>
      <c r="E379" s="24"/>
      <c r="F379" s="24"/>
      <c r="G379" s="24"/>
      <c r="H379" s="26"/>
      <c r="I379" s="26"/>
    </row>
    <row r="380" spans="1:9" x14ac:dyDescent="0.25">
      <c r="A380" s="24" t="s">
        <v>329</v>
      </c>
      <c r="B380" s="24" t="s">
        <v>330</v>
      </c>
      <c r="C380" s="24"/>
      <c r="D380" s="24"/>
      <c r="E380" s="24"/>
      <c r="F380" s="24"/>
      <c r="G380" s="24"/>
      <c r="H380" s="26"/>
      <c r="I380" s="26"/>
    </row>
    <row r="381" spans="1:9" x14ac:dyDescent="0.25">
      <c r="A381" s="12"/>
      <c r="B381" s="12"/>
      <c r="C381" s="12"/>
      <c r="D381" s="12"/>
      <c r="E381" s="23" t="s">
        <v>49</v>
      </c>
      <c r="F381" s="23" t="str">
        <f>IF((COUNT(C374:C380)&lt;&gt;COUNT(F374:F380)),"", ROUND(SUM(F374:F380),2))</f>
        <v/>
      </c>
      <c r="G381" s="21" t="str">
        <f>IF((COUNT(C374:C380)&lt;&gt;COUNT(F374:F380)),"Neužpildytos visų objektų kainos", "")</f>
        <v>Neužpildytos visų objektų kainos</v>
      </c>
      <c r="H381" s="12"/>
      <c r="I381" s="12"/>
    </row>
    <row r="382" spans="1:9" ht="45" x14ac:dyDescent="0.25">
      <c r="A382" s="12"/>
      <c r="B382" s="12"/>
      <c r="C382" s="23" t="s">
        <v>50</v>
      </c>
      <c r="D382" s="26"/>
      <c r="E382" s="23" t="s">
        <v>51</v>
      </c>
      <c r="F382" s="23" t="str">
        <f>IF(OR(F381="",D382=""),"", ROUND(PRODUCT(D382,F381)/100,2))</f>
        <v/>
      </c>
      <c r="G382" s="21" t="str">
        <f>IF(D382="", "Nurodykite taikomą PVM dydį", "")</f>
        <v>Nurodykite taikomą PVM dydį</v>
      </c>
      <c r="H382" s="12"/>
      <c r="I382" s="12"/>
    </row>
    <row r="383" spans="1:9" x14ac:dyDescent="0.25">
      <c r="A383" s="12"/>
      <c r="B383" s="12"/>
      <c r="C383" s="12"/>
      <c r="D383" s="12"/>
      <c r="E383" s="23" t="s">
        <v>52</v>
      </c>
      <c r="F383" s="23">
        <f>IF(ISBLANK(F382), "", ROUND(SUM(F381:F382),2))</f>
        <v>0</v>
      </c>
      <c r="G383" s="12"/>
      <c r="H383" s="12"/>
      <c r="I383" s="12"/>
    </row>
    <row r="387" spans="1:9" x14ac:dyDescent="0.25">
      <c r="A387" s="13" t="s">
        <v>331</v>
      </c>
      <c r="B387" s="13" t="s">
        <v>332</v>
      </c>
    </row>
    <row r="389" spans="1:9" x14ac:dyDescent="0.25">
      <c r="A389" s="13" t="s">
        <v>27</v>
      </c>
    </row>
    <row r="390" spans="1:9" ht="45" x14ac:dyDescent="0.25">
      <c r="A390" s="23" t="s">
        <v>28</v>
      </c>
      <c r="B390" s="23" t="s">
        <v>29</v>
      </c>
      <c r="C390" s="23" t="s">
        <v>30</v>
      </c>
      <c r="D390" s="23" t="s">
        <v>31</v>
      </c>
      <c r="E390" s="23" t="s">
        <v>32</v>
      </c>
      <c r="F390" s="23" t="s">
        <v>33</v>
      </c>
      <c r="G390" s="23" t="s">
        <v>34</v>
      </c>
      <c r="H390" s="23" t="s">
        <v>35</v>
      </c>
      <c r="I390" s="23" t="s">
        <v>36</v>
      </c>
    </row>
    <row r="391" spans="1:9" ht="30" x14ac:dyDescent="0.25">
      <c r="A391" s="23" t="s">
        <v>333</v>
      </c>
      <c r="B391" s="23" t="s">
        <v>334</v>
      </c>
      <c r="C391" s="24"/>
      <c r="D391" s="24"/>
      <c r="E391" s="24"/>
      <c r="F391" s="24"/>
      <c r="G391" s="24"/>
      <c r="H391" s="24"/>
      <c r="I391" s="24"/>
    </row>
    <row r="392" spans="1:9" ht="30" x14ac:dyDescent="0.25">
      <c r="A392" s="24" t="s">
        <v>335</v>
      </c>
      <c r="B392" s="24" t="s">
        <v>334</v>
      </c>
      <c r="C392" s="24">
        <v>1500</v>
      </c>
      <c r="D392" s="24" t="s">
        <v>58</v>
      </c>
      <c r="E392" s="25"/>
      <c r="F392" s="24" t="str">
        <f>IF(ISBLANK(E392),"", PRODUCT(C392,E392))</f>
        <v/>
      </c>
      <c r="G392" s="26"/>
      <c r="H392" s="24"/>
      <c r="I392" s="24"/>
    </row>
    <row r="393" spans="1:9" x14ac:dyDescent="0.25">
      <c r="A393" s="24" t="s">
        <v>336</v>
      </c>
      <c r="B393" s="24" t="s">
        <v>337</v>
      </c>
      <c r="C393" s="24"/>
      <c r="D393" s="24"/>
      <c r="E393" s="24"/>
      <c r="F393" s="24"/>
      <c r="G393" s="24"/>
      <c r="H393" s="26"/>
      <c r="I393" s="26"/>
    </row>
    <row r="394" spans="1:9" x14ac:dyDescent="0.25">
      <c r="A394" s="24" t="s">
        <v>338</v>
      </c>
      <c r="B394" s="24" t="s">
        <v>339</v>
      </c>
      <c r="C394" s="24"/>
      <c r="D394" s="24"/>
      <c r="E394" s="24"/>
      <c r="F394" s="24"/>
      <c r="G394" s="24"/>
      <c r="H394" s="26"/>
      <c r="I394" s="26"/>
    </row>
    <row r="395" spans="1:9" x14ac:dyDescent="0.25">
      <c r="A395" s="24" t="s">
        <v>340</v>
      </c>
      <c r="B395" s="24" t="s">
        <v>341</v>
      </c>
      <c r="C395" s="24"/>
      <c r="D395" s="24"/>
      <c r="E395" s="24"/>
      <c r="F395" s="24"/>
      <c r="G395" s="24"/>
      <c r="H395" s="26"/>
      <c r="I395" s="26"/>
    </row>
    <row r="396" spans="1:9" x14ac:dyDescent="0.25">
      <c r="A396" s="24" t="s">
        <v>342</v>
      </c>
      <c r="B396" s="24" t="s">
        <v>343</v>
      </c>
      <c r="C396" s="24"/>
      <c r="D396" s="24"/>
      <c r="E396" s="24"/>
      <c r="F396" s="24"/>
      <c r="G396" s="24"/>
      <c r="H396" s="26"/>
      <c r="I396" s="26"/>
    </row>
    <row r="397" spans="1:9" ht="30" x14ac:dyDescent="0.25">
      <c r="A397" s="24" t="s">
        <v>344</v>
      </c>
      <c r="B397" s="24" t="s">
        <v>345</v>
      </c>
      <c r="C397" s="24"/>
      <c r="D397" s="24"/>
      <c r="E397" s="24"/>
      <c r="F397" s="24"/>
      <c r="G397" s="24"/>
      <c r="H397" s="26"/>
      <c r="I397" s="26"/>
    </row>
    <row r="398" spans="1:9" x14ac:dyDescent="0.25">
      <c r="A398" s="24" t="s">
        <v>346</v>
      </c>
      <c r="B398" s="24" t="s">
        <v>347</v>
      </c>
      <c r="C398" s="24"/>
      <c r="D398" s="24"/>
      <c r="E398" s="24"/>
      <c r="F398" s="24"/>
      <c r="G398" s="24"/>
      <c r="H398" s="26"/>
      <c r="I398" s="26"/>
    </row>
    <row r="399" spans="1:9" x14ac:dyDescent="0.25">
      <c r="A399" s="24" t="s">
        <v>348</v>
      </c>
      <c r="B399" s="24" t="s">
        <v>349</v>
      </c>
      <c r="C399" s="24"/>
      <c r="D399" s="24"/>
      <c r="E399" s="24"/>
      <c r="F399" s="24"/>
      <c r="G399" s="24"/>
      <c r="H399" s="26"/>
      <c r="I399" s="26"/>
    </row>
    <row r="400" spans="1:9" x14ac:dyDescent="0.25">
      <c r="A400" s="24" t="s">
        <v>350</v>
      </c>
      <c r="B400" s="24" t="s">
        <v>351</v>
      </c>
      <c r="C400" s="24"/>
      <c r="D400" s="24"/>
      <c r="E400" s="24"/>
      <c r="F400" s="24"/>
      <c r="G400" s="24"/>
      <c r="H400" s="26"/>
      <c r="I400" s="26"/>
    </row>
    <row r="401" spans="1:9" x14ac:dyDescent="0.25">
      <c r="A401" s="24" t="s">
        <v>352</v>
      </c>
      <c r="B401" s="24" t="s">
        <v>353</v>
      </c>
      <c r="C401" s="24"/>
      <c r="D401" s="24"/>
      <c r="E401" s="24"/>
      <c r="F401" s="24"/>
      <c r="G401" s="24"/>
      <c r="H401" s="26"/>
      <c r="I401" s="26"/>
    </row>
    <row r="402" spans="1:9" x14ac:dyDescent="0.25">
      <c r="A402" s="24" t="s">
        <v>354</v>
      </c>
      <c r="B402" s="24" t="s">
        <v>355</v>
      </c>
      <c r="C402" s="24"/>
      <c r="D402" s="24"/>
      <c r="E402" s="24"/>
      <c r="F402" s="24"/>
      <c r="G402" s="24"/>
      <c r="H402" s="26"/>
      <c r="I402" s="26"/>
    </row>
    <row r="403" spans="1:9" x14ac:dyDescent="0.25">
      <c r="A403" s="24" t="s">
        <v>356</v>
      </c>
      <c r="B403" s="24" t="s">
        <v>357</v>
      </c>
      <c r="C403" s="24"/>
      <c r="D403" s="24"/>
      <c r="E403" s="24"/>
      <c r="F403" s="24"/>
      <c r="G403" s="24"/>
      <c r="H403" s="26"/>
      <c r="I403" s="26"/>
    </row>
    <row r="404" spans="1:9" x14ac:dyDescent="0.25">
      <c r="A404" s="24" t="s">
        <v>358</v>
      </c>
      <c r="B404" s="24" t="s">
        <v>359</v>
      </c>
      <c r="C404" s="24"/>
      <c r="D404" s="24"/>
      <c r="E404" s="24"/>
      <c r="F404" s="24"/>
      <c r="G404" s="24"/>
      <c r="H404" s="26"/>
      <c r="I404" s="26"/>
    </row>
    <row r="405" spans="1:9" x14ac:dyDescent="0.25">
      <c r="A405" s="24" t="s">
        <v>360</v>
      </c>
      <c r="B405" s="24" t="s">
        <v>361</v>
      </c>
      <c r="C405" s="24"/>
      <c r="D405" s="24"/>
      <c r="E405" s="24"/>
      <c r="F405" s="24"/>
      <c r="G405" s="24"/>
      <c r="H405" s="26"/>
      <c r="I405" s="26"/>
    </row>
    <row r="406" spans="1:9" ht="30" x14ac:dyDescent="0.25">
      <c r="A406" s="24" t="s">
        <v>362</v>
      </c>
      <c r="B406" s="24" t="s">
        <v>363</v>
      </c>
      <c r="C406" s="24"/>
      <c r="D406" s="24"/>
      <c r="E406" s="24"/>
      <c r="F406" s="24"/>
      <c r="G406" s="24"/>
      <c r="H406" s="26"/>
      <c r="I406" s="26"/>
    </row>
    <row r="407" spans="1:9" x14ac:dyDescent="0.25">
      <c r="A407" s="24" t="s">
        <v>364</v>
      </c>
      <c r="B407" s="24" t="s">
        <v>365</v>
      </c>
      <c r="C407" s="24"/>
      <c r="D407" s="24"/>
      <c r="E407" s="24"/>
      <c r="F407" s="24"/>
      <c r="G407" s="24"/>
      <c r="H407" s="26"/>
      <c r="I407" s="26"/>
    </row>
    <row r="408" spans="1:9" x14ac:dyDescent="0.25">
      <c r="A408" s="24" t="s">
        <v>366</v>
      </c>
      <c r="B408" s="24" t="s">
        <v>367</v>
      </c>
      <c r="C408" s="24"/>
      <c r="D408" s="24"/>
      <c r="E408" s="24"/>
      <c r="F408" s="24"/>
      <c r="G408" s="24"/>
      <c r="H408" s="26"/>
      <c r="I408" s="26"/>
    </row>
    <row r="409" spans="1:9" ht="30" x14ac:dyDescent="0.25">
      <c r="A409" s="24" t="s">
        <v>368</v>
      </c>
      <c r="B409" s="24" t="s">
        <v>369</v>
      </c>
      <c r="C409" s="24"/>
      <c r="D409" s="24"/>
      <c r="E409" s="24"/>
      <c r="F409" s="24"/>
      <c r="G409" s="24"/>
      <c r="H409" s="26"/>
      <c r="I409" s="26"/>
    </row>
    <row r="410" spans="1:9" x14ac:dyDescent="0.25">
      <c r="A410" s="24" t="s">
        <v>370</v>
      </c>
      <c r="B410" s="24" t="s">
        <v>371</v>
      </c>
      <c r="C410" s="24"/>
      <c r="D410" s="24"/>
      <c r="E410" s="24"/>
      <c r="F410" s="24"/>
      <c r="G410" s="24"/>
      <c r="H410" s="26"/>
      <c r="I410" s="26"/>
    </row>
    <row r="411" spans="1:9" ht="30" x14ac:dyDescent="0.25">
      <c r="A411" s="24" t="s">
        <v>372</v>
      </c>
      <c r="B411" s="24" t="s">
        <v>373</v>
      </c>
      <c r="C411" s="24"/>
      <c r="D411" s="24"/>
      <c r="E411" s="24"/>
      <c r="F411" s="24"/>
      <c r="G411" s="24"/>
      <c r="H411" s="26"/>
      <c r="I411" s="26"/>
    </row>
    <row r="412" spans="1:9" ht="90" x14ac:dyDescent="0.25">
      <c r="A412" s="24" t="s">
        <v>374</v>
      </c>
      <c r="B412" s="24" t="s">
        <v>404</v>
      </c>
      <c r="C412" s="24"/>
      <c r="D412" s="24"/>
      <c r="E412" s="24"/>
      <c r="F412" s="24"/>
      <c r="G412" s="24"/>
      <c r="H412" s="26"/>
      <c r="I412" s="26"/>
    </row>
    <row r="413" spans="1:9" ht="30" x14ac:dyDescent="0.25">
      <c r="A413" s="24" t="s">
        <v>375</v>
      </c>
      <c r="B413" s="24" t="s">
        <v>376</v>
      </c>
      <c r="C413" s="24"/>
      <c r="D413" s="24"/>
      <c r="E413" s="24"/>
      <c r="F413" s="24"/>
      <c r="G413" s="24"/>
      <c r="H413" s="26"/>
      <c r="I413" s="26"/>
    </row>
    <row r="414" spans="1:9" x14ac:dyDescent="0.25">
      <c r="A414" s="24" t="s">
        <v>377</v>
      </c>
      <c r="B414" s="24" t="s">
        <v>378</v>
      </c>
      <c r="C414" s="24"/>
      <c r="D414" s="24"/>
      <c r="E414" s="24"/>
      <c r="F414" s="24"/>
      <c r="G414" s="24"/>
      <c r="H414" s="26"/>
      <c r="I414" s="26"/>
    </row>
    <row r="415" spans="1:9" ht="30" x14ac:dyDescent="0.25">
      <c r="A415" s="24" t="s">
        <v>379</v>
      </c>
      <c r="B415" s="24" t="s">
        <v>380</v>
      </c>
      <c r="C415" s="24"/>
      <c r="D415" s="24"/>
      <c r="E415" s="24">
        <v>0</v>
      </c>
      <c r="F415" s="24"/>
      <c r="G415" s="24"/>
      <c r="H415" s="26"/>
      <c r="I415" s="26"/>
    </row>
    <row r="416" spans="1:9" x14ac:dyDescent="0.25">
      <c r="A416" s="12"/>
      <c r="B416" s="12"/>
      <c r="C416" s="12"/>
      <c r="D416" s="12"/>
      <c r="E416" s="23" t="s">
        <v>49</v>
      </c>
      <c r="F416" s="23" t="str">
        <f>IF((COUNT(C392:C415)&lt;&gt;COUNT(F392:F415)),"", ROUND(SUM(F392:F415),2))</f>
        <v/>
      </c>
      <c r="G416" s="21" t="str">
        <f>IF((COUNT(C392:C415)&lt;&gt;COUNT(F392:F415)),"Neužpildytos visų objektų kainos", "")</f>
        <v>Neužpildytos visų objektų kainos</v>
      </c>
      <c r="H416" s="12"/>
      <c r="I416" s="12"/>
    </row>
    <row r="417" spans="1:9" ht="45" x14ac:dyDescent="0.25">
      <c r="A417" s="12"/>
      <c r="B417" s="12"/>
      <c r="C417" s="23" t="s">
        <v>50</v>
      </c>
      <c r="D417" s="26"/>
      <c r="E417" s="23" t="s">
        <v>51</v>
      </c>
      <c r="F417" s="23" t="str">
        <f>IF(OR(F416="",D417=""),"", ROUND(PRODUCT(D417,F416)/100,2))</f>
        <v/>
      </c>
      <c r="G417" s="21" t="str">
        <f>IF(D417="", "Nurodykite taikomą PVM dydį", "")</f>
        <v>Nurodykite taikomą PVM dydį</v>
      </c>
      <c r="H417" s="12"/>
      <c r="I417" s="12"/>
    </row>
    <row r="418" spans="1:9" x14ac:dyDescent="0.25">
      <c r="A418" s="12"/>
      <c r="B418" s="12"/>
      <c r="C418" s="12"/>
      <c r="D418" s="12"/>
      <c r="E418" s="23" t="s">
        <v>52</v>
      </c>
      <c r="F418" s="23">
        <f>IF(ISBLANK(F417), "", ROUND(SUM(F416:F417),2))</f>
        <v>0</v>
      </c>
      <c r="G418" s="12"/>
      <c r="H418" s="12"/>
      <c r="I418" s="12"/>
    </row>
  </sheetData>
  <sheetProtection algorithmName="SHA-512" hashValue="EVc5AED+JPQKHVqoTV4oiMj3PZ2+k9YEjXnhT/GF8nNtwbT418F4/VdpF9hgnfxOQHYoLxu3yWRWJEFlTf9uPA==" saltValue="3N1Vi26CCLg0Sgs/eMkk+w==" spinCount="100000" sheet="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381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382</v>
      </c>
      <c r="B5" s="55"/>
      <c r="C5" s="53" t="s">
        <v>383</v>
      </c>
      <c r="D5" s="54"/>
      <c r="E5" s="55"/>
      <c r="F5" s="53" t="s">
        <v>384</v>
      </c>
      <c r="G5" s="54"/>
      <c r="H5" s="55"/>
      <c r="I5" s="53" t="s">
        <v>385</v>
      </c>
      <c r="J5" s="55"/>
      <c r="K5" s="9" t="s">
        <v>386</v>
      </c>
    </row>
    <row r="6" spans="1:11" ht="48.95" customHeight="1" x14ac:dyDescent="0.25">
      <c r="A6" s="47"/>
      <c r="B6" s="34"/>
      <c r="C6" s="48"/>
      <c r="D6" s="46"/>
      <c r="E6" s="34"/>
      <c r="F6" s="48"/>
      <c r="G6" s="46"/>
      <c r="H6" s="34"/>
      <c r="I6" s="48"/>
      <c r="J6" s="34"/>
      <c r="K6" s="15"/>
    </row>
    <row r="7" spans="1:11" ht="48.95" customHeight="1" x14ac:dyDescent="0.25">
      <c r="A7" s="47"/>
      <c r="B7" s="34"/>
      <c r="C7" s="48"/>
      <c r="D7" s="46"/>
      <c r="E7" s="34"/>
      <c r="F7" s="48"/>
      <c r="G7" s="46"/>
      <c r="H7" s="34"/>
      <c r="I7" s="48"/>
      <c r="J7" s="34"/>
      <c r="K7" s="15"/>
    </row>
    <row r="8" spans="1:11" ht="48.95" customHeight="1" x14ac:dyDescent="0.25">
      <c r="A8" s="47"/>
      <c r="B8" s="34"/>
      <c r="C8" s="48"/>
      <c r="D8" s="46"/>
      <c r="E8" s="34"/>
      <c r="F8" s="48"/>
      <c r="G8" s="46"/>
      <c r="H8" s="34"/>
      <c r="I8" s="48"/>
      <c r="J8" s="34"/>
      <c r="K8" s="15"/>
    </row>
    <row r="9" spans="1:11" ht="48.95" customHeight="1" x14ac:dyDescent="0.25">
      <c r="A9" s="47"/>
      <c r="B9" s="34"/>
      <c r="C9" s="48"/>
      <c r="D9" s="46"/>
      <c r="E9" s="34"/>
      <c r="F9" s="48"/>
      <c r="G9" s="46"/>
      <c r="H9" s="34"/>
      <c r="I9" s="48"/>
      <c r="J9" s="34"/>
      <c r="K9" s="15"/>
    </row>
    <row r="10" spans="1:11" ht="48.95" customHeight="1" x14ac:dyDescent="0.25">
      <c r="A10" s="47"/>
      <c r="B10" s="34"/>
      <c r="C10" s="48"/>
      <c r="D10" s="46"/>
      <c r="E10" s="34"/>
      <c r="F10" s="48"/>
      <c r="G10" s="46"/>
      <c r="H10" s="34"/>
      <c r="I10" s="48"/>
      <c r="J10" s="34"/>
      <c r="K10" s="15"/>
    </row>
    <row r="11" spans="1:11" ht="48.95" customHeight="1" x14ac:dyDescent="0.25">
      <c r="A11" s="47"/>
      <c r="B11" s="34"/>
      <c r="C11" s="48"/>
      <c r="D11" s="46"/>
      <c r="E11" s="34"/>
      <c r="F11" s="48"/>
      <c r="G11" s="46"/>
      <c r="H11" s="34"/>
      <c r="I11" s="48"/>
      <c r="J11" s="34"/>
      <c r="K11" s="15"/>
    </row>
    <row r="12" spans="1:11" ht="48.95" customHeight="1" x14ac:dyDescent="0.25">
      <c r="A12" s="47"/>
      <c r="B12" s="34"/>
      <c r="C12" s="48"/>
      <c r="D12" s="46"/>
      <c r="E12" s="34"/>
      <c r="F12" s="48"/>
      <c r="G12" s="46"/>
      <c r="H12" s="34"/>
      <c r="I12" s="48"/>
      <c r="J12" s="34"/>
      <c r="K12" s="15"/>
    </row>
    <row r="13" spans="1:11" ht="48.95" customHeight="1" x14ac:dyDescent="0.25">
      <c r="A13" s="47"/>
      <c r="B13" s="34"/>
      <c r="C13" s="48"/>
      <c r="D13" s="46"/>
      <c r="E13" s="34"/>
      <c r="F13" s="48"/>
      <c r="G13" s="46"/>
      <c r="H13" s="34"/>
      <c r="I13" s="48"/>
      <c r="J13" s="34"/>
      <c r="K13" s="15"/>
    </row>
    <row r="14" spans="1:11" ht="48.95" customHeight="1" x14ac:dyDescent="0.25">
      <c r="A14" s="47"/>
      <c r="B14" s="34"/>
      <c r="C14" s="48"/>
      <c r="D14" s="46"/>
      <c r="E14" s="34"/>
      <c r="F14" s="48"/>
      <c r="G14" s="46"/>
      <c r="H14" s="34"/>
      <c r="I14" s="48"/>
      <c r="J14" s="34"/>
      <c r="K14" s="15"/>
    </row>
    <row r="15" spans="1:11" ht="48" customHeight="1" thickBot="1" x14ac:dyDescent="0.3">
      <c r="A15" s="73"/>
      <c r="B15" s="61"/>
      <c r="C15" s="66"/>
      <c r="D15" s="60"/>
      <c r="E15" s="61"/>
      <c r="F15" s="66"/>
      <c r="G15" s="60"/>
      <c r="H15" s="61"/>
      <c r="I15" s="66"/>
      <c r="J15" s="61"/>
      <c r="K15" s="16"/>
    </row>
    <row r="16" spans="1:11" ht="18.95" customHeight="1" x14ac:dyDescent="0.25">
      <c r="A16" s="10"/>
      <c r="B16" s="10"/>
      <c r="C16" s="10"/>
      <c r="D16" s="10"/>
      <c r="E16" s="10"/>
      <c r="F16" s="10"/>
      <c r="G16" s="10"/>
      <c r="H16" s="10"/>
      <c r="I16" s="10"/>
      <c r="J16" s="10"/>
      <c r="K16" s="11"/>
    </row>
    <row r="17" spans="1:11" ht="48.95" customHeight="1" x14ac:dyDescent="0.25">
      <c r="A17" s="70" t="s">
        <v>387</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29</v>
      </c>
      <c r="B19" s="55"/>
      <c r="C19" s="53" t="s">
        <v>383</v>
      </c>
      <c r="D19" s="54"/>
      <c r="E19" s="55"/>
      <c r="F19" s="53" t="s">
        <v>388</v>
      </c>
      <c r="G19" s="54"/>
      <c r="H19" s="55"/>
      <c r="I19" s="72" t="s">
        <v>385</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389</v>
      </c>
      <c r="B33" s="29"/>
      <c r="C33" s="29"/>
      <c r="D33" s="29"/>
      <c r="E33" s="29"/>
      <c r="F33" s="29"/>
      <c r="G33" s="29"/>
      <c r="H33" s="29"/>
      <c r="I33" s="29"/>
      <c r="J33" s="29"/>
    </row>
    <row r="34" spans="1:10" ht="15.95" customHeight="1" thickBot="1" x14ac:dyDescent="0.3"/>
    <row r="35" spans="1:10" ht="15.95" customHeight="1" x14ac:dyDescent="0.25">
      <c r="A35" s="8" t="s">
        <v>28</v>
      </c>
      <c r="B35" s="67" t="s">
        <v>390</v>
      </c>
      <c r="C35" s="54"/>
      <c r="D35" s="54"/>
      <c r="E35" s="54"/>
      <c r="F35" s="54"/>
      <c r="G35" s="55"/>
      <c r="H35" s="68" t="s">
        <v>391</v>
      </c>
      <c r="I35" s="54"/>
      <c r="J35" s="69"/>
    </row>
    <row r="36" spans="1:10" ht="48" customHeight="1" x14ac:dyDescent="0.25">
      <c r="A36" s="17" t="s">
        <v>392</v>
      </c>
      <c r="B36" s="49" t="s">
        <v>393</v>
      </c>
      <c r="C36" s="46"/>
      <c r="D36" s="46"/>
      <c r="E36" s="46"/>
      <c r="F36" s="46"/>
      <c r="G36" s="34"/>
      <c r="H36" s="50"/>
      <c r="I36" s="46"/>
      <c r="J36" s="51"/>
    </row>
    <row r="37" spans="1:10" ht="48" customHeight="1" x14ac:dyDescent="0.25">
      <c r="A37" s="17" t="s">
        <v>394</v>
      </c>
      <c r="B37" s="49" t="s">
        <v>395</v>
      </c>
      <c r="C37" s="46"/>
      <c r="D37" s="46"/>
      <c r="E37" s="46"/>
      <c r="F37" s="46"/>
      <c r="G37" s="34"/>
      <c r="H37" s="50"/>
      <c r="I37" s="46"/>
      <c r="J37" s="51"/>
    </row>
    <row r="38" spans="1:10" ht="48" customHeight="1" x14ac:dyDescent="0.25">
      <c r="A38" s="17" t="s">
        <v>396</v>
      </c>
      <c r="B38" s="49" t="s">
        <v>397</v>
      </c>
      <c r="C38" s="46"/>
      <c r="D38" s="46"/>
      <c r="E38" s="46"/>
      <c r="F38" s="46"/>
      <c r="G38" s="34"/>
      <c r="H38" s="50"/>
      <c r="I38" s="46"/>
      <c r="J38" s="51"/>
    </row>
    <row r="39" spans="1:10" ht="48" customHeight="1" x14ac:dyDescent="0.25">
      <c r="A39" s="17" t="s">
        <v>398</v>
      </c>
      <c r="B39" s="49" t="s">
        <v>399</v>
      </c>
      <c r="C39" s="46"/>
      <c r="D39" s="46"/>
      <c r="E39" s="46"/>
      <c r="F39" s="46"/>
      <c r="G39" s="34"/>
      <c r="H39" s="50"/>
      <c r="I39" s="46"/>
      <c r="J39" s="51"/>
    </row>
    <row r="40" spans="1:10" ht="48" customHeight="1" x14ac:dyDescent="0.25">
      <c r="A40" s="18"/>
      <c r="B40" s="45"/>
      <c r="C40" s="46"/>
      <c r="D40" s="46"/>
      <c r="E40" s="46"/>
      <c r="F40" s="46"/>
      <c r="G40" s="34"/>
      <c r="H40" s="50"/>
      <c r="I40" s="46"/>
      <c r="J40" s="51"/>
    </row>
    <row r="41" spans="1:10" ht="48" customHeight="1" x14ac:dyDescent="0.25">
      <c r="A41" s="18"/>
      <c r="B41" s="45"/>
      <c r="C41" s="46"/>
      <c r="D41" s="46"/>
      <c r="E41" s="46"/>
      <c r="F41" s="46"/>
      <c r="G41" s="34"/>
      <c r="H41" s="50"/>
      <c r="I41" s="46"/>
      <c r="J41" s="51"/>
    </row>
    <row r="42" spans="1:10" ht="48" customHeight="1" x14ac:dyDescent="0.25">
      <c r="A42" s="18"/>
      <c r="B42" s="45"/>
      <c r="C42" s="46"/>
      <c r="D42" s="46"/>
      <c r="E42" s="46"/>
      <c r="F42" s="46"/>
      <c r="G42" s="34"/>
      <c r="H42" s="50"/>
      <c r="I42" s="46"/>
      <c r="J42" s="51"/>
    </row>
    <row r="43" spans="1:10" ht="48" customHeight="1" x14ac:dyDescent="0.25">
      <c r="A43" s="18"/>
      <c r="B43" s="45"/>
      <c r="C43" s="46"/>
      <c r="D43" s="46"/>
      <c r="E43" s="46"/>
      <c r="F43" s="46"/>
      <c r="G43" s="34"/>
      <c r="H43" s="50"/>
      <c r="I43" s="46"/>
      <c r="J43" s="51"/>
    </row>
    <row r="44" spans="1:10" ht="48" customHeight="1" x14ac:dyDescent="0.25">
      <c r="A44" s="18"/>
      <c r="B44" s="45"/>
      <c r="C44" s="46"/>
      <c r="D44" s="46"/>
      <c r="E44" s="46"/>
      <c r="F44" s="46"/>
      <c r="G44" s="34"/>
      <c r="H44" s="50"/>
      <c r="I44" s="46"/>
      <c r="J44" s="51"/>
    </row>
    <row r="45" spans="1:10" ht="48" customHeight="1" x14ac:dyDescent="0.25">
      <c r="A45" s="18"/>
      <c r="B45" s="45"/>
      <c r="C45" s="46"/>
      <c r="D45" s="46"/>
      <c r="E45" s="46"/>
      <c r="F45" s="46"/>
      <c r="G45" s="34"/>
      <c r="H45" s="50"/>
      <c r="I45" s="46"/>
      <c r="J45" s="51"/>
    </row>
    <row r="46" spans="1:10" ht="48.95" customHeight="1" thickBot="1" x14ac:dyDescent="0.3">
      <c r="A46" s="19"/>
      <c r="B46" s="59"/>
      <c r="C46" s="60"/>
      <c r="D46" s="60"/>
      <c r="E46" s="60"/>
      <c r="F46" s="60"/>
      <c r="G46" s="61"/>
      <c r="H46" s="62"/>
      <c r="I46" s="63"/>
      <c r="J46" s="64"/>
    </row>
    <row r="48" spans="1:10" ht="102" customHeight="1" x14ac:dyDescent="0.25">
      <c r="A48" s="58" t="s">
        <v>400</v>
      </c>
      <c r="B48" s="29"/>
      <c r="C48" s="29"/>
      <c r="D48" s="29"/>
      <c r="E48" s="29"/>
      <c r="F48" s="29"/>
      <c r="G48" s="29"/>
      <c r="H48" s="29"/>
      <c r="I48" s="29"/>
      <c r="J48" s="29"/>
    </row>
    <row r="51" spans="1:10" x14ac:dyDescent="0.25">
      <c r="A51" s="65" t="s">
        <v>401</v>
      </c>
      <c r="B51" s="29"/>
      <c r="C51" s="29"/>
      <c r="D51" s="29"/>
      <c r="E51" s="56"/>
      <c r="F51" s="29"/>
      <c r="G51" s="29"/>
      <c r="H51" s="29"/>
      <c r="I51" s="29"/>
      <c r="J51" s="29"/>
    </row>
    <row r="53" spans="1:10" x14ac:dyDescent="0.25">
      <c r="A53" s="65" t="s">
        <v>402</v>
      </c>
      <c r="B53" s="29"/>
      <c r="C53" s="29"/>
      <c r="D53" s="29"/>
      <c r="E53" s="56"/>
      <c r="F53" s="29"/>
      <c r="G53" s="29"/>
      <c r="H53" s="29"/>
      <c r="I53" s="29"/>
      <c r="J53" s="29"/>
    </row>
    <row r="100" spans="1:1" ht="15.75" x14ac:dyDescent="0.25">
      <c r="A100" t="s">
        <v>403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dcterms:created xsi:type="dcterms:W3CDTF">2023-04-04T12:16:45Z</dcterms:created>
  <dcterms:modified xsi:type="dcterms:W3CDTF">2025-10-08T10:58:39Z</dcterms:modified>
</cp:coreProperties>
</file>