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stvol\Desktop\PIRKIMAI\08.08 9903 T A K Apsaugos priemonės ir vienkartinės medicinos pagalbos priemonės darbui  Versius\3. PP klausimas\"/>
    </mc:Choice>
  </mc:AlternateContent>
  <xr:revisionPtr revIDLastSave="0" documentId="13_ncr:1_{67268844-4836-4B36-9185-7017611CE266}" xr6:coauthVersionLast="36" xr6:coauthVersionMax="36" xr10:uidLastSave="{00000000-0000-0000-0000-000000000000}"/>
  <bookViews>
    <workbookView xWindow="0" yWindow="0" windowWidth="28800" windowHeight="10728" xr2:uid="{DDBECC6C-F766-4830-A927-91154393C5E5}"/>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 i="1" l="1"/>
  <c r="O10" i="1" s="1"/>
  <c r="M11" i="1"/>
  <c r="O11" i="1" s="1"/>
  <c r="M12" i="1"/>
  <c r="O12" i="1" s="1"/>
  <c r="M13" i="1"/>
  <c r="O13" i="1" s="1"/>
  <c r="M14" i="1"/>
  <c r="O14" i="1" s="1"/>
  <c r="M15" i="1"/>
  <c r="O15" i="1" s="1"/>
  <c r="M24" i="1" l="1"/>
  <c r="O24" i="1" s="1"/>
  <c r="J24" i="1"/>
  <c r="M23" i="1"/>
  <c r="O23" i="1" s="1"/>
  <c r="J23" i="1"/>
  <c r="K23" i="1" s="1"/>
  <c r="A23" i="1"/>
  <c r="A24" i="1" s="1"/>
  <c r="M22" i="1"/>
  <c r="O22" i="1" s="1"/>
  <c r="J22" i="1"/>
  <c r="K22" i="1" s="1"/>
  <c r="M21" i="1"/>
  <c r="O21" i="1" s="1"/>
  <c r="J21" i="1"/>
  <c r="M20" i="1"/>
  <c r="O20" i="1" s="1"/>
  <c r="J20" i="1"/>
  <c r="K20" i="1" s="1"/>
  <c r="M19" i="1"/>
  <c r="O19" i="1" s="1"/>
  <c r="J19" i="1"/>
  <c r="K19" i="1" s="1"/>
  <c r="M18" i="1"/>
  <c r="O18" i="1" s="1"/>
  <c r="J18" i="1"/>
  <c r="K18" i="1" s="1"/>
  <c r="M17" i="1"/>
  <c r="O17" i="1" s="1"/>
  <c r="J17" i="1"/>
  <c r="K17" i="1" s="1"/>
  <c r="J15" i="1"/>
  <c r="K15" i="1" s="1"/>
  <c r="J14" i="1"/>
  <c r="K14" i="1" s="1"/>
  <c r="J13" i="1"/>
  <c r="K13" i="1" s="1"/>
  <c r="J12" i="1"/>
  <c r="K12" i="1" s="1"/>
  <c r="J11" i="1"/>
  <c r="K11" i="1" s="1"/>
  <c r="J10" i="1"/>
  <c r="K10" i="1" s="1"/>
  <c r="M9" i="1"/>
  <c r="O9" i="1" s="1"/>
  <c r="O16" i="1" s="1"/>
  <c r="J9" i="1"/>
  <c r="K9" i="1" s="1"/>
  <c r="M16" i="1" l="1"/>
  <c r="K21" i="1"/>
  <c r="K24" i="1"/>
</calcChain>
</file>

<file path=xl/sharedStrings.xml><?xml version="1.0" encoding="utf-8"?>
<sst xmlns="http://schemas.openxmlformats.org/spreadsheetml/2006/main" count="95" uniqueCount="67">
  <si>
    <t>VšĮ VUL Santaros klinikos</t>
  </si>
  <si>
    <t>TECHNINĖ SPECIFIKACIJA</t>
  </si>
  <si>
    <t xml:space="preserve">Planuojama pirkėjo </t>
  </si>
  <si>
    <t>Tiekėjo pasiūlymas</t>
  </si>
  <si>
    <t>Pirkimo dalies Nr.</t>
  </si>
  <si>
    <t>Pirkimo dalies Nr. jei pirkimas kartojamas</t>
  </si>
  <si>
    <t>Priemonės pavadinimas</t>
  </si>
  <si>
    <t>BVPŽ kodas</t>
  </si>
  <si>
    <t>Charakteristikos, reikalavimai</t>
  </si>
  <si>
    <t>Mato vienetas</t>
  </si>
  <si>
    <t xml:space="preserve">Vnt. kaina Eur be PVM </t>
  </si>
  <si>
    <t>PVM tarifas ٪</t>
  </si>
  <si>
    <t xml:space="preserve">Maksimali pirkimo suma Eur be PVM </t>
  </si>
  <si>
    <t xml:space="preserve">Maksimali pirkimo suma Eur su PVM </t>
  </si>
  <si>
    <t xml:space="preserve">Siūlomas įkainis EUR be PVM, </t>
  </si>
  <si>
    <t>Suma EUR be PVM</t>
  </si>
  <si>
    <t>Tiekėjo siūlomų prekių  charakteristikos, parametrai, jų reikšmės</t>
  </si>
  <si>
    <t>Tiekėjo siūlomos prekės kodas*</t>
  </si>
  <si>
    <t>Gamintojas</t>
  </si>
  <si>
    <t>Trokarai</t>
  </si>
  <si>
    <t>Troakaras 12 mm</t>
  </si>
  <si>
    <t>Ilgis 100mm, diametras 12 mm. Pagaminti iš permatomo plastiko su stabilumą užtikrinančiu sriegiu. Pravediklis atraumatinis smeigas.
Galvutė kūgio formos, išardoma, su silikonu impregnuotu vožtuvu
praleidžiantys instrumentus 5-12 mm. Pravediklis atraumatinis, smeigas skaidrus, su plastikiniais sparneliais audinių atskyrimui bei anga vaizdo kamerai, suteikiančia galimybę įvesti troakarą į pilvo ertmę su vizualine
kontrole (audinių sluoksniai matomi vaizdo kameros pagalba). Suderinami su CMR Versius instrumentais.</t>
  </si>
  <si>
    <t>1.1</t>
  </si>
  <si>
    <t>1.2</t>
  </si>
  <si>
    <t>Troakaras 11 mm</t>
  </si>
  <si>
    <t>Ilgis 100mm, diametras 11 mm. Pagaminti iš permatomo plastiko. Su stabilumą užtikrinančiu sriegiu. Galvutė kūgio formos, išardoma, su silikonu impregnuotu vožtuvu praleidžiantys instrumentus 5-11 mm.. Pravediklis atraumatinis, smeigas skaidrus, su plastikiniais sparneliais audinių atskyrimui bei anga vaizdo kamerai, suteikiančia galimybę įvesti troakarą į pilvo ertmę su vizualine kontrole (audinių sluoksniai matomi vaizdo kameros pagalba). Suderinami su CMR Versius instrumentais.</t>
  </si>
  <si>
    <t>vnt.</t>
  </si>
  <si>
    <t xml:space="preserve">Preliminarus kiekis 36 mėn. </t>
  </si>
  <si>
    <t>Troakaro kaniulė 11 mm</t>
  </si>
  <si>
    <t>Ilgis 100mm, diametras 11 mm. Pagaminti iš permatomo plastiko su stabilumą užtikrinančiu sriegiu. Galvutė kūgio formos, išardoma, su silikonu impregnuotu vožtuvu praleidžiantys instrumentus 5-11 mm.. Suderinami su CMR Versius instrumentais.</t>
  </si>
  <si>
    <t>1.3</t>
  </si>
  <si>
    <t>1.4</t>
  </si>
  <si>
    <t>Troakarų komplektas 8 mm.</t>
  </si>
  <si>
    <t>1.5</t>
  </si>
  <si>
    <t>Troakaras 8 mm</t>
  </si>
  <si>
    <t xml:space="preserve">Ilgis 100mm, diametras 8 mm. Pagaminti iš permatomo plastiko su stabilumą užtikrinančiu sriegiu. Galvutė kūgio formos, išardoma, su silikonu impregnuotu vožtuvu praleidžiantys instrumentus 5-8 mm.. Pravediklis atraumatinis, smeigas skaidrus, su plastikiniais sparneliais audinių atskyrimui. Suderinami su CMR Versius instrumentais. </t>
  </si>
  <si>
    <t>1.6</t>
  </si>
  <si>
    <t>Trokaro kaniulė 8mm</t>
  </si>
  <si>
    <t>Ilgis 100mm, diametras 8 mm. Pagaminti iš permatomo plastiko su stabilumą užtikrinančiu sriegiu. Galvutė kūgio formos, išardoma, su silikonu impregnuotu vožtuvu praleidžiantys instrumentus 5-8 mm.. Suderinami su CMR Versius instrumentais.</t>
  </si>
  <si>
    <t>1.7</t>
  </si>
  <si>
    <t>Trokarų komplektas 8mm</t>
  </si>
  <si>
    <t xml:space="preserve">Ilgis 100mm, diametras 8 mm. Pagaminti iš permatomo plastiko su stabilumą užtikrinančiu sriegiu. Pravediklis atraumatinis smeigas. Galvutė kūgio formos, išardoma, su silikonu impregnuotu vožtuvu praleidžiantys instrumentus 5-8 mm.. Trokaras (kaniulė su pravedikliu) su papildoma kaniule komplektuojami vienoje sterilioje pakuotėje. Pravediklis atraumatinis, smeigas skaidrus, su plastikiniais sparneliais audinių atskyrimui. Suderinami su CMR Versius instrumentais. </t>
  </si>
  <si>
    <t>Viso 1 p.d.:</t>
  </si>
  <si>
    <t>Standartinis apklotas instrumentų laikymo konsolei</t>
  </si>
  <si>
    <t>Vienkartinis. Supakuotas atskirose steriliose pakuotėse. Apklotas susideda iš dviejų atskirų dalių („rankai“ ir pagrindui), abi dalys persidengia. Apklotas su specialiu uždangalu robotinio instrumento fiksacijai. Apklotas suderinamas su „Versius“ sistema. „Rankos“ dalies apkloto išmatavimai: 
Ilgis: 1980mm ± 25mm
Plotis: 325mm ± 25mm
Pagrindo dalies apkloto išmatavimai: 
Ilgis: 800mm ± 25mm
Plotis: 800mm ± 25mm.</t>
  </si>
  <si>
    <t>Ilgas apklotas instrumentų laikymo konsolei</t>
  </si>
  <si>
    <t>Vienkartinis. Supakuotas atskirose steriliose pakuotėse. Apklotas susideda iš dviejų atskirų dalių („rankai“ ir pagrindui), abi dalys persidengia. Apklotas su specialiu uždangalu robotinio  instrumento fiksacijai. Apklotas suderinamas su „Versius“ sistema. „Rankos“ dalies apkloto išmatavimai: 
Ilgis: 1980mm ± 25mm
Plotis: 325mm ± 25mm
Pagrindo dalies apkloto išmatavimai: 
Ilgis: 960mm ± 25mm
Plotis: 800mm ± 25mm.</t>
  </si>
  <si>
    <t>Standartinis apklotas vizualizacijos konsolei</t>
  </si>
  <si>
    <t>Vienkartinis. Supakuotas atskirose steriliose pakuotėse. Apklotas susideda iš dviejų atskirų dalių („rankai“ ir pagrindui), abi dalys persidengia. Apklotas su specialiu uždangalu kameros fiksacijai. Apklotas suderinamas su „Versius“ sistema. „Rankos“ dalies apkloto išmatavimai: 
Ilgis: 1980mm ± 25mm
Plotis: 325mm ± 25mm
Pagrindo dalies apkloto išmatavimai: 
Ilgis: 800mm ± 25mm
Plotis: 800mm ± 25mm.</t>
  </si>
  <si>
    <t>Ilgas apklotas vizualizacijos konsolei</t>
  </si>
  <si>
    <t>Vienkartinis. Supakuotas atskirose steriliose pakuotėse. Apklotas susideda iš dviejų atskirų dalių („rankai“ ir pagrindui), abi dalys persidengia. Apklotas su specialiu uždangalu kameros fiksacijai. Apklotas suderinamas su „Versius“ sistema. „Rankos“ dalies apkloto išmatavimai: 
Ilgis: 1980mm ± 25mm
Plotis: 325mm ± 25mm
Pagrindo dalies apkloto išmatavimai: 
Ilgis: 960mm ± 25mm
Plotis: 800mm ± 25mm.</t>
  </si>
  <si>
    <t>Kameros galvos apklotas</t>
  </si>
  <si>
    <t xml:space="preserve">Vienkartinis. Apklotas suderinamas su „Versius“ sistema. Vientisas apklotas su elastiniu distaliniu galu. Elastinis galas tvirtinamas prie optikos. </t>
  </si>
  <si>
    <t>Izoliacinis priedas-apklotas</t>
  </si>
  <si>
    <t>Vienkartinis. Fiksuojamas distaliniame „rankos“ gale, skirtas instrumentų valdymo daliai uždengti.</t>
  </si>
  <si>
    <t>Apkloto vienkartinė tarpinė-mova</t>
  </si>
  <si>
    <t>Vienkartinio naudojimo mova. 	Skirta naudoti su robotiniu instrumentu- monopolinėmis žirklėmis.</t>
  </si>
  <si>
    <t>Sterilus užvalkalas visam apsauginiam skydui</t>
  </si>
  <si>
    <t>Tinkantis skydams Mavig  OT50001, OT50001V60, OT50001I.
Specialiai sukurtas taip, kad atitiktų tikslią skydo formą su užuolaidėlėmis.
Tinkantis skydui, kurio išmatavimai 90x78 cm (įskaitant užuolaidėles)
Užvalkalas turi elastinę juostelę tvirtinimui ant skydo.
Užvalkalas turi spalvinę žymę, lipduką, žyminti tinkamą uždėjimo vietą ant skydo.
Pateikiama naudojimo instrukcija lietuvių arba anglų kalbomis.</t>
  </si>
  <si>
    <t>3314000-3</t>
  </si>
  <si>
    <t xml:space="preserve"> *Jeigu tiekėjas taiko 0 PVM,  turi patikslinti formules.</t>
  </si>
  <si>
    <t>PVM tarifas ٪*</t>
  </si>
  <si>
    <t>Suma EUR su PVM*</t>
  </si>
  <si>
    <r>
      <rPr>
        <b/>
        <i/>
        <u/>
        <sz val="11"/>
        <color theme="1"/>
        <rFont val="Arial"/>
        <family val="2"/>
        <charset val="186"/>
      </rPr>
      <t xml:space="preserve">PASTABOS: </t>
    </r>
    <r>
      <rPr>
        <sz val="11"/>
        <color theme="1"/>
        <rFont val="Arial"/>
        <family val="2"/>
        <charset val="186"/>
      </rPr>
      <t>1) Komisija, tiekėjo pasiūlymo kainai viršijus SPS 18 punkte nurodytą kainą (atitinkamai pagal pirkimo objekto dalis), tiekėjo pasiūlymo kainą laikys per didelę, nepriimtiną Perkančiajai organizacijai.            2) Prekių vieneto įkainis iki 1,00 Eur gali būti pateikiamas suapvalintas pagal aritmetikos taisykles iki keturių skaičių po kablelio (virš 1,00 Eur turi būti pateikiamas suapvalinas iki  dviejū skaičių po kablelio), o kiekvienos pirkimo dalies bendra suma turi būti išreikšta cento tikslumu (du skaičiai po kablelio).                                                                                                                                                                                                                                                    3) Pasiūlymo kainos bus naudojamos tik pasiūlymų vertinimui ir eilei sudaryti. Sutarties kaina lygi planuojamai pirkimo vertei nurodytai SPS 18 punkte (atitinkamai pagal pirkimo objekto dalis).</t>
    </r>
  </si>
  <si>
    <t>Apsaugos priemonės ir vienkartinės medicinos pagalbos priemonės darbui su robotinės chirurgijos sistema "Versius" (9903)</t>
  </si>
  <si>
    <r>
      <t xml:space="preserve">1. Prekių kokybė, žymėjimas, informacija vartotojui turi atitikti 93/42/EEC ir/ar MDR (ES) 2017/745 direktyvų reikalavimus. CE ženklinimas. Pateikti kartu su pasiūlymu tai įrodančius dokumentus.
2. Prekių charakteristikoms patvirtinti tiekėjai su pasiūlymu privalo pateikti 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
*Prekės kodas gamintojo kataloge, jeigu gamintojas turi savo prekių katalogą.                                                                                                                                                                                                                                                                                                                                                                                                                                                                                   Perkančioji organizacija, </t>
    </r>
    <r>
      <rPr>
        <i/>
        <sz val="11"/>
        <rFont val="Arial"/>
        <family val="2"/>
        <charset val="186"/>
      </rPr>
      <t>pasiūlymų vertinimo metu</t>
    </r>
    <r>
      <rPr>
        <sz val="11"/>
        <rFont val="Arial"/>
        <family val="2"/>
        <charset val="186"/>
      </rPr>
      <t xml:space="preserve">, siekdama patikrinti konkretaus tiekėjo prekių atitikimą reikalavimams, </t>
    </r>
    <r>
      <rPr>
        <i/>
        <u/>
        <sz val="11"/>
        <rFont val="Arial"/>
        <family val="2"/>
        <charset val="186"/>
      </rPr>
      <t>gali prašyti</t>
    </r>
    <r>
      <rPr>
        <sz val="11"/>
        <rFont val="Arial"/>
        <family val="2"/>
        <charset val="186"/>
      </rPr>
      <t xml:space="preserve"> Tiekėjo per 5 dabo dienas nuo pašymo raštu tiekėjui pateikimo dienos neatlygintinai </t>
    </r>
    <r>
      <rPr>
        <i/>
        <sz val="11"/>
        <rFont val="Arial"/>
        <family val="2"/>
        <charset val="186"/>
      </rPr>
      <t>pateikti pirkimo objekto pavyzdžius</t>
    </r>
    <r>
      <rPr>
        <sz val="11"/>
        <rFont val="Arial"/>
        <family val="2"/>
        <charset val="186"/>
      </rPr>
      <t xml:space="preserve"> (detaliau SPS 14 p.)</t>
    </r>
  </si>
  <si>
    <r>
      <t xml:space="preserve">Ilgis 100mm, diametras 8 mm. Pagaminti iš permatomo plastiko su stabilumą užtikrinančiu sriegiu. Pravediklis atraumatinis smeigas. </t>
    </r>
    <r>
      <rPr>
        <sz val="11"/>
        <color rgb="FFFF0000"/>
        <rFont val="Arial"/>
        <family val="2"/>
        <charset val="186"/>
      </rPr>
      <t>Galvutė kūgio formos, išardoma, su silikonu impregnuotu vožtuvu praleidžiantys instrumentus 5-8 mm</t>
    </r>
    <r>
      <rPr>
        <sz val="11"/>
        <rFont val="Arial"/>
        <family val="2"/>
        <charset val="186"/>
      </rPr>
      <t>. Trokaras (kaniulė su pravedikliu) su papildoma kaniule komplektuojami vienoje sterilioje pakuotėje. Pravediklis atraumatinis, smeigas skaidrus, su plastikiniais sparneliais audinių atskyrimui bei anga vaizdo kamerai, suteikiančia galimybę įvesti troakarą į pilvo ertmę su vizualine kontrole (audinių sluoksniai matomi vaizdo kameros pagalba). Suderinami su CMR Versius instrumentais.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</si>
</sst>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 _€_-;\-* #,##0.00\ _€_-;_-* &quot;-&quot;??\ _€_-;_-@_-"/>
    <numFmt numFmtId="164" formatCode="#,##0\ _€"/>
    <numFmt numFmtId="165" formatCode="#,##0.000"/>
  </numFmts>
  <fonts count="18"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b/>
      <sz val="11"/>
      <name val="Arial"/>
      <family val="2"/>
      <charset val="186"/>
    </font>
    <font>
      <b/>
      <sz val="11"/>
      <color rgb="FF00B050"/>
      <name val="Arial"/>
      <family val="2"/>
      <charset val="186"/>
    </font>
    <font>
      <sz val="11"/>
      <color theme="1"/>
      <name val="Arial"/>
      <family val="2"/>
      <charset val="186"/>
    </font>
    <font>
      <b/>
      <sz val="12"/>
      <name val="Arial"/>
      <family val="2"/>
      <charset val="186"/>
    </font>
    <font>
      <sz val="12"/>
      <color theme="1"/>
      <name val="Arial"/>
      <family val="2"/>
      <charset val="186"/>
    </font>
    <font>
      <sz val="11"/>
      <name val="Arial"/>
      <family val="2"/>
      <charset val="186"/>
    </font>
    <font>
      <b/>
      <sz val="12"/>
      <color theme="1"/>
      <name val="Arial"/>
      <family val="2"/>
      <charset val="186"/>
    </font>
    <font>
      <b/>
      <sz val="10"/>
      <name val="Times"/>
      <family val="1"/>
    </font>
    <font>
      <b/>
      <sz val="10"/>
      <color theme="1"/>
      <name val="Times"/>
      <family val="1"/>
    </font>
    <font>
      <b/>
      <sz val="10"/>
      <name val="Times"/>
      <family val="1"/>
      <charset val="186"/>
    </font>
    <font>
      <b/>
      <sz val="11"/>
      <color theme="1"/>
      <name val="Calibri"/>
      <family val="2"/>
      <charset val="186"/>
    </font>
    <font>
      <b/>
      <i/>
      <u/>
      <sz val="11"/>
      <color theme="1"/>
      <name val="Arial"/>
      <family val="2"/>
      <charset val="186"/>
    </font>
    <font>
      <i/>
      <sz val="11"/>
      <name val="Arial"/>
      <family val="2"/>
      <charset val="186"/>
    </font>
    <font>
      <i/>
      <u/>
      <sz val="11"/>
      <name val="Arial"/>
      <family val="2"/>
      <charset val="186"/>
    </font>
    <font>
      <sz val="11"/>
      <color rgb="FFFF0000"/>
      <name val="Arial"/>
      <family val="2"/>
      <charset val="186"/>
    </font>
  </fonts>
  <fills count="5">
    <fill>
      <patternFill patternType="none"/>
    </fill>
    <fill>
      <patternFill patternType="gray125"/>
    </fill>
    <fill>
      <patternFill patternType="solid">
        <fgColor rgb="FFC6EFCE"/>
      </patternFill>
    </fill>
    <fill>
      <patternFill patternType="solid">
        <fgColor theme="7" tint="0.79998168889431442"/>
        <bgColor indexed="64"/>
      </patternFill>
    </fill>
    <fill>
      <patternFill patternType="solid">
        <fgColor theme="7"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auto="1"/>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0" fontId="2" fillId="2" borderId="0" applyNumberFormat="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cellStyleXfs>
  <cellXfs count="93">
    <xf numFmtId="0" fontId="0" fillId="0" borderId="0" xfId="0"/>
    <xf numFmtId="2" fontId="3" fillId="0" borderId="0" xfId="2" applyNumberFormat="1" applyFont="1" applyAlignment="1" applyProtection="1">
      <alignment horizontal="left" vertical="top"/>
      <protection locked="0"/>
    </xf>
    <xf numFmtId="0" fontId="4" fillId="0" borderId="0" xfId="2" applyFont="1" applyAlignment="1" applyProtection="1">
      <alignment horizontal="center" vertical="top"/>
      <protection locked="0"/>
    </xf>
    <xf numFmtId="0" fontId="5" fillId="0" borderId="0" xfId="2" applyFont="1" applyAlignment="1" applyProtection="1">
      <alignment horizontal="center" vertical="top"/>
      <protection locked="0"/>
    </xf>
    <xf numFmtId="1" fontId="5" fillId="0" borderId="0" xfId="2" applyNumberFormat="1" applyFont="1" applyAlignment="1" applyProtection="1">
      <alignment horizontal="center" vertical="top"/>
      <protection locked="0"/>
    </xf>
    <xf numFmtId="4" fontId="5" fillId="0" borderId="0" xfId="2" applyNumberFormat="1" applyFont="1" applyAlignment="1" applyProtection="1">
      <alignment horizontal="center" vertical="top"/>
      <protection locked="0"/>
    </xf>
    <xf numFmtId="0" fontId="5" fillId="0" borderId="0" xfId="2" applyFont="1" applyAlignment="1" applyProtection="1">
      <alignment vertical="top"/>
      <protection locked="0"/>
    </xf>
    <xf numFmtId="0" fontId="5" fillId="0" borderId="0" xfId="2" applyFont="1" applyProtection="1">
      <protection locked="0"/>
    </xf>
    <xf numFmtId="0" fontId="7" fillId="0" borderId="0" xfId="2" applyFont="1" applyProtection="1">
      <protection locked="0"/>
    </xf>
    <xf numFmtId="0" fontId="10" fillId="3" borderId="12" xfId="2" applyFont="1" applyFill="1" applyBorder="1" applyAlignment="1" applyProtection="1">
      <alignment horizontal="center" vertical="center" wrapText="1"/>
      <protection locked="0"/>
    </xf>
    <xf numFmtId="0" fontId="12" fillId="4" borderId="11" xfId="1" applyFont="1" applyFill="1" applyBorder="1" applyAlignment="1" applyProtection="1">
      <alignment horizontal="center" vertical="center" wrapText="1"/>
      <protection locked="0"/>
    </xf>
    <xf numFmtId="0" fontId="5" fillId="0" borderId="14" xfId="2" applyFont="1" applyBorder="1" applyAlignment="1" applyProtection="1">
      <alignment horizontal="center" vertical="top"/>
      <protection locked="0"/>
    </xf>
    <xf numFmtId="0" fontId="5" fillId="0" borderId="15" xfId="2" applyFont="1" applyBorder="1" applyAlignment="1" applyProtection="1">
      <alignment horizontal="center" vertical="top"/>
      <protection locked="0"/>
    </xf>
    <xf numFmtId="2" fontId="8" fillId="0" borderId="15" xfId="3" applyNumberFormat="1" applyFont="1" applyBorder="1" applyAlignment="1" applyProtection="1">
      <alignment horizontal="left" vertical="top"/>
      <protection locked="0"/>
    </xf>
    <xf numFmtId="4" fontId="3" fillId="0" borderId="15" xfId="3" applyNumberFormat="1" applyFont="1" applyBorder="1" applyAlignment="1" applyProtection="1">
      <alignment horizontal="center" vertical="center"/>
      <protection locked="0"/>
    </xf>
    <xf numFmtId="0" fontId="5" fillId="0" borderId="0" xfId="2" applyFont="1" applyAlignment="1" applyProtection="1">
      <alignment horizontal="center"/>
      <protection locked="0"/>
    </xf>
    <xf numFmtId="0" fontId="11" fillId="4" borderId="12" xfId="0" applyFont="1" applyFill="1" applyBorder="1" applyAlignment="1" applyProtection="1">
      <alignment horizontal="center" vertical="center" wrapText="1"/>
      <protection locked="0"/>
    </xf>
    <xf numFmtId="0" fontId="11" fillId="4" borderId="13" xfId="0" applyFont="1" applyFill="1" applyBorder="1" applyAlignment="1" applyProtection="1">
      <alignment horizontal="center" vertical="center" wrapText="1"/>
      <protection locked="0"/>
    </xf>
    <xf numFmtId="2" fontId="8" fillId="4" borderId="14" xfId="3" applyNumberFormat="1" applyFont="1" applyFill="1" applyBorder="1" applyAlignment="1" applyProtection="1">
      <alignment horizontal="center" vertical="center"/>
      <protection locked="0"/>
    </xf>
    <xf numFmtId="2" fontId="8" fillId="3" borderId="15" xfId="3" applyNumberFormat="1" applyFont="1" applyFill="1" applyBorder="1" applyAlignment="1" applyProtection="1">
      <alignment horizontal="center" vertical="center"/>
      <protection locked="0"/>
    </xf>
    <xf numFmtId="1" fontId="8" fillId="4" borderId="15" xfId="3" applyNumberFormat="1" applyFont="1" applyFill="1" applyBorder="1" applyAlignment="1" applyProtection="1">
      <alignment horizontal="left" vertical="top" wrapText="1"/>
      <protection locked="0"/>
    </xf>
    <xf numFmtId="1" fontId="8" fillId="4" borderId="16" xfId="3" applyNumberFormat="1" applyFont="1" applyFill="1" applyBorder="1" applyAlignment="1" applyProtection="1">
      <alignment horizontal="left" vertical="top" wrapText="1"/>
      <protection locked="0"/>
    </xf>
    <xf numFmtId="1" fontId="8" fillId="3" borderId="15" xfId="3" applyNumberFormat="1" applyFont="1" applyFill="1" applyBorder="1" applyAlignment="1" applyProtection="1">
      <alignment horizontal="center" vertical="center"/>
      <protection locked="0"/>
    </xf>
    <xf numFmtId="1" fontId="8" fillId="4" borderId="15" xfId="3" applyNumberFormat="1" applyFont="1" applyFill="1" applyBorder="1" applyAlignment="1" applyProtection="1">
      <alignment horizontal="left" vertical="top"/>
      <protection locked="0"/>
    </xf>
    <xf numFmtId="1" fontId="8" fillId="4" borderId="16" xfId="3" applyNumberFormat="1" applyFont="1" applyFill="1" applyBorder="1" applyAlignment="1" applyProtection="1">
      <alignment horizontal="left" vertical="top"/>
      <protection locked="0"/>
    </xf>
    <xf numFmtId="2" fontId="3" fillId="4" borderId="14" xfId="3" applyNumberFormat="1" applyFont="1" applyFill="1" applyBorder="1" applyAlignment="1" applyProtection="1">
      <alignment horizontal="center" vertical="center"/>
      <protection locked="0"/>
    </xf>
    <xf numFmtId="2" fontId="8" fillId="4" borderId="15" xfId="2" applyNumberFormat="1" applyFont="1" applyFill="1" applyBorder="1" applyAlignment="1" applyProtection="1">
      <alignment horizontal="left" vertical="top"/>
      <protection locked="0"/>
    </xf>
    <xf numFmtId="2" fontId="8" fillId="4" borderId="16" xfId="2" applyNumberFormat="1" applyFont="1" applyFill="1" applyBorder="1" applyAlignment="1" applyProtection="1">
      <alignment horizontal="left" vertical="top"/>
      <protection locked="0"/>
    </xf>
    <xf numFmtId="1" fontId="8" fillId="4" borderId="15" xfId="2" applyNumberFormat="1" applyFont="1" applyFill="1" applyBorder="1" applyAlignment="1" applyProtection="1">
      <alignment horizontal="left" vertical="top" wrapText="1"/>
      <protection locked="0"/>
    </xf>
    <xf numFmtId="1" fontId="8" fillId="4" borderId="16" xfId="2" applyNumberFormat="1" applyFont="1" applyFill="1" applyBorder="1" applyAlignment="1" applyProtection="1">
      <alignment horizontal="left" vertical="top" wrapText="1"/>
      <protection locked="0"/>
    </xf>
    <xf numFmtId="1" fontId="8" fillId="4" borderId="15" xfId="2" applyNumberFormat="1" applyFont="1" applyFill="1" applyBorder="1" applyAlignment="1" applyProtection="1">
      <alignment horizontal="left" vertical="top"/>
      <protection locked="0"/>
    </xf>
    <xf numFmtId="1" fontId="8" fillId="4" borderId="16" xfId="2" applyNumberFormat="1" applyFont="1" applyFill="1" applyBorder="1" applyAlignment="1" applyProtection="1">
      <alignment horizontal="left" vertical="top"/>
      <protection locked="0"/>
    </xf>
    <xf numFmtId="4" fontId="5" fillId="0" borderId="0" xfId="2" applyNumberFormat="1" applyFont="1" applyProtection="1">
      <protection locked="0"/>
    </xf>
    <xf numFmtId="0" fontId="5" fillId="0" borderId="14" xfId="2" applyFont="1" applyBorder="1" applyAlignment="1" applyProtection="1">
      <alignment horizontal="center" vertical="top"/>
    </xf>
    <xf numFmtId="0" fontId="5" fillId="0" borderId="15" xfId="2" applyFont="1" applyBorder="1" applyAlignment="1" applyProtection="1">
      <alignment horizontal="center" vertical="top"/>
    </xf>
    <xf numFmtId="2" fontId="8" fillId="0" borderId="15" xfId="3" applyNumberFormat="1" applyFont="1" applyBorder="1" applyAlignment="1" applyProtection="1">
      <alignment horizontal="left" vertical="top" wrapText="1"/>
    </xf>
    <xf numFmtId="2" fontId="8" fillId="0" borderId="15" xfId="3" applyNumberFormat="1" applyFont="1" applyBorder="1" applyAlignment="1" applyProtection="1">
      <alignment horizontal="left" vertical="top"/>
    </xf>
    <xf numFmtId="2" fontId="8" fillId="0" borderId="15" xfId="3" applyNumberFormat="1" applyFont="1" applyBorder="1" applyAlignment="1" applyProtection="1">
      <alignment horizontal="center" vertical="center" wrapText="1"/>
    </xf>
    <xf numFmtId="1" fontId="8" fillId="0" borderId="15" xfId="3" applyNumberFormat="1" applyFont="1" applyBorder="1" applyAlignment="1" applyProtection="1">
      <alignment horizontal="center" vertical="center" wrapText="1"/>
    </xf>
    <xf numFmtId="4" fontId="8" fillId="0" borderId="15" xfId="3" applyNumberFormat="1" applyFont="1" applyBorder="1" applyAlignment="1" applyProtection="1">
      <alignment horizontal="center" vertical="center" wrapText="1"/>
    </xf>
    <xf numFmtId="164" fontId="8" fillId="0" borderId="15" xfId="3" applyNumberFormat="1" applyFont="1" applyBorder="1" applyAlignment="1" applyProtection="1">
      <alignment horizontal="center" vertical="center" wrapText="1"/>
    </xf>
    <xf numFmtId="2" fontId="8" fillId="0" borderId="16" xfId="3" applyNumberFormat="1" applyFont="1" applyBorder="1" applyAlignment="1" applyProtection="1">
      <alignment horizontal="center" vertical="center"/>
    </xf>
    <xf numFmtId="4" fontId="8" fillId="0" borderId="15" xfId="1" applyNumberFormat="1" applyFont="1" applyFill="1" applyBorder="1" applyAlignment="1" applyProtection="1">
      <alignment horizontal="center" vertical="center"/>
    </xf>
    <xf numFmtId="0" fontId="8" fillId="0" borderId="15" xfId="3" applyFont="1" applyBorder="1" applyAlignment="1" applyProtection="1">
      <alignment horizontal="left" vertical="top" wrapText="1"/>
    </xf>
    <xf numFmtId="1" fontId="8" fillId="0" borderId="15" xfId="3" applyNumberFormat="1" applyFont="1" applyBorder="1" applyAlignment="1" applyProtection="1">
      <alignment horizontal="center" vertical="center"/>
    </xf>
    <xf numFmtId="4" fontId="8" fillId="0" borderId="15" xfId="3" applyNumberFormat="1" applyFont="1" applyBorder="1" applyAlignment="1" applyProtection="1">
      <alignment horizontal="center" vertical="center"/>
    </xf>
    <xf numFmtId="0" fontId="8" fillId="0" borderId="15" xfId="3" applyFont="1" applyBorder="1" applyAlignment="1" applyProtection="1">
      <alignment horizontal="left" wrapText="1"/>
    </xf>
    <xf numFmtId="0" fontId="8" fillId="0" borderId="15" xfId="3" applyFont="1" applyBorder="1" applyAlignment="1" applyProtection="1">
      <alignment vertical="top" wrapText="1"/>
    </xf>
    <xf numFmtId="2" fontId="8" fillId="0" borderId="15" xfId="4" applyNumberFormat="1" applyFont="1" applyBorder="1" applyAlignment="1" applyProtection="1">
      <alignment horizontal="left" vertical="top" wrapText="1"/>
    </xf>
    <xf numFmtId="2" fontId="8" fillId="0" borderId="15" xfId="4" applyNumberFormat="1" applyFont="1" applyBorder="1" applyAlignment="1" applyProtection="1">
      <alignment horizontal="left" vertical="top"/>
    </xf>
    <xf numFmtId="2" fontId="8" fillId="0" borderId="15" xfId="4" applyNumberFormat="1" applyFont="1" applyBorder="1" applyAlignment="1" applyProtection="1">
      <alignment horizontal="center" vertical="center" wrapText="1"/>
    </xf>
    <xf numFmtId="1" fontId="8" fillId="0" borderId="15" xfId="4" applyNumberFormat="1" applyFont="1" applyBorder="1" applyAlignment="1" applyProtection="1">
      <alignment horizontal="center" vertical="center" wrapText="1"/>
    </xf>
    <xf numFmtId="4" fontId="8" fillId="0" borderId="15" xfId="4" applyNumberFormat="1" applyFont="1" applyBorder="1" applyAlignment="1" applyProtection="1">
      <alignment horizontal="center" vertical="center" wrapText="1"/>
    </xf>
    <xf numFmtId="2" fontId="8" fillId="0" borderId="15" xfId="2" applyNumberFormat="1" applyFont="1" applyBorder="1" applyAlignment="1" applyProtection="1">
      <alignment horizontal="left" vertical="top" wrapText="1"/>
    </xf>
    <xf numFmtId="2" fontId="8" fillId="0" borderId="15" xfId="2" applyNumberFormat="1" applyFont="1" applyBorder="1" applyAlignment="1" applyProtection="1">
      <alignment horizontal="center" vertical="center" wrapText="1"/>
    </xf>
    <xf numFmtId="1" fontId="8" fillId="0" borderId="15" xfId="2" applyNumberFormat="1" applyFont="1" applyBorder="1" applyAlignment="1" applyProtection="1">
      <alignment horizontal="center" vertical="center" wrapText="1"/>
    </xf>
    <xf numFmtId="165" fontId="8" fillId="0" borderId="15" xfId="2" applyNumberFormat="1" applyFont="1" applyBorder="1" applyAlignment="1" applyProtection="1">
      <alignment horizontal="center" vertical="center"/>
    </xf>
    <xf numFmtId="1" fontId="8" fillId="0" borderId="15" xfId="2" applyNumberFormat="1" applyFont="1" applyBorder="1" applyAlignment="1" applyProtection="1">
      <alignment horizontal="center" vertical="center"/>
    </xf>
    <xf numFmtId="165" fontId="8" fillId="0" borderId="15" xfId="5" applyNumberFormat="1" applyFont="1" applyFill="1" applyBorder="1" applyAlignment="1" applyProtection="1">
      <alignment horizontal="center" vertical="center" wrapText="1"/>
    </xf>
    <xf numFmtId="0" fontId="8" fillId="0" borderId="15" xfId="6" applyFont="1" applyBorder="1" applyAlignment="1" applyProtection="1">
      <alignment vertical="top" wrapText="1"/>
    </xf>
    <xf numFmtId="0" fontId="8" fillId="0" borderId="15" xfId="6" applyFont="1" applyBorder="1" applyAlignment="1" applyProtection="1">
      <alignment horizontal="center" vertical="center" wrapText="1"/>
    </xf>
    <xf numFmtId="1" fontId="8" fillId="0" borderId="15" xfId="6" applyNumberFormat="1" applyFont="1" applyBorder="1" applyAlignment="1" applyProtection="1">
      <alignment horizontal="center" vertical="center" wrapText="1"/>
    </xf>
    <xf numFmtId="2" fontId="8" fillId="0" borderId="15" xfId="6" applyNumberFormat="1" applyFont="1" applyBorder="1" applyAlignment="1" applyProtection="1">
      <alignment horizontal="center" vertical="center" wrapText="1"/>
    </xf>
    <xf numFmtId="0" fontId="8" fillId="0" borderId="15" xfId="6" applyFont="1" applyBorder="1" applyAlignment="1" applyProtection="1">
      <alignment horizontal="left" vertical="top" wrapText="1"/>
    </xf>
    <xf numFmtId="4" fontId="3" fillId="0" borderId="15" xfId="3" applyNumberFormat="1" applyFont="1" applyBorder="1" applyAlignment="1" applyProtection="1">
      <alignment horizontal="center" vertical="center"/>
    </xf>
    <xf numFmtId="0" fontId="5" fillId="0" borderId="17" xfId="2" applyFont="1" applyBorder="1" applyAlignment="1" applyProtection="1">
      <alignment horizontal="center"/>
      <protection locked="0"/>
    </xf>
    <xf numFmtId="0" fontId="8" fillId="0" borderId="15" xfId="3" applyFont="1" applyBorder="1" applyAlignment="1" applyProtection="1">
      <alignment horizontal="left" vertical="top" wrapText="1"/>
      <protection locked="0"/>
    </xf>
    <xf numFmtId="2" fontId="3" fillId="3" borderId="15" xfId="3" applyNumberFormat="1" applyFont="1" applyFill="1" applyBorder="1" applyAlignment="1" applyProtection="1">
      <alignment horizontal="center" vertical="center"/>
      <protection locked="0"/>
    </xf>
    <xf numFmtId="0" fontId="10" fillId="0" borderId="8" xfId="3" applyFont="1" applyBorder="1" applyAlignment="1" applyProtection="1">
      <alignment horizontal="center" vertical="center" wrapText="1"/>
    </xf>
    <xf numFmtId="0" fontId="10" fillId="0" borderId="9" xfId="3" applyFont="1" applyBorder="1" applyAlignment="1" applyProtection="1">
      <alignment horizontal="center" vertical="center" wrapText="1"/>
    </xf>
    <xf numFmtId="2" fontId="10" fillId="0" borderId="9" xfId="3" applyNumberFormat="1" applyFont="1" applyBorder="1" applyAlignment="1" applyProtection="1">
      <alignment horizontal="center" vertical="center" wrapText="1"/>
    </xf>
    <xf numFmtId="0" fontId="10" fillId="0" borderId="9" xfId="1" applyFont="1" applyFill="1" applyBorder="1" applyAlignment="1" applyProtection="1">
      <alignment horizontal="center" vertical="center" wrapText="1"/>
    </xf>
    <xf numFmtId="0" fontId="10" fillId="0" borderId="9" xfId="2" applyFont="1" applyBorder="1" applyAlignment="1" applyProtection="1">
      <alignment horizontal="center" vertical="center" wrapText="1"/>
    </xf>
    <xf numFmtId="0" fontId="10" fillId="0" borderId="10" xfId="1" applyFont="1" applyFill="1" applyBorder="1" applyAlignment="1" applyProtection="1">
      <alignment horizontal="center" vertical="center" wrapText="1"/>
    </xf>
    <xf numFmtId="0" fontId="10" fillId="0" borderId="12" xfId="1" applyFont="1" applyFill="1" applyBorder="1" applyAlignment="1" applyProtection="1">
      <alignment horizontal="center" vertical="center" wrapText="1"/>
    </xf>
    <xf numFmtId="2" fontId="8" fillId="0" borderId="15" xfId="3" applyNumberFormat="1" applyFont="1" applyBorder="1" applyAlignment="1" applyProtection="1">
      <alignment horizontal="center" vertical="center"/>
    </xf>
    <xf numFmtId="0" fontId="10" fillId="0" borderId="12" xfId="2" applyFont="1" applyBorder="1" applyAlignment="1" applyProtection="1">
      <alignment horizontal="center" vertical="center" wrapText="1"/>
    </xf>
    <xf numFmtId="0" fontId="5" fillId="0" borderId="1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19" xfId="2" applyFont="1" applyBorder="1" applyAlignment="1" applyProtection="1">
      <alignment horizontal="left" vertical="top" wrapText="1"/>
      <protection locked="0"/>
    </xf>
    <xf numFmtId="0" fontId="13" fillId="0" borderId="2" xfId="0" applyFont="1" applyBorder="1" applyAlignment="1" applyProtection="1">
      <alignment horizontal="left" vertical="center" wrapText="1"/>
      <protection locked="0"/>
    </xf>
    <xf numFmtId="0" fontId="13" fillId="0" borderId="3" xfId="0" applyFont="1" applyBorder="1" applyAlignment="1" applyProtection="1">
      <alignment horizontal="left" vertical="center" wrapText="1"/>
      <protection locked="0"/>
    </xf>
    <xf numFmtId="0" fontId="13" fillId="0" borderId="4" xfId="0" applyFont="1" applyBorder="1" applyAlignment="1" applyProtection="1">
      <alignment horizontal="left" vertical="center" wrapText="1"/>
      <protection locked="0"/>
    </xf>
    <xf numFmtId="0" fontId="3" fillId="0" borderId="2" xfId="3" applyFont="1" applyBorder="1" applyAlignment="1" applyProtection="1">
      <alignment horizontal="right" vertical="top" wrapText="1"/>
      <protection locked="0"/>
    </xf>
    <xf numFmtId="0" fontId="3" fillId="0" borderId="3" xfId="3" applyFont="1" applyBorder="1" applyAlignment="1" applyProtection="1">
      <alignment horizontal="right" vertical="top" wrapText="1"/>
      <protection locked="0"/>
    </xf>
    <xf numFmtId="0" fontId="3" fillId="0" borderId="4" xfId="3" applyFont="1" applyBorder="1" applyAlignment="1" applyProtection="1">
      <alignment horizontal="right" vertical="top" wrapText="1"/>
      <protection locked="0"/>
    </xf>
    <xf numFmtId="2" fontId="6" fillId="0" borderId="0" xfId="2" applyNumberFormat="1" applyFont="1" applyAlignment="1" applyProtection="1">
      <alignment horizontal="center" vertical="top"/>
      <protection locked="0"/>
    </xf>
    <xf numFmtId="2" fontId="6" fillId="0" borderId="1" xfId="2" applyNumberFormat="1" applyFont="1" applyBorder="1" applyAlignment="1" applyProtection="1">
      <alignment horizontal="center" vertical="top"/>
      <protection locked="0"/>
    </xf>
    <xf numFmtId="2" fontId="8" fillId="0" borderId="2" xfId="2" applyNumberFormat="1" applyFont="1" applyBorder="1" applyAlignment="1" applyProtection="1">
      <alignment horizontal="left" vertical="top" wrapText="1"/>
    </xf>
    <xf numFmtId="2" fontId="8" fillId="0" borderId="3" xfId="2" applyNumberFormat="1" applyFont="1" applyBorder="1" applyAlignment="1" applyProtection="1">
      <alignment horizontal="left" vertical="top" wrapText="1"/>
    </xf>
    <xf numFmtId="0" fontId="9" fillId="0" borderId="5" xfId="2" applyFont="1" applyBorder="1" applyAlignment="1" applyProtection="1">
      <alignment horizontal="center"/>
      <protection locked="0"/>
    </xf>
    <xf numFmtId="0" fontId="9" fillId="0" borderId="6" xfId="2" applyFont="1" applyBorder="1" applyAlignment="1" applyProtection="1">
      <alignment horizontal="center"/>
      <protection locked="0"/>
    </xf>
    <xf numFmtId="0" fontId="9" fillId="0" borderId="7" xfId="2" applyFont="1" applyBorder="1" applyAlignment="1" applyProtection="1">
      <alignment horizontal="center"/>
      <protection locked="0"/>
    </xf>
  </cellXfs>
  <cellStyles count="7">
    <cellStyle name="Comma 2 2" xfId="5" xr:uid="{128C75CE-11B5-49C2-84B2-652FA166B3B6}"/>
    <cellStyle name="Geras" xfId="1" builtinId="26"/>
    <cellStyle name="Įprastas" xfId="0" builtinId="0"/>
    <cellStyle name="Normal 14 2 3 2" xfId="4" xr:uid="{3DD1524E-D72A-4A6B-8F01-F5339B1C23C3}"/>
    <cellStyle name="Normal 26 2" xfId="3" xr:uid="{AD2F4CF9-6A77-4F5B-8098-F2E35C49B280}"/>
    <cellStyle name="Normal 60" xfId="2" xr:uid="{BD273976-FD92-4B82-8DB4-F1026B4C4F28}"/>
    <cellStyle name="Normal 67" xfId="6" xr:uid="{617EF918-E60B-4AB9-9F10-E0CCF0923C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877F6-8E8D-499E-AB5C-D07A78878B9C}">
  <dimension ref="A1:T27"/>
  <sheetViews>
    <sheetView tabSelected="1" zoomScale="84" zoomScaleNormal="84" workbookViewId="0">
      <selection activeCell="G17" sqref="G17"/>
    </sheetView>
  </sheetViews>
  <sheetFormatPr defaultColWidth="9.109375" defaultRowHeight="13.8" x14ac:dyDescent="0.25"/>
  <cols>
    <col min="1" max="1" width="8.33203125" style="7" customWidth="1"/>
    <col min="2" max="2" width="13.88671875" style="7" customWidth="1"/>
    <col min="3" max="3" width="22.109375" style="7" customWidth="1"/>
    <col min="4" max="4" width="13.33203125" style="7" customWidth="1"/>
    <col min="5" max="5" width="58.44140625" style="7" customWidth="1"/>
    <col min="6" max="6" width="10.6640625" style="15" customWidth="1"/>
    <col min="7" max="7" width="14" style="7" customWidth="1"/>
    <col min="8" max="8" width="11.33203125" style="15" customWidth="1"/>
    <col min="9" max="9" width="9.6640625" style="7" customWidth="1"/>
    <col min="10" max="10" width="14.44140625" style="15" customWidth="1"/>
    <col min="11" max="12" width="13.88671875" style="15" customWidth="1"/>
    <col min="13" max="13" width="13.44140625" style="15" customWidth="1"/>
    <col min="14" max="14" width="10.33203125" style="15" customWidth="1"/>
    <col min="15" max="15" width="14.88671875" style="15" customWidth="1"/>
    <col min="16" max="16" width="25.88671875" style="15" customWidth="1"/>
    <col min="17" max="17" width="18.44140625" style="15" customWidth="1"/>
    <col min="18" max="18" width="16" style="15" customWidth="1"/>
    <col min="19" max="19" width="24" style="6" customWidth="1"/>
    <col min="20" max="20" width="20" style="7" customWidth="1"/>
    <col min="21" max="21" width="37.33203125" style="7" customWidth="1"/>
    <col min="22" max="16384" width="9.109375" style="7"/>
  </cols>
  <sheetData>
    <row r="1" spans="1:20" ht="13.5" customHeight="1" x14ac:dyDescent="0.25">
      <c r="A1" s="1" t="s">
        <v>0</v>
      </c>
      <c r="B1" s="1"/>
      <c r="C1" s="2"/>
      <c r="D1" s="2"/>
      <c r="E1" s="3"/>
      <c r="F1" s="3"/>
      <c r="G1" s="4"/>
      <c r="H1" s="5"/>
      <c r="I1" s="5"/>
      <c r="J1" s="6"/>
      <c r="K1" s="7"/>
      <c r="L1" s="7"/>
      <c r="M1" s="7"/>
      <c r="N1" s="7"/>
      <c r="O1" s="7"/>
      <c r="P1" s="7"/>
      <c r="Q1" s="7"/>
      <c r="R1" s="7"/>
      <c r="S1" s="7"/>
    </row>
    <row r="2" spans="1:20" s="8" customFormat="1" ht="15.6" x14ac:dyDescent="0.25">
      <c r="A2" s="86" t="s">
        <v>1</v>
      </c>
      <c r="B2" s="86"/>
      <c r="C2" s="86"/>
      <c r="D2" s="86"/>
      <c r="E2" s="86"/>
      <c r="F2" s="86"/>
      <c r="G2" s="86"/>
      <c r="H2" s="86"/>
      <c r="I2" s="86"/>
      <c r="J2" s="86"/>
      <c r="K2" s="86"/>
      <c r="L2" s="86"/>
      <c r="M2" s="86"/>
      <c r="N2" s="86"/>
      <c r="O2" s="86"/>
      <c r="P2" s="86"/>
      <c r="Q2" s="86"/>
      <c r="R2" s="86"/>
    </row>
    <row r="3" spans="1:20" s="8" customFormat="1" ht="15.6" x14ac:dyDescent="0.25">
      <c r="A3" s="87" t="s">
        <v>64</v>
      </c>
      <c r="B3" s="87"/>
      <c r="C3" s="87"/>
      <c r="D3" s="87"/>
      <c r="E3" s="87"/>
      <c r="F3" s="87"/>
      <c r="G3" s="87"/>
      <c r="H3" s="87"/>
      <c r="I3" s="87"/>
      <c r="J3" s="87"/>
      <c r="K3" s="87"/>
      <c r="L3" s="87"/>
      <c r="M3" s="87"/>
      <c r="N3" s="87"/>
      <c r="O3" s="87"/>
      <c r="P3" s="87"/>
      <c r="Q3" s="87"/>
      <c r="R3" s="87"/>
    </row>
    <row r="4" spans="1:20" ht="154.5" customHeight="1" x14ac:dyDescent="0.25">
      <c r="A4" s="88" t="s">
        <v>65</v>
      </c>
      <c r="B4" s="89"/>
      <c r="C4" s="89"/>
      <c r="D4" s="89"/>
      <c r="E4" s="89"/>
      <c r="F4" s="89"/>
      <c r="G4" s="89"/>
      <c r="H4" s="89"/>
      <c r="I4" s="89"/>
      <c r="J4" s="89"/>
      <c r="K4" s="89"/>
      <c r="L4" s="89"/>
      <c r="M4" s="89"/>
      <c r="N4" s="89"/>
      <c r="O4" s="89"/>
      <c r="P4" s="89"/>
      <c r="Q4" s="89"/>
      <c r="R4" s="89"/>
      <c r="S4" s="7"/>
    </row>
    <row r="5" spans="1:20" ht="14.4" thickBot="1" x14ac:dyDescent="0.3">
      <c r="E5" s="15"/>
      <c r="G5" s="15"/>
      <c r="I5" s="15"/>
      <c r="S5" s="7"/>
    </row>
    <row r="6" spans="1:20" ht="16.2" thickBot="1" x14ac:dyDescent="0.35">
      <c r="A6" s="90" t="s">
        <v>2</v>
      </c>
      <c r="B6" s="91"/>
      <c r="C6" s="91"/>
      <c r="D6" s="91"/>
      <c r="E6" s="91"/>
      <c r="F6" s="91"/>
      <c r="G6" s="91"/>
      <c r="H6" s="91"/>
      <c r="I6" s="91"/>
      <c r="J6" s="91"/>
      <c r="K6" s="91"/>
      <c r="L6" s="90" t="s">
        <v>3</v>
      </c>
      <c r="M6" s="91"/>
      <c r="N6" s="91"/>
      <c r="O6" s="91"/>
      <c r="P6" s="91"/>
      <c r="Q6" s="91"/>
      <c r="R6" s="92"/>
      <c r="S6" s="7"/>
    </row>
    <row r="7" spans="1:20" ht="52.8" x14ac:dyDescent="0.25">
      <c r="A7" s="68" t="s">
        <v>4</v>
      </c>
      <c r="B7" s="69" t="s">
        <v>5</v>
      </c>
      <c r="C7" s="69" t="s">
        <v>6</v>
      </c>
      <c r="D7" s="69" t="s">
        <v>7</v>
      </c>
      <c r="E7" s="69" t="s">
        <v>8</v>
      </c>
      <c r="F7" s="69" t="s">
        <v>9</v>
      </c>
      <c r="G7" s="70" t="s">
        <v>27</v>
      </c>
      <c r="H7" s="71" t="s">
        <v>10</v>
      </c>
      <c r="I7" s="72" t="s">
        <v>11</v>
      </c>
      <c r="J7" s="71" t="s">
        <v>12</v>
      </c>
      <c r="K7" s="73" t="s">
        <v>13</v>
      </c>
      <c r="L7" s="10" t="s">
        <v>14</v>
      </c>
      <c r="M7" s="74" t="s">
        <v>15</v>
      </c>
      <c r="N7" s="9" t="s">
        <v>61</v>
      </c>
      <c r="O7" s="76" t="s">
        <v>62</v>
      </c>
      <c r="P7" s="16" t="s">
        <v>16</v>
      </c>
      <c r="Q7" s="16" t="s">
        <v>17</v>
      </c>
      <c r="R7" s="17" t="s">
        <v>18</v>
      </c>
      <c r="S7" s="7"/>
    </row>
    <row r="8" spans="1:20" x14ac:dyDescent="0.25">
      <c r="A8" s="33">
        <v>1</v>
      </c>
      <c r="B8" s="34"/>
      <c r="C8" s="35" t="s">
        <v>19</v>
      </c>
      <c r="D8" s="36"/>
      <c r="E8" s="35"/>
      <c r="F8" s="37"/>
      <c r="G8" s="38"/>
      <c r="H8" s="39"/>
      <c r="I8" s="40"/>
      <c r="J8" s="39"/>
      <c r="K8" s="41"/>
      <c r="L8" s="18"/>
      <c r="M8" s="75"/>
      <c r="N8" s="19"/>
      <c r="O8" s="75"/>
      <c r="P8" s="20"/>
      <c r="Q8" s="20"/>
      <c r="R8" s="21"/>
      <c r="T8" s="6"/>
    </row>
    <row r="9" spans="1:20" ht="184.2" customHeight="1" x14ac:dyDescent="0.25">
      <c r="A9" s="33" t="s">
        <v>22</v>
      </c>
      <c r="B9" s="34"/>
      <c r="C9" s="35" t="s">
        <v>20</v>
      </c>
      <c r="D9" s="36" t="s">
        <v>59</v>
      </c>
      <c r="E9" s="35" t="s">
        <v>21</v>
      </c>
      <c r="F9" s="37" t="s">
        <v>26</v>
      </c>
      <c r="G9" s="38">
        <v>150</v>
      </c>
      <c r="H9" s="39">
        <v>39.799999999999997</v>
      </c>
      <c r="I9" s="40">
        <v>5</v>
      </c>
      <c r="J9" s="39">
        <f t="shared" ref="J9:J24" si="0">+H9*G9</f>
        <v>5970</v>
      </c>
      <c r="K9" s="41">
        <f t="shared" ref="K9:K24" si="1">+J9*(1+I9/100)</f>
        <v>6268.5</v>
      </c>
      <c r="L9" s="18"/>
      <c r="M9" s="45">
        <f t="shared" ref="M9:M24" si="2">+L9*G9</f>
        <v>0</v>
      </c>
      <c r="N9" s="22">
        <v>5</v>
      </c>
      <c r="O9" s="45">
        <f>M9*1.05</f>
        <v>0</v>
      </c>
      <c r="P9" s="20"/>
      <c r="Q9" s="20"/>
      <c r="R9" s="21"/>
      <c r="T9" s="6"/>
    </row>
    <row r="10" spans="1:20" ht="150" customHeight="1" x14ac:dyDescent="0.25">
      <c r="A10" s="33" t="s">
        <v>23</v>
      </c>
      <c r="B10" s="34"/>
      <c r="C10" s="35" t="s">
        <v>24</v>
      </c>
      <c r="D10" s="36" t="s">
        <v>59</v>
      </c>
      <c r="E10" s="35" t="s">
        <v>25</v>
      </c>
      <c r="F10" s="37" t="s">
        <v>26</v>
      </c>
      <c r="G10" s="38">
        <v>500</v>
      </c>
      <c r="H10" s="39">
        <v>39.799999999999997</v>
      </c>
      <c r="I10" s="40">
        <v>5</v>
      </c>
      <c r="J10" s="39">
        <f t="shared" si="0"/>
        <v>19900</v>
      </c>
      <c r="K10" s="41">
        <f t="shared" si="1"/>
        <v>20895</v>
      </c>
      <c r="L10" s="18"/>
      <c r="M10" s="45">
        <f t="shared" si="2"/>
        <v>0</v>
      </c>
      <c r="N10" s="22">
        <v>5</v>
      </c>
      <c r="O10" s="45">
        <f t="shared" ref="O10:O15" si="3">M10*1.05</f>
        <v>0</v>
      </c>
      <c r="P10" s="20"/>
      <c r="Q10" s="20"/>
      <c r="R10" s="21"/>
      <c r="T10" s="6"/>
    </row>
    <row r="11" spans="1:20" ht="96" customHeight="1" x14ac:dyDescent="0.25">
      <c r="A11" s="33" t="s">
        <v>30</v>
      </c>
      <c r="B11" s="34"/>
      <c r="C11" s="35" t="s">
        <v>28</v>
      </c>
      <c r="D11" s="36" t="s">
        <v>59</v>
      </c>
      <c r="E11" s="35" t="s">
        <v>29</v>
      </c>
      <c r="F11" s="37" t="s">
        <v>26</v>
      </c>
      <c r="G11" s="38">
        <v>150</v>
      </c>
      <c r="H11" s="39">
        <v>19.8</v>
      </c>
      <c r="I11" s="40">
        <v>5</v>
      </c>
      <c r="J11" s="39">
        <f t="shared" si="0"/>
        <v>2970</v>
      </c>
      <c r="K11" s="41">
        <f t="shared" si="1"/>
        <v>3118.5</v>
      </c>
      <c r="L11" s="18"/>
      <c r="M11" s="45">
        <f t="shared" si="2"/>
        <v>0</v>
      </c>
      <c r="N11" s="22">
        <v>5</v>
      </c>
      <c r="O11" s="45">
        <f t="shared" si="3"/>
        <v>0</v>
      </c>
      <c r="P11" s="20"/>
      <c r="Q11" s="20"/>
      <c r="R11" s="21"/>
      <c r="T11" s="6"/>
    </row>
    <row r="12" spans="1:20" ht="181.2" customHeight="1" x14ac:dyDescent="0.25">
      <c r="A12" s="33" t="s">
        <v>31</v>
      </c>
      <c r="B12" s="34"/>
      <c r="C12" s="35" t="s">
        <v>32</v>
      </c>
      <c r="D12" s="36" t="s">
        <v>59</v>
      </c>
      <c r="E12" s="35" t="s">
        <v>66</v>
      </c>
      <c r="F12" s="37" t="s">
        <v>26</v>
      </c>
      <c r="G12" s="38">
        <v>150</v>
      </c>
      <c r="H12" s="42">
        <v>55</v>
      </c>
      <c r="I12" s="40">
        <v>5</v>
      </c>
      <c r="J12" s="39">
        <f t="shared" si="0"/>
        <v>8250</v>
      </c>
      <c r="K12" s="41">
        <f t="shared" si="1"/>
        <v>8662.5</v>
      </c>
      <c r="L12" s="18"/>
      <c r="M12" s="45">
        <f t="shared" si="2"/>
        <v>0</v>
      </c>
      <c r="N12" s="22">
        <v>5</v>
      </c>
      <c r="O12" s="45">
        <f t="shared" si="3"/>
        <v>0</v>
      </c>
      <c r="P12" s="23"/>
      <c r="Q12" s="23"/>
      <c r="R12" s="24"/>
      <c r="T12" s="6"/>
    </row>
    <row r="13" spans="1:20" ht="107.4" customHeight="1" x14ac:dyDescent="0.25">
      <c r="A13" s="33" t="s">
        <v>33</v>
      </c>
      <c r="B13" s="34"/>
      <c r="C13" s="43" t="s">
        <v>34</v>
      </c>
      <c r="D13" s="36" t="s">
        <v>59</v>
      </c>
      <c r="E13" s="43" t="s">
        <v>35</v>
      </c>
      <c r="F13" s="37" t="s">
        <v>26</v>
      </c>
      <c r="G13" s="44">
        <v>300</v>
      </c>
      <c r="H13" s="45">
        <v>39.799999999999997</v>
      </c>
      <c r="I13" s="40">
        <v>5</v>
      </c>
      <c r="J13" s="39">
        <f t="shared" si="0"/>
        <v>11940</v>
      </c>
      <c r="K13" s="41">
        <f t="shared" si="1"/>
        <v>12537</v>
      </c>
      <c r="L13" s="18"/>
      <c r="M13" s="45">
        <f t="shared" si="2"/>
        <v>0</v>
      </c>
      <c r="N13" s="22">
        <v>5</v>
      </c>
      <c r="O13" s="45">
        <f t="shared" si="3"/>
        <v>0</v>
      </c>
      <c r="P13" s="23"/>
      <c r="Q13" s="23"/>
      <c r="R13" s="24"/>
      <c r="T13" s="6"/>
    </row>
    <row r="14" spans="1:20" ht="83.4" customHeight="1" x14ac:dyDescent="0.25">
      <c r="A14" s="33" t="s">
        <v>36</v>
      </c>
      <c r="B14" s="34"/>
      <c r="C14" s="46" t="s">
        <v>37</v>
      </c>
      <c r="D14" s="36" t="s">
        <v>59</v>
      </c>
      <c r="E14" s="43" t="s">
        <v>38</v>
      </c>
      <c r="F14" s="37" t="s">
        <v>26</v>
      </c>
      <c r="G14" s="44">
        <v>500</v>
      </c>
      <c r="H14" s="45">
        <v>19.8</v>
      </c>
      <c r="I14" s="40">
        <v>5</v>
      </c>
      <c r="J14" s="39">
        <f t="shared" si="0"/>
        <v>9900</v>
      </c>
      <c r="K14" s="41">
        <f t="shared" si="1"/>
        <v>10395</v>
      </c>
      <c r="L14" s="18"/>
      <c r="M14" s="45">
        <f t="shared" si="2"/>
        <v>0</v>
      </c>
      <c r="N14" s="22">
        <v>5</v>
      </c>
      <c r="O14" s="45">
        <f t="shared" si="3"/>
        <v>0</v>
      </c>
      <c r="P14" s="23"/>
      <c r="Q14" s="23"/>
      <c r="R14" s="24"/>
      <c r="T14" s="6"/>
    </row>
    <row r="15" spans="1:20" ht="137.4" customHeight="1" x14ac:dyDescent="0.25">
      <c r="A15" s="33" t="s">
        <v>39</v>
      </c>
      <c r="B15" s="34"/>
      <c r="C15" s="43" t="s">
        <v>40</v>
      </c>
      <c r="D15" s="36" t="s">
        <v>59</v>
      </c>
      <c r="E15" s="43" t="s">
        <v>41</v>
      </c>
      <c r="F15" s="37" t="s">
        <v>26</v>
      </c>
      <c r="G15" s="44">
        <v>800</v>
      </c>
      <c r="H15" s="42">
        <v>55.5</v>
      </c>
      <c r="I15" s="40">
        <v>5</v>
      </c>
      <c r="J15" s="39">
        <f t="shared" si="0"/>
        <v>44400</v>
      </c>
      <c r="K15" s="41">
        <f t="shared" si="1"/>
        <v>46620</v>
      </c>
      <c r="L15" s="18"/>
      <c r="M15" s="45">
        <f t="shared" si="2"/>
        <v>0</v>
      </c>
      <c r="N15" s="22">
        <v>5</v>
      </c>
      <c r="O15" s="45">
        <f t="shared" si="3"/>
        <v>0</v>
      </c>
      <c r="P15" s="23"/>
      <c r="Q15" s="23"/>
      <c r="R15" s="24"/>
      <c r="T15" s="6"/>
    </row>
    <row r="16" spans="1:20" x14ac:dyDescent="0.25">
      <c r="A16" s="11"/>
      <c r="B16" s="12"/>
      <c r="C16" s="66"/>
      <c r="D16" s="13"/>
      <c r="E16" s="83" t="s">
        <v>42</v>
      </c>
      <c r="F16" s="84"/>
      <c r="G16" s="84"/>
      <c r="H16" s="84"/>
      <c r="I16" s="84"/>
      <c r="J16" s="84"/>
      <c r="K16" s="84"/>
      <c r="L16" s="85"/>
      <c r="M16" s="14">
        <f>SUM(M9:M15)</f>
        <v>0</v>
      </c>
      <c r="N16" s="67"/>
      <c r="O16" s="64">
        <f>SUM(O9:O15)</f>
        <v>0</v>
      </c>
      <c r="P16" s="23"/>
      <c r="Q16" s="23"/>
      <c r="R16" s="24"/>
      <c r="T16" s="6"/>
    </row>
    <row r="17" spans="1:20" ht="172.2" customHeight="1" x14ac:dyDescent="0.25">
      <c r="A17" s="33">
        <v>2</v>
      </c>
      <c r="B17" s="34"/>
      <c r="C17" s="43" t="s">
        <v>43</v>
      </c>
      <c r="D17" s="36" t="s">
        <v>59</v>
      </c>
      <c r="E17" s="43" t="s">
        <v>44</v>
      </c>
      <c r="F17" s="37" t="s">
        <v>26</v>
      </c>
      <c r="G17" s="44">
        <v>1350</v>
      </c>
      <c r="H17" s="42">
        <v>78</v>
      </c>
      <c r="I17" s="40">
        <v>5</v>
      </c>
      <c r="J17" s="39">
        <f t="shared" si="0"/>
        <v>105300</v>
      </c>
      <c r="K17" s="41">
        <f t="shared" si="1"/>
        <v>110565</v>
      </c>
      <c r="L17" s="25"/>
      <c r="M17" s="64">
        <f t="shared" si="2"/>
        <v>0</v>
      </c>
      <c r="N17" s="22">
        <v>5</v>
      </c>
      <c r="O17" s="64">
        <f t="shared" ref="O17:O24" si="4">+M17*(1+N17/100)</f>
        <v>0</v>
      </c>
      <c r="P17" s="23"/>
      <c r="Q17" s="23"/>
      <c r="R17" s="24"/>
      <c r="T17" s="6"/>
    </row>
    <row r="18" spans="1:20" ht="176.4" customHeight="1" x14ac:dyDescent="0.25">
      <c r="A18" s="33">
        <v>3</v>
      </c>
      <c r="B18" s="34"/>
      <c r="C18" s="47" t="s">
        <v>45</v>
      </c>
      <c r="D18" s="36" t="s">
        <v>59</v>
      </c>
      <c r="E18" s="43" t="s">
        <v>46</v>
      </c>
      <c r="F18" s="37" t="s">
        <v>26</v>
      </c>
      <c r="G18" s="44">
        <v>1350</v>
      </c>
      <c r="H18" s="42">
        <v>78</v>
      </c>
      <c r="I18" s="38">
        <v>5</v>
      </c>
      <c r="J18" s="39">
        <f t="shared" si="0"/>
        <v>105300</v>
      </c>
      <c r="K18" s="41">
        <f t="shared" si="1"/>
        <v>110565</v>
      </c>
      <c r="L18" s="25"/>
      <c r="M18" s="64">
        <f t="shared" si="2"/>
        <v>0</v>
      </c>
      <c r="N18" s="22">
        <v>5</v>
      </c>
      <c r="O18" s="64">
        <f t="shared" si="4"/>
        <v>0</v>
      </c>
      <c r="P18" s="23"/>
      <c r="Q18" s="23"/>
      <c r="R18" s="24"/>
      <c r="T18" s="6"/>
    </row>
    <row r="19" spans="1:20" ht="156" customHeight="1" x14ac:dyDescent="0.25">
      <c r="A19" s="33">
        <v>4</v>
      </c>
      <c r="B19" s="34"/>
      <c r="C19" s="48" t="s">
        <v>47</v>
      </c>
      <c r="D19" s="49" t="s">
        <v>59</v>
      </c>
      <c r="E19" s="48" t="s">
        <v>48</v>
      </c>
      <c r="F19" s="50" t="s">
        <v>26</v>
      </c>
      <c r="G19" s="51">
        <v>300</v>
      </c>
      <c r="H19" s="52">
        <v>78</v>
      </c>
      <c r="I19" s="51">
        <v>5</v>
      </c>
      <c r="J19" s="39">
        <f t="shared" si="0"/>
        <v>23400</v>
      </c>
      <c r="K19" s="41">
        <f t="shared" si="1"/>
        <v>24570</v>
      </c>
      <c r="L19" s="25"/>
      <c r="M19" s="64">
        <f t="shared" si="2"/>
        <v>0</v>
      </c>
      <c r="N19" s="22">
        <v>5</v>
      </c>
      <c r="O19" s="64">
        <f t="shared" si="4"/>
        <v>0</v>
      </c>
      <c r="P19" s="23"/>
      <c r="Q19" s="23"/>
      <c r="R19" s="24"/>
      <c r="T19" s="6"/>
    </row>
    <row r="20" spans="1:20" ht="159.6" customHeight="1" x14ac:dyDescent="0.25">
      <c r="A20" s="33">
        <v>5</v>
      </c>
      <c r="B20" s="34"/>
      <c r="C20" s="53" t="s">
        <v>49</v>
      </c>
      <c r="D20" s="49" t="s">
        <v>59</v>
      </c>
      <c r="E20" s="53" t="s">
        <v>50</v>
      </c>
      <c r="F20" s="54" t="s">
        <v>26</v>
      </c>
      <c r="G20" s="55">
        <v>720</v>
      </c>
      <c r="H20" s="56">
        <v>78</v>
      </c>
      <c r="I20" s="57">
        <v>5</v>
      </c>
      <c r="J20" s="39">
        <f t="shared" si="0"/>
        <v>56160</v>
      </c>
      <c r="K20" s="41">
        <f t="shared" si="1"/>
        <v>58968</v>
      </c>
      <c r="L20" s="25"/>
      <c r="M20" s="64">
        <f t="shared" si="2"/>
        <v>0</v>
      </c>
      <c r="N20" s="22">
        <v>5</v>
      </c>
      <c r="O20" s="64">
        <f t="shared" si="4"/>
        <v>0</v>
      </c>
      <c r="P20" s="26"/>
      <c r="Q20" s="26"/>
      <c r="R20" s="27"/>
      <c r="T20" s="6"/>
    </row>
    <row r="21" spans="1:20" ht="54" customHeight="1" x14ac:dyDescent="0.25">
      <c r="A21" s="33">
        <v>6</v>
      </c>
      <c r="B21" s="34"/>
      <c r="C21" s="53" t="s">
        <v>51</v>
      </c>
      <c r="D21" s="49" t="s">
        <v>59</v>
      </c>
      <c r="E21" s="53" t="s">
        <v>52</v>
      </c>
      <c r="F21" s="54" t="s">
        <v>26</v>
      </c>
      <c r="G21" s="55">
        <v>1000</v>
      </c>
      <c r="H21" s="58">
        <v>22</v>
      </c>
      <c r="I21" s="55">
        <v>5</v>
      </c>
      <c r="J21" s="39">
        <f t="shared" si="0"/>
        <v>22000</v>
      </c>
      <c r="K21" s="41">
        <f t="shared" si="1"/>
        <v>23100</v>
      </c>
      <c r="L21" s="25"/>
      <c r="M21" s="64">
        <f t="shared" si="2"/>
        <v>0</v>
      </c>
      <c r="N21" s="22">
        <v>5</v>
      </c>
      <c r="O21" s="64">
        <f t="shared" si="4"/>
        <v>0</v>
      </c>
      <c r="P21" s="28"/>
      <c r="Q21" s="28"/>
      <c r="R21" s="29"/>
      <c r="T21" s="6"/>
    </row>
    <row r="22" spans="1:20" ht="40.200000000000003" customHeight="1" x14ac:dyDescent="0.25">
      <c r="A22" s="33">
        <v>7</v>
      </c>
      <c r="B22" s="34"/>
      <c r="C22" s="53" t="s">
        <v>53</v>
      </c>
      <c r="D22" s="49" t="s">
        <v>59</v>
      </c>
      <c r="E22" s="53" t="s">
        <v>54</v>
      </c>
      <c r="F22" s="54" t="s">
        <v>26</v>
      </c>
      <c r="G22" s="57">
        <v>1000</v>
      </c>
      <c r="H22" s="56">
        <v>59</v>
      </c>
      <c r="I22" s="55">
        <v>5</v>
      </c>
      <c r="J22" s="39">
        <f t="shared" si="0"/>
        <v>59000</v>
      </c>
      <c r="K22" s="41">
        <f t="shared" si="1"/>
        <v>61950</v>
      </c>
      <c r="L22" s="25"/>
      <c r="M22" s="64">
        <f t="shared" si="2"/>
        <v>0</v>
      </c>
      <c r="N22" s="22">
        <v>5</v>
      </c>
      <c r="O22" s="64">
        <f t="shared" si="4"/>
        <v>0</v>
      </c>
      <c r="P22" s="30"/>
      <c r="Q22" s="30"/>
      <c r="R22" s="31"/>
      <c r="T22" s="6"/>
    </row>
    <row r="23" spans="1:20" ht="39.6" customHeight="1" x14ac:dyDescent="0.25">
      <c r="A23" s="33">
        <f t="shared" ref="A23:A24" si="5">+A22+1</f>
        <v>8</v>
      </c>
      <c r="B23" s="34"/>
      <c r="C23" s="59" t="s">
        <v>55</v>
      </c>
      <c r="D23" s="36" t="s">
        <v>59</v>
      </c>
      <c r="E23" s="59" t="s">
        <v>56</v>
      </c>
      <c r="F23" s="60" t="s">
        <v>26</v>
      </c>
      <c r="G23" s="61">
        <v>1000</v>
      </c>
      <c r="H23" s="62">
        <v>19.434999999999999</v>
      </c>
      <c r="I23" s="61">
        <v>5</v>
      </c>
      <c r="J23" s="39">
        <f t="shared" si="0"/>
        <v>19435</v>
      </c>
      <c r="K23" s="41">
        <f t="shared" si="1"/>
        <v>20406.75</v>
      </c>
      <c r="L23" s="25"/>
      <c r="M23" s="64">
        <f t="shared" si="2"/>
        <v>0</v>
      </c>
      <c r="N23" s="22">
        <v>5</v>
      </c>
      <c r="O23" s="64">
        <f t="shared" si="4"/>
        <v>0</v>
      </c>
      <c r="P23" s="30"/>
      <c r="Q23" s="30"/>
      <c r="R23" s="31"/>
      <c r="S23" s="7"/>
    </row>
    <row r="24" spans="1:20" ht="165" customHeight="1" x14ac:dyDescent="0.25">
      <c r="A24" s="33">
        <f t="shared" si="5"/>
        <v>9</v>
      </c>
      <c r="B24" s="34"/>
      <c r="C24" s="59" t="s">
        <v>57</v>
      </c>
      <c r="D24" s="36" t="s">
        <v>59</v>
      </c>
      <c r="E24" s="63" t="s">
        <v>58</v>
      </c>
      <c r="F24" s="60" t="s">
        <v>26</v>
      </c>
      <c r="G24" s="61">
        <v>1350</v>
      </c>
      <c r="H24" s="62">
        <v>4.5</v>
      </c>
      <c r="I24" s="61">
        <v>5</v>
      </c>
      <c r="J24" s="39">
        <f t="shared" si="0"/>
        <v>6075</v>
      </c>
      <c r="K24" s="41">
        <f t="shared" si="1"/>
        <v>6378.75</v>
      </c>
      <c r="L24" s="25"/>
      <c r="M24" s="64">
        <f t="shared" si="2"/>
        <v>0</v>
      </c>
      <c r="N24" s="22">
        <v>5</v>
      </c>
      <c r="O24" s="64">
        <f t="shared" si="4"/>
        <v>0</v>
      </c>
      <c r="P24" s="30"/>
      <c r="Q24" s="30"/>
      <c r="R24" s="31"/>
      <c r="S24" s="7"/>
    </row>
    <row r="25" spans="1:20" x14ac:dyDescent="0.25">
      <c r="E25" s="32"/>
    </row>
    <row r="26" spans="1:20" ht="14.4" x14ac:dyDescent="0.25">
      <c r="B26" s="80" t="s">
        <v>60</v>
      </c>
      <c r="C26" s="81"/>
      <c r="D26" s="81"/>
      <c r="E26" s="81"/>
      <c r="F26" s="81"/>
      <c r="G26" s="81"/>
      <c r="H26" s="81"/>
      <c r="I26" s="81"/>
      <c r="J26" s="81"/>
      <c r="K26" s="82"/>
      <c r="L26" s="65"/>
    </row>
    <row r="27" spans="1:20" ht="87" customHeight="1" x14ac:dyDescent="0.25">
      <c r="B27" s="77" t="s">
        <v>63</v>
      </c>
      <c r="C27" s="78"/>
      <c r="D27" s="78"/>
      <c r="E27" s="78"/>
      <c r="F27" s="78"/>
      <c r="G27" s="78"/>
      <c r="H27" s="78"/>
      <c r="I27" s="78"/>
      <c r="J27" s="78"/>
      <c r="K27" s="78"/>
      <c r="L27" s="79"/>
    </row>
  </sheetData>
  <sheetProtection password="C4F1" sheet="1" objects="1" scenarios="1"/>
  <mergeCells count="8">
    <mergeCell ref="B27:L27"/>
    <mergeCell ref="B26:K26"/>
    <mergeCell ref="E16:L16"/>
    <mergeCell ref="A2:R2"/>
    <mergeCell ref="A3:R3"/>
    <mergeCell ref="A4:R4"/>
    <mergeCell ref="A6:K6"/>
    <mergeCell ref="L6:R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Zbignevas Martiševskis</dc:creator>
  <cp:lastModifiedBy>Asta Volosevičienė</cp:lastModifiedBy>
  <dcterms:created xsi:type="dcterms:W3CDTF">2025-08-05T11:09:43Z</dcterms:created>
  <dcterms:modified xsi:type="dcterms:W3CDTF">2025-10-08T11:34:14Z</dcterms:modified>
</cp:coreProperties>
</file>