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ialietuva-my.sharepoint.com/personal/irena_kudzinskiene_vialietuva_lt/Documents/2025/6157 k.115 ruozo ir tilto kap.remontas/klausimai/atsakymo 5 papildymas  DKZ/"/>
    </mc:Choice>
  </mc:AlternateContent>
  <xr:revisionPtr revIDLastSave="5" documentId="8_{DB92A326-72FF-467D-9D29-BC7A3E5F161C}" xr6:coauthVersionLast="47" xr6:coauthVersionMax="47" xr10:uidLastSave="{BBB67BCE-A271-498A-8963-172C88499444}"/>
  <bookViews>
    <workbookView xWindow="29970" yWindow="1170" windowWidth="21600" windowHeight="13590" activeTab="2" xr2:uid="{6BC1EAF5-0D01-43F1-AE22-A39552859E42}"/>
  </bookViews>
  <sheets>
    <sheet name="DKŽ_1" sheetId="5" r:id="rId1"/>
    <sheet name="DKŽ_2" sheetId="1"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5" l="1"/>
  <c r="G36" i="1"/>
  <c r="G37" i="1"/>
  <c r="G38" i="1"/>
  <c r="G39" i="1"/>
  <c r="G40" i="1"/>
  <c r="G41" i="1" s="1"/>
  <c r="G35" i="1"/>
  <c r="G15" i="1"/>
  <c r="G16" i="1"/>
  <c r="G17" i="1"/>
  <c r="G18" i="1"/>
  <c r="G19" i="1"/>
  <c r="G20" i="1"/>
  <c r="G21" i="1"/>
  <c r="G22" i="1"/>
  <c r="G23" i="1"/>
  <c r="G24" i="1"/>
  <c r="G25" i="1"/>
  <c r="G26" i="1"/>
  <c r="G27" i="1"/>
  <c r="G28" i="1"/>
  <c r="G29" i="1"/>
  <c r="G30" i="1"/>
  <c r="G31" i="1"/>
  <c r="G32" i="1"/>
  <c r="G33" i="1"/>
  <c r="G34" i="1"/>
  <c r="G10" i="1"/>
  <c r="G11" i="1"/>
  <c r="G12" i="1"/>
  <c r="G13" i="1"/>
  <c r="G7" i="1"/>
  <c r="G8" i="1"/>
  <c r="G32" i="5"/>
  <c r="G116" i="5"/>
  <c r="G99" i="5"/>
  <c r="G100" i="5"/>
  <c r="G101" i="5"/>
  <c r="G102" i="5"/>
  <c r="G103" i="5"/>
  <c r="G104" i="5"/>
  <c r="G105" i="5"/>
  <c r="G106" i="5"/>
  <c r="G107" i="5"/>
  <c r="G108" i="5"/>
  <c r="G109" i="5"/>
  <c r="G110" i="5"/>
  <c r="G62"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1" i="5"/>
  <c r="G55" i="5"/>
  <c r="G56" i="5"/>
  <c r="G57" i="5"/>
  <c r="G60" i="5"/>
  <c r="G59" i="5"/>
  <c r="G58" i="5"/>
  <c r="G54" i="5"/>
  <c r="G53" i="5"/>
  <c r="G52" i="5"/>
  <c r="G51" i="5"/>
  <c r="G50" i="5"/>
  <c r="G49" i="5"/>
  <c r="G48" i="5"/>
  <c r="G47" i="5"/>
  <c r="G46" i="5"/>
  <c r="G45" i="5"/>
  <c r="G44" i="5"/>
  <c r="G43" i="5"/>
  <c r="G42" i="5"/>
  <c r="G8" i="5"/>
  <c r="G9" i="5"/>
  <c r="G10" i="5"/>
  <c r="G11" i="5"/>
  <c r="G12" i="5"/>
  <c r="G13" i="5"/>
  <c r="G115" i="5"/>
  <c r="G114" i="5"/>
  <c r="I114" i="5" s="1"/>
  <c r="G113" i="5"/>
  <c r="G112" i="5"/>
  <c r="G111" i="5"/>
  <c r="G98" i="5"/>
  <c r="G97" i="5"/>
  <c r="G96" i="5"/>
  <c r="G95" i="5"/>
  <c r="G94" i="5"/>
  <c r="G93" i="5"/>
  <c r="I93" i="5" s="1"/>
  <c r="G92" i="5"/>
  <c r="G91" i="5"/>
  <c r="I92" i="5" s="1"/>
  <c r="G41" i="5"/>
  <c r="G40" i="5"/>
  <c r="G39" i="5"/>
  <c r="G38" i="5"/>
  <c r="G37" i="5"/>
  <c r="G36" i="5"/>
  <c r="G35" i="5"/>
  <c r="G34" i="5"/>
  <c r="G33" i="5"/>
  <c r="G31" i="5"/>
  <c r="G30" i="5"/>
  <c r="G29" i="5"/>
  <c r="G28" i="5"/>
  <c r="G27" i="5"/>
  <c r="G26" i="5"/>
  <c r="G25" i="5"/>
  <c r="G24" i="5"/>
  <c r="G23" i="5"/>
  <c r="G21" i="5"/>
  <c r="G20" i="5"/>
  <c r="G19" i="5"/>
  <c r="G18" i="5"/>
  <c r="G17" i="5"/>
  <c r="G16" i="5"/>
  <c r="G15" i="5"/>
  <c r="G14" i="5"/>
  <c r="G7" i="5"/>
  <c r="G6" i="5"/>
  <c r="G5" i="5"/>
  <c r="G14" i="1"/>
  <c r="G9" i="1"/>
  <c r="G6" i="1"/>
  <c r="G117" i="5" l="1"/>
  <c r="C4" i="3" s="1"/>
  <c r="I116" i="5"/>
  <c r="I97" i="5"/>
  <c r="I75" i="5"/>
  <c r="C5" i="3"/>
  <c r="I40" i="1"/>
  <c r="I34" i="1"/>
  <c r="I13" i="1"/>
  <c r="I8" i="1"/>
  <c r="I79" i="5"/>
  <c r="I90" i="5"/>
  <c r="I71" i="5"/>
  <c r="I83" i="5"/>
  <c r="I66" i="5"/>
  <c r="I53" i="5"/>
  <c r="I60" i="5"/>
  <c r="I49" i="5"/>
  <c r="I36" i="5"/>
  <c r="I45" i="5"/>
  <c r="I41" i="5"/>
  <c r="I30" i="5"/>
  <c r="I17" i="5"/>
  <c r="I113" i="5"/>
  <c r="I25" i="5"/>
  <c r="C6" i="3" l="1"/>
</calcChain>
</file>

<file path=xl/sharedStrings.xml><?xml version="1.0" encoding="utf-8"?>
<sst xmlns="http://schemas.openxmlformats.org/spreadsheetml/2006/main" count="664" uniqueCount="346">
  <si>
    <t>Eilės Nr.</t>
  </si>
  <si>
    <t>Darbo pavadinimas, aprašymas</t>
  </si>
  <si>
    <t>Mato vnt.</t>
  </si>
  <si>
    <t>Kiekis</t>
  </si>
  <si>
    <t>Iš viso, Eur be PVM</t>
  </si>
  <si>
    <t>1. Paruošiamieji darbai</t>
  </si>
  <si>
    <t>kompl.</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</si>
  <si>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</si>
  <si>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</si>
  <si>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</si>
  <si>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</si>
  <si>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1.3</t>
  </si>
  <si>
    <t>1.4</t>
  </si>
  <si>
    <t>1.5</t>
  </si>
  <si>
    <t>1.6</t>
  </si>
  <si>
    <t>1.7</t>
  </si>
  <si>
    <t>1.8</t>
  </si>
  <si>
    <t>1.9</t>
  </si>
  <si>
    <t>2.1</t>
  </si>
  <si>
    <t>2.2</t>
  </si>
  <si>
    <t>2.3</t>
  </si>
  <si>
    <t>2.4</t>
  </si>
  <si>
    <t>2.5</t>
  </si>
  <si>
    <t>2.6</t>
  </si>
  <si>
    <t>2.7</t>
  </si>
  <si>
    <t>2.8</t>
  </si>
  <si>
    <t>4.1</t>
  </si>
  <si>
    <t>4.2</t>
  </si>
  <si>
    <t>4.3</t>
  </si>
  <si>
    <t>4.4</t>
  </si>
  <si>
    <t>7.1</t>
  </si>
  <si>
    <t>3.1</t>
  </si>
  <si>
    <t>3.2</t>
  </si>
  <si>
    <t>3.3</t>
  </si>
  <si>
    <t>3.4</t>
  </si>
  <si>
    <t>3.5</t>
  </si>
  <si>
    <t>3.6</t>
  </si>
  <si>
    <t>3.7</t>
  </si>
  <si>
    <t>4.5</t>
  </si>
  <si>
    <t>7.2</t>
  </si>
  <si>
    <t>7.3</t>
  </si>
  <si>
    <t>7.4</t>
  </si>
  <si>
    <t>8.1</t>
  </si>
  <si>
    <t>8.2</t>
  </si>
  <si>
    <t>8.3</t>
  </si>
  <si>
    <t>8.4</t>
  </si>
  <si>
    <t>8.5</t>
  </si>
  <si>
    <t>8.6</t>
  </si>
  <si>
    <t>8.7</t>
  </si>
  <si>
    <t>9.1</t>
  </si>
  <si>
    <t>DARBŲ KIEKIŲ ŽINIARAŠTIS NR. 1 – SUSISIEKIMO DALIS</t>
  </si>
  <si>
    <t>Skyrius</t>
  </si>
  <si>
    <t>8.8</t>
  </si>
  <si>
    <t>8.9</t>
  </si>
  <si>
    <t>10.1</t>
  </si>
  <si>
    <t>IŠ VISO ŽINIARAŠTYJE 1, EUR BE PVM</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</si>
  <si>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</si>
  <si>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Iš viso skyriuje 6, 
Eur be PVM</t>
  </si>
  <si>
    <t>Iš viso skyriuje 7, 
Eur be PVM</t>
  </si>
  <si>
    <t>Iš viso skyriuje 1, 
Eur be PVM</t>
  </si>
  <si>
    <t>Iš viso skyriuje 2, 
Eur be PVM</t>
  </si>
  <si>
    <t>Iš viso skyriuje 3, 
Eur be PVM</t>
  </si>
  <si>
    <t>Iš viso skyriuje 4, 
Eur be PVM</t>
  </si>
  <si>
    <t>Iš viso skyriuje 8, 
Eur be PVM</t>
  </si>
  <si>
    <t>Iš viso skyriuje 9, 
Eur be PVM</t>
  </si>
  <si>
    <t>Iš viso skyriuje 10,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</si>
  <si>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</si>
  <si>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</si>
  <si>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</si>
  <si>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</si>
  <si>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</si>
  <si>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</si>
  <si>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</si>
  <si>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1.10</t>
  </si>
  <si>
    <t>1.11</t>
  </si>
  <si>
    <t>1.12</t>
  </si>
  <si>
    <t>1.13</t>
  </si>
  <si>
    <t>IŠ VISO ŽINIARAŠTYJE 2,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</si>
  <si>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</si>
  <si>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Ašinės linijos ir juostos nužymėjimas trasoje</t>
  </si>
  <si>
    <t>Bordiūrų, sudėtų ant betoninio pagrindo, išardymas ir išvežimas utilizuoti Rangovo pasirinktu atstumu (580m)</t>
  </si>
  <si>
    <r>
      <t>Asfaltbetonio dangos nufrezavimas (</t>
    </r>
    <r>
      <rPr>
        <i/>
        <sz val="11"/>
        <color theme="1"/>
        <rFont val="Times New Roman"/>
        <family val="1"/>
        <charset val="186"/>
      </rPr>
      <t>h</t>
    </r>
    <r>
      <rPr>
        <vertAlign val="subscript"/>
        <sz val="11"/>
        <color theme="1"/>
        <rFont val="Times New Roman"/>
        <family val="1"/>
        <charset val="186"/>
      </rPr>
      <t>vid</t>
    </r>
    <r>
      <rPr>
        <sz val="11"/>
        <color theme="1"/>
        <rFont val="Times New Roman"/>
        <family val="1"/>
        <charset val="186"/>
      </rPr>
      <t>=0,13 m) freza (3993m</t>
    </r>
    <r>
      <rPr>
        <vertAlign val="superscript"/>
        <sz val="11"/>
        <color theme="1"/>
        <rFont val="Times New Roman"/>
        <family val="1"/>
        <charset val="186"/>
      </rPr>
      <t>2</t>
    </r>
    <r>
      <rPr>
        <sz val="11"/>
        <color theme="1"/>
        <rFont val="Times New Roman"/>
        <family val="1"/>
        <charset val="186"/>
      </rPr>
      <t>/519 m</t>
    </r>
    <r>
      <rPr>
        <vertAlign val="superscript"/>
        <sz val="11"/>
        <color theme="1"/>
        <rFont val="Times New Roman"/>
        <family val="1"/>
        <charset val="186"/>
      </rPr>
      <t>3</t>
    </r>
    <r>
      <rPr>
        <sz val="11"/>
        <color theme="1"/>
        <rFont val="Times New Roman"/>
        <family val="1"/>
        <charset val="186"/>
      </rPr>
      <t xml:space="preserve">) </t>
    </r>
  </si>
  <si>
    <t>Frezuoto asfaltbetonio drožlių (NAG) transportavimas į Rangovo bazę, jų išsaugojimas ir paruošimas panaudojimui nesurištųjų medžiagų sluoksnių įrengimui</t>
  </si>
  <si>
    <t xml:space="preserve">Likusių, nepanaudotų frezuoto asfaltbetonio drožlių pakrovimas ir transportavimas Rangovo pasirinktu atstumu </t>
  </si>
  <si>
    <t xml:space="preserve">Esamo šaligatvio dangos ardymas ir išvežimas statybvietės aikštelę </t>
  </si>
  <si>
    <t>Modulinių saugos salelių išardymas ir pristatymas į Užsakovo sandėliavimo aikštelę</t>
  </si>
  <si>
    <t>Plieninių vamzdinių kelio ženklų stulpelių (PVS) su betoniniu pamatu demontavimas, betono nudaužymas/nuvalymas ir neužterštų medžiagų pristatymas į Užsakovo sandėliavimo aikštelę</t>
  </si>
  <si>
    <t>Esamų kelio ženklų skydų demontavimas ir išvežimas į Užsakovo sandėliavimo aikštelę</t>
  </si>
  <si>
    <r>
      <t>Grindinio dangos išardymas pakrovimas ir transportavimas Rangovo pasirinktu atstumu (1441m</t>
    </r>
    <r>
      <rPr>
        <vertAlign val="superscript"/>
        <sz val="11"/>
        <color theme="1"/>
        <rFont val="Times New Roman"/>
        <family val="1"/>
        <charset val="186"/>
      </rPr>
      <t>2</t>
    </r>
    <r>
      <rPr>
        <sz val="11"/>
        <color theme="1"/>
        <rFont val="Times New Roman"/>
        <family val="1"/>
        <charset val="186"/>
      </rPr>
      <t>)</t>
    </r>
  </si>
  <si>
    <t>Statybinių atliekų pakrovimas ir išvežimas Rangovo pasirinktu atstumu</t>
  </si>
  <si>
    <t>km</t>
  </si>
  <si>
    <t>t</t>
  </si>
  <si>
    <r>
      <t>m</t>
    </r>
    <r>
      <rPr>
        <vertAlign val="superscript"/>
        <sz val="11"/>
        <color theme="1"/>
        <rFont val="Times New Roman"/>
        <family val="1"/>
        <charset val="186"/>
      </rPr>
      <t>3</t>
    </r>
  </si>
  <si>
    <r>
      <t>m</t>
    </r>
    <r>
      <rPr>
        <i/>
        <vertAlign val="superscript"/>
        <sz val="11"/>
        <color theme="1"/>
        <rFont val="Times New Roman"/>
        <family val="1"/>
        <charset val="186"/>
      </rPr>
      <t>3</t>
    </r>
  </si>
  <si>
    <r>
      <t>m</t>
    </r>
    <r>
      <rPr>
        <vertAlign val="superscript"/>
        <sz val="11"/>
        <color theme="1"/>
        <rFont val="Times New Roman"/>
        <family val="1"/>
        <charset val="186"/>
      </rPr>
      <t>2</t>
    </r>
  </si>
  <si>
    <t>vnt.</t>
  </si>
  <si>
    <t>2. Žemės darbai</t>
  </si>
  <si>
    <r>
      <t>Esamos kelio dangos konstrukcijos pagrindo iškasimas (</t>
    </r>
    <r>
      <rPr>
        <i/>
        <sz val="11"/>
        <color theme="1"/>
        <rFont val="Times New Roman"/>
        <family val="1"/>
        <charset val="186"/>
      </rPr>
      <t>h</t>
    </r>
    <r>
      <rPr>
        <vertAlign val="subscript"/>
        <sz val="11"/>
        <color theme="1"/>
        <rFont val="Times New Roman"/>
        <family val="1"/>
        <charset val="186"/>
      </rPr>
      <t>vid</t>
    </r>
    <r>
      <rPr>
        <sz val="11"/>
        <color theme="1"/>
        <rFont val="Times New Roman"/>
        <family val="1"/>
        <charset val="186"/>
      </rPr>
      <t>=0,30 m), pakrovimas į savivarčius ir išvežimas Rangovo utilizavimui pasirinktu atstumu</t>
    </r>
  </si>
  <si>
    <r>
      <t>Esamo apsauginio šalčiui atsparaus sluoksnio iškasimas (</t>
    </r>
    <r>
      <rPr>
        <i/>
        <sz val="11"/>
        <color theme="1"/>
        <rFont val="Times New Roman"/>
        <family val="1"/>
        <charset val="186"/>
      </rPr>
      <t>h</t>
    </r>
    <r>
      <rPr>
        <sz val="11"/>
        <color theme="1"/>
        <rFont val="Times New Roman"/>
        <family val="1"/>
        <charset val="186"/>
      </rPr>
      <t>=0,10-0,13 m) iškasimas, pakrovimas į savivarčius ir išvežimas utilizavimui Rangovo pasirinktu atstumu</t>
    </r>
  </si>
  <si>
    <t xml:space="preserve">II gr. grunto kasimas mechanizuotai, pakrovimas ir išvežimas rangovo pasirinktu atstumu į išlykį </t>
  </si>
  <si>
    <t>II gr. grunto kasimas rankiniu būdu, pakrovimas ir išvežimas rangovo pasirinktu atstumu į išlykį</t>
  </si>
  <si>
    <t>Žemės sankasos viršaus tankinimas mechanizuotu būdu</t>
  </si>
  <si>
    <t>Sankasos armavimas geotinklu</t>
  </si>
  <si>
    <t>Betoninių gatvės bordiūrų (1000x150x300 mm) įrengimas ant C20/25 markės betono pagrindo</t>
  </si>
  <si>
    <t>Betoninių užapvalintų gatvės bordiūrų (1000x150x220 mm) įrengimas ant C20/25 markės betono pagrindo</t>
  </si>
  <si>
    <t>Granitinių gatvės bordiūrų (1000x150x300 mm) įrengimas ant C20/25 markės betono pagrindo</t>
  </si>
  <si>
    <t>Betoninių vejos bordiūrų (1000x80x200 mm) įrengimas ant C20/25 markės betono pagrindo</t>
  </si>
  <si>
    <t>Sandūros tarp gatvės bordiūrų ir asfalto dangų užtaisymas amortizacine (sandarinimo) juosta</t>
  </si>
  <si>
    <t>m</t>
  </si>
  <si>
    <t>3. Bordiūrų įrengimo darbai</t>
  </si>
  <si>
    <t>4.1 Gatvės dangos konstrukcijos įrengimo darbai, kai dangos konstrukcijos klasė DK 1, h=0,70 m</t>
  </si>
  <si>
    <t>4.6</t>
  </si>
  <si>
    <r>
      <t>Apsauginis šalčiui atsparus sluoksnis (</t>
    </r>
    <r>
      <rPr>
        <i/>
        <sz val="11"/>
        <color theme="1"/>
        <rFont val="Times New Roman"/>
        <family val="1"/>
        <charset val="186"/>
      </rPr>
      <t>h</t>
    </r>
    <r>
      <rPr>
        <sz val="11"/>
        <color theme="1"/>
        <rFont val="Times New Roman"/>
        <family val="1"/>
        <charset val="186"/>
      </rPr>
      <t xml:space="preserve">≥0,36 m) </t>
    </r>
  </si>
  <si>
    <r>
      <t>Skaldos pagrindo sluoksnis (</t>
    </r>
    <r>
      <rPr>
        <i/>
        <sz val="11"/>
        <color theme="1"/>
        <rFont val="Times New Roman"/>
        <family val="1"/>
        <charset val="186"/>
      </rPr>
      <t>h</t>
    </r>
    <r>
      <rPr>
        <sz val="11"/>
        <color theme="1"/>
        <rFont val="Times New Roman"/>
        <family val="1"/>
        <charset val="186"/>
      </rPr>
      <t>=0,20 m) iš nesurištojo mineralinių medžiagų mišinio fr. 0/45, iš kurių iki 30 proc. sudaro NAG (173 m</t>
    </r>
    <r>
      <rPr>
        <vertAlign val="superscript"/>
        <sz val="11"/>
        <color theme="1"/>
        <rFont val="Times New Roman"/>
        <family val="1"/>
        <charset val="186"/>
      </rPr>
      <t>3</t>
    </r>
    <r>
      <rPr>
        <sz val="11"/>
        <color theme="1"/>
        <rFont val="Times New Roman"/>
        <family val="1"/>
        <charset val="186"/>
      </rPr>
      <t>)</t>
    </r>
  </si>
  <si>
    <t>Asfalto pagrindo sluoksnis iš AC 32 PN asfalto mišinio (bitumo markė – 70/100), h – 10,0 cm</t>
  </si>
  <si>
    <t>Pakloto asfalto pasluoksnio nušlavimas mechaninėmis šluotomis</t>
  </si>
  <si>
    <t>Pakloto asfalto pasluoksnio pagruntavimas bitumine emulsija</t>
  </si>
  <si>
    <t>Viršutinis asfalto sluoksnis iš AC 11 VN asfalto mišinio (bitumo markė – PMB 45/80-55), h – 4,0 cm</t>
  </si>
  <si>
    <t>4.2 Automobilių stovėjimo vietų dangų konstrukcijų įrengimo darbai, kai dangos konstrukcijos klasė DK 0,1, h=0,70 m</t>
  </si>
  <si>
    <t>4.1.1</t>
  </si>
  <si>
    <t>4.1.2</t>
  </si>
  <si>
    <t>4.1.3</t>
  </si>
  <si>
    <t>4.1.4</t>
  </si>
  <si>
    <t>4.1.5</t>
  </si>
  <si>
    <t>4.1.6</t>
  </si>
  <si>
    <t>4.2.1</t>
  </si>
  <si>
    <t>4.2.2</t>
  </si>
  <si>
    <t>4.2.3</t>
  </si>
  <si>
    <t>4.2.4</t>
  </si>
  <si>
    <t>4.2.5</t>
  </si>
  <si>
    <r>
      <t>Skaldos pagrindo sluoksnis (</t>
    </r>
    <r>
      <rPr>
        <i/>
        <sz val="11"/>
        <color theme="1"/>
        <rFont val="Times New Roman"/>
        <family val="1"/>
        <charset val="186"/>
      </rPr>
      <t>h</t>
    </r>
    <r>
      <rPr>
        <sz val="11"/>
        <color theme="1"/>
        <rFont val="Times New Roman"/>
        <family val="1"/>
        <charset val="186"/>
      </rPr>
      <t>=0,20 m) iš nesurištojo mineralinių medžiagų mišinio fr. 0/45, iš kurių iki 30 proc. sudaro NAG (7 m</t>
    </r>
    <r>
      <rPr>
        <vertAlign val="superscript"/>
        <sz val="11"/>
        <color theme="1"/>
        <rFont val="Times New Roman"/>
        <family val="1"/>
        <charset val="186"/>
      </rPr>
      <t>3</t>
    </r>
    <r>
      <rPr>
        <sz val="11"/>
        <color theme="1"/>
        <rFont val="Times New Roman"/>
        <family val="1"/>
        <charset val="186"/>
      </rPr>
      <t>)</t>
    </r>
  </si>
  <si>
    <r>
      <t>Išlyginamasis sluoksnis (</t>
    </r>
    <r>
      <rPr>
        <i/>
        <sz val="11"/>
        <color theme="1"/>
        <rFont val="Times New Roman"/>
        <family val="1"/>
        <charset val="186"/>
      </rPr>
      <t>h</t>
    </r>
    <r>
      <rPr>
        <sz val="11"/>
        <color theme="1"/>
        <rFont val="Times New Roman"/>
        <family val="1"/>
        <charset val="186"/>
      </rPr>
      <t xml:space="preserve">=0,03 m) iš dolomitinės skaldos atsijų fr. 0/5 </t>
    </r>
  </si>
  <si>
    <t>Betoninės trinkelės (200x100x80 mm)</t>
  </si>
  <si>
    <t>Betoninės trinkelės (200x100x80 mm, pilkos ar kitos spalvos stovėjimo vietoms paženklinti)</t>
  </si>
  <si>
    <t>Iš viso skyriuje 4.1, 
Eur be PVM</t>
  </si>
  <si>
    <t>Pastaba: Teikėjas pildo pasirinktinai I arba II dangos konstrukcijos variantą</t>
  </si>
  <si>
    <t>Iš viso skyriuje 4.2, 
Eur be PVM</t>
  </si>
  <si>
    <t>m3</t>
  </si>
  <si>
    <t>m2</t>
  </si>
  <si>
    <t>4.3 Nuovažų dangų konstrukcijų įrengimo darbai, kai dangos konstrukcijos klasė DK 0,1, h=0,70 m</t>
  </si>
  <si>
    <t>4.3.1</t>
  </si>
  <si>
    <t>4.3.2</t>
  </si>
  <si>
    <t>4.3.3</t>
  </si>
  <si>
    <t>4.3.4</t>
  </si>
  <si>
    <t>Iš viso skyriuje 4.3, 
Eur be PVM</t>
  </si>
  <si>
    <r>
      <t>Skaldos pagrindo sluoksnis (</t>
    </r>
    <r>
      <rPr>
        <i/>
        <sz val="11"/>
        <color theme="1"/>
        <rFont val="Times New Roman"/>
        <family val="1"/>
        <charset val="186"/>
      </rPr>
      <t>h</t>
    </r>
    <r>
      <rPr>
        <sz val="11"/>
        <color theme="1"/>
        <rFont val="Times New Roman"/>
        <family val="1"/>
        <charset val="186"/>
      </rPr>
      <t>=0,20 m) iš nesurištojo mineralinių medžiagų mišinio fr. 0/45, iš kurių iki 30 proc. sudaro NAG (3 m</t>
    </r>
    <r>
      <rPr>
        <vertAlign val="superscript"/>
        <sz val="11"/>
        <color theme="1"/>
        <rFont val="Times New Roman"/>
        <family val="1"/>
        <charset val="186"/>
      </rPr>
      <t>3</t>
    </r>
    <r>
      <rPr>
        <sz val="11"/>
        <color theme="1"/>
        <rFont val="Times New Roman"/>
        <family val="1"/>
        <charset val="186"/>
      </rPr>
      <t>)</t>
    </r>
  </si>
  <si>
    <r>
      <t>Išlyginamasis sluoksnis (</t>
    </r>
    <r>
      <rPr>
        <i/>
        <sz val="11"/>
        <color theme="1"/>
        <rFont val="Times New Roman"/>
        <family val="1"/>
        <charset val="186"/>
      </rPr>
      <t>h</t>
    </r>
    <r>
      <rPr>
        <sz val="11"/>
        <color theme="1"/>
        <rFont val="Times New Roman"/>
        <family val="1"/>
        <charset val="186"/>
      </rPr>
      <t>=0,03 m) iš dolomitinės skaldos atsijų fr. 0/5</t>
    </r>
  </si>
  <si>
    <t>4.4.1</t>
  </si>
  <si>
    <t>4.4.2</t>
  </si>
  <si>
    <t>4.4.3</t>
  </si>
  <si>
    <t>4.4.4</t>
  </si>
  <si>
    <t>Iš viso skyriuje 4.4, 
Eur be PVM</t>
  </si>
  <si>
    <r>
      <t>Skaldos pagrindo sluoksnis (</t>
    </r>
    <r>
      <rPr>
        <i/>
        <sz val="11"/>
        <color theme="1"/>
        <rFont val="Times New Roman"/>
        <family val="1"/>
        <charset val="186"/>
      </rPr>
      <t>h</t>
    </r>
    <r>
      <rPr>
        <sz val="11"/>
        <color theme="1"/>
        <rFont val="Times New Roman"/>
        <family val="1"/>
        <charset val="186"/>
      </rPr>
      <t>=0,15 m) iš nesurištojo mineralinių medžiagų mišinio fr. 0/45, iš kurių iki 30 proc. sudaro NAG (2,5 m</t>
    </r>
    <r>
      <rPr>
        <vertAlign val="superscript"/>
        <sz val="11"/>
        <color theme="1"/>
        <rFont val="Times New Roman"/>
        <family val="1"/>
        <charset val="186"/>
      </rPr>
      <t>3</t>
    </r>
    <r>
      <rPr>
        <sz val="11"/>
        <color theme="1"/>
        <rFont val="Times New Roman"/>
        <family val="1"/>
        <charset val="186"/>
      </rPr>
      <t>)</t>
    </r>
  </si>
  <si>
    <t>4.5 Techninio šaligatvio dangos konstrukcijos įrengimo darbai (h=0,45 m)</t>
  </si>
  <si>
    <t>4.5.1</t>
  </si>
  <si>
    <t>4.5.2</t>
  </si>
  <si>
    <t>4.5.3</t>
  </si>
  <si>
    <t>4.5.4</t>
  </si>
  <si>
    <r>
      <t>Skaldos pagrindo sluoksnis (</t>
    </r>
    <r>
      <rPr>
        <i/>
        <sz val="11"/>
        <color theme="1"/>
        <rFont val="Times New Roman"/>
        <family val="1"/>
        <charset val="186"/>
      </rPr>
      <t>h</t>
    </r>
    <r>
      <rPr>
        <sz val="11"/>
        <color theme="1"/>
        <rFont val="Times New Roman"/>
        <family val="1"/>
        <charset val="186"/>
      </rPr>
      <t>=0,15 m) iš nesurištojo mineralinių medžiagų mišinio fr. 0/45, iš kurių iki 30 proc. sudaro NAG (7 m</t>
    </r>
    <r>
      <rPr>
        <vertAlign val="superscript"/>
        <sz val="11"/>
        <color theme="1"/>
        <rFont val="Times New Roman"/>
        <family val="1"/>
        <charset val="186"/>
      </rPr>
      <t>3</t>
    </r>
    <r>
      <rPr>
        <sz val="11"/>
        <color theme="1"/>
        <rFont val="Times New Roman"/>
        <family val="1"/>
        <charset val="186"/>
      </rPr>
      <t>)</t>
    </r>
  </si>
  <si>
    <t>Betoninės plytelės (500x500x80 mm)</t>
  </si>
  <si>
    <t>Iš viso skyriuje 4.5, 
Eur be PVM</t>
  </si>
  <si>
    <t>4.6 Gatvės dangos konstrukcijos sankryžų zonoje įrengimo darbai, kai dangos konstrukcijos klasė DK 2, h=0,70 m</t>
  </si>
  <si>
    <t>4.6.1</t>
  </si>
  <si>
    <t>4.6.2</t>
  </si>
  <si>
    <t>4.6.3</t>
  </si>
  <si>
    <t>4.6.4</t>
  </si>
  <si>
    <t>4.6.5</t>
  </si>
  <si>
    <t>4.6.6</t>
  </si>
  <si>
    <t>4.6.7</t>
  </si>
  <si>
    <r>
      <t>Apsauginis šalčiui atsparus sluoksnis (</t>
    </r>
    <r>
      <rPr>
        <i/>
        <sz val="11"/>
        <color theme="1"/>
        <rFont val="Times New Roman"/>
        <family val="1"/>
        <charset val="186"/>
      </rPr>
      <t>h</t>
    </r>
    <r>
      <rPr>
        <sz val="11"/>
        <color theme="1"/>
        <rFont val="Times New Roman"/>
        <family val="1"/>
        <charset val="186"/>
      </rPr>
      <t xml:space="preserve">≥0,33 m) </t>
    </r>
  </si>
  <si>
    <t>Asfalto pagrindo sluoksnis iš AC 32 PN asfalto mišinio (bitumo markė – 70/10), h – 10,0 cm</t>
  </si>
  <si>
    <t>Paklotų asfalto pasluoksnių nušlavimas mechaninėmis šluotomis</t>
  </si>
  <si>
    <t>Paklotų asfalto pasluoksnių pagruntavimas bitumine emulsija</t>
  </si>
  <si>
    <t>Apatinis asfalto sluoksnis iš AC 16 AS asfalto mišinio (bitumo markė – 50/70), h – 4,0 cm</t>
  </si>
  <si>
    <t>Viršutinis asfalto sluoksnis iš AC 11 VN asfalto mišinio (bitumo markė – PMB 45/80-55), h – 3,0 cm</t>
  </si>
  <si>
    <t>Iš viso skyriuje 4.6, 
Eur be PVM</t>
  </si>
  <si>
    <t>5.1 Alternatyvios gatvės dangos konstrukcijos įrengimo darbai, kai dangos konstrukcijos klasė DK 1, h=0,70 m</t>
  </si>
  <si>
    <t>5.1.1</t>
  </si>
  <si>
    <t>5.1.2</t>
  </si>
  <si>
    <t>5.1.3</t>
  </si>
  <si>
    <t>5.1.4</t>
  </si>
  <si>
    <t>5.1.5</t>
  </si>
  <si>
    <t>5.1.6</t>
  </si>
  <si>
    <r>
      <t>Apsauginis šalčiui atsparus sluoksnis (</t>
    </r>
    <r>
      <rPr>
        <i/>
        <sz val="11"/>
        <color theme="1"/>
        <rFont val="Times New Roman"/>
        <family val="1"/>
        <charset val="186"/>
      </rPr>
      <t>h</t>
    </r>
    <r>
      <rPr>
        <sz val="11"/>
        <color theme="1"/>
        <rFont val="Times New Roman"/>
        <family val="1"/>
        <charset val="186"/>
      </rPr>
      <t xml:space="preserve">≥0,31 m) </t>
    </r>
  </si>
  <si>
    <r>
      <t>Žvyro pagrindo sluoksnis (</t>
    </r>
    <r>
      <rPr>
        <i/>
        <sz val="11"/>
        <color theme="1"/>
        <rFont val="Times New Roman"/>
        <family val="1"/>
        <charset val="186"/>
      </rPr>
      <t>h</t>
    </r>
    <r>
      <rPr>
        <sz val="11"/>
        <color theme="1"/>
        <rFont val="Times New Roman"/>
        <family val="1"/>
        <charset val="186"/>
      </rPr>
      <t>=0,25 m) iš nesurištojo mineralinių medžiagų mišinio fr. 0/45, iš kurių iki 30 proc. sudaro NAG (173 m</t>
    </r>
    <r>
      <rPr>
        <vertAlign val="superscript"/>
        <sz val="11"/>
        <color theme="1"/>
        <rFont val="Times New Roman"/>
        <family val="1"/>
        <charset val="186"/>
      </rPr>
      <t>3</t>
    </r>
    <r>
      <rPr>
        <sz val="11"/>
        <color theme="1"/>
        <rFont val="Times New Roman"/>
        <family val="1"/>
        <charset val="186"/>
      </rPr>
      <t>)</t>
    </r>
  </si>
  <si>
    <t>Asfalto pagrindo sluoksnis iš AC 32 PN asfalto mišinio (bitumo markė – 70/100)</t>
  </si>
  <si>
    <t>Iš viso skyriuje 5.1, 
Eur be PVM</t>
  </si>
  <si>
    <t>5.2 Alternatyvių automobilių stovėjimo vietų dangos konstrukcijos įrengimo darbai, kai dangos konstrukcijos klasė DK 0,1, h=0,70 m</t>
  </si>
  <si>
    <t>5.2.1</t>
  </si>
  <si>
    <t>5.2.2</t>
  </si>
  <si>
    <t>5.2.3</t>
  </si>
  <si>
    <t>5.2.4</t>
  </si>
  <si>
    <t>5.2.5</t>
  </si>
  <si>
    <r>
      <t>Apsauginis šalčiui atsparus sluoksnis (</t>
    </r>
    <r>
      <rPr>
        <i/>
        <sz val="11"/>
        <color theme="1"/>
        <rFont val="Times New Roman"/>
        <family val="1"/>
        <charset val="186"/>
      </rPr>
      <t>h</t>
    </r>
    <r>
      <rPr>
        <sz val="11"/>
        <color theme="1"/>
        <rFont val="Times New Roman"/>
        <family val="1"/>
        <charset val="186"/>
      </rPr>
      <t>≥0,34 m)</t>
    </r>
  </si>
  <si>
    <r>
      <t>Žvyro pagrindo sluoksnis (</t>
    </r>
    <r>
      <rPr>
        <i/>
        <sz val="11"/>
        <color theme="1"/>
        <rFont val="Times New Roman"/>
        <family val="1"/>
        <charset val="186"/>
      </rPr>
      <t>h</t>
    </r>
    <r>
      <rPr>
        <sz val="11"/>
        <color theme="1"/>
        <rFont val="Times New Roman"/>
        <family val="1"/>
        <charset val="186"/>
      </rPr>
      <t>=0,25 m) iš nesurištojo mineralinių medžiagų mišinio fr. 0/45, iš kurių iki 30 proc. sudaro NAG (7 m</t>
    </r>
    <r>
      <rPr>
        <vertAlign val="superscript"/>
        <sz val="11"/>
        <color theme="1"/>
        <rFont val="Times New Roman"/>
        <family val="1"/>
        <charset val="186"/>
      </rPr>
      <t>3</t>
    </r>
    <r>
      <rPr>
        <sz val="11"/>
        <color theme="1"/>
        <rFont val="Times New Roman"/>
        <family val="1"/>
        <charset val="186"/>
      </rPr>
      <t>)</t>
    </r>
  </si>
  <si>
    <t>Iš viso skyriuje 5.2, 
Eur be PVM</t>
  </si>
  <si>
    <t>5.3 Alternatyvių nuovažų dangų konstrukcijų įrengimo darbai, kai dangos konstrukcijos klasė DK 0,1, h=0,70 m</t>
  </si>
  <si>
    <t>5.3.1</t>
  </si>
  <si>
    <t>5.3.2</t>
  </si>
  <si>
    <t>5.3.3</t>
  </si>
  <si>
    <t>5.3.4</t>
  </si>
  <si>
    <r>
      <t>Žvyro pagrindo sluoksnis (</t>
    </r>
    <r>
      <rPr>
        <i/>
        <sz val="11"/>
        <color theme="1"/>
        <rFont val="Times New Roman"/>
        <family val="1"/>
        <charset val="186"/>
      </rPr>
      <t>h</t>
    </r>
    <r>
      <rPr>
        <sz val="11"/>
        <color theme="1"/>
        <rFont val="Times New Roman"/>
        <family val="1"/>
        <charset val="186"/>
      </rPr>
      <t>=0,25 m) iš nesurištojo mineralinių medžiagų mišinio fr. 0/45, iš kurių iki 30 proc. sudaro NAG (3 m</t>
    </r>
    <r>
      <rPr>
        <vertAlign val="superscript"/>
        <sz val="11"/>
        <color theme="1"/>
        <rFont val="Times New Roman"/>
        <family val="1"/>
        <charset val="186"/>
      </rPr>
      <t>3</t>
    </r>
    <r>
      <rPr>
        <sz val="11"/>
        <color theme="1"/>
        <rFont val="Times New Roman"/>
        <family val="1"/>
        <charset val="186"/>
      </rPr>
      <t>)</t>
    </r>
  </si>
  <si>
    <t>Iš viso skyriuje 5.3, 
Eur be PVM</t>
  </si>
  <si>
    <t>5.4.1</t>
  </si>
  <si>
    <t>5.4.2</t>
  </si>
  <si>
    <t>5.4.3</t>
  </si>
  <si>
    <t>5.4.4</t>
  </si>
  <si>
    <r>
      <t>Žvyro pagrindo sluoksnis (</t>
    </r>
    <r>
      <rPr>
        <i/>
        <sz val="11"/>
        <color theme="1"/>
        <rFont val="Times New Roman"/>
        <family val="1"/>
        <charset val="186"/>
      </rPr>
      <t>h</t>
    </r>
    <r>
      <rPr>
        <sz val="11"/>
        <color theme="1"/>
        <rFont val="Times New Roman"/>
        <family val="1"/>
        <charset val="186"/>
      </rPr>
      <t>=0,20 m) iš nesurištojo mineralinių medžiagų mišinio fr. 0/45, iš kurių iki 30 proc. sudaro NAG (2,5 m</t>
    </r>
    <r>
      <rPr>
        <vertAlign val="superscript"/>
        <sz val="11"/>
        <color theme="1"/>
        <rFont val="Times New Roman"/>
        <family val="1"/>
        <charset val="186"/>
      </rPr>
      <t>3</t>
    </r>
    <r>
      <rPr>
        <sz val="11"/>
        <color theme="1"/>
        <rFont val="Times New Roman"/>
        <family val="1"/>
        <charset val="186"/>
      </rPr>
      <t>)</t>
    </r>
  </si>
  <si>
    <r>
      <t>Išlyginamasis sluoksnis (</t>
    </r>
    <r>
      <rPr>
        <i/>
        <sz val="11"/>
        <color theme="1"/>
        <rFont val="Times New Roman"/>
        <family val="1"/>
        <charset val="186"/>
      </rPr>
      <t>h</t>
    </r>
    <r>
      <rPr>
        <sz val="11"/>
        <color theme="1"/>
        <rFont val="Times New Roman"/>
        <family val="1"/>
        <charset val="186"/>
      </rPr>
      <t xml:space="preserve">=0,03 m)  iš dolomitinės skaldos atsijų fr. 0/5 </t>
    </r>
  </si>
  <si>
    <t>Iš viso skyriuje 5.4, 
Eur be PVM</t>
  </si>
  <si>
    <t>5.5 Alternatyvios techninio šaligatvio dangos konstrukcijos įrengimo darbai (h=0,45 m)</t>
  </si>
  <si>
    <t>5.5.1</t>
  </si>
  <si>
    <t>5.5.2</t>
  </si>
  <si>
    <t>5.5.3</t>
  </si>
  <si>
    <t>5.5.4</t>
  </si>
  <si>
    <r>
      <t>Žvyro pagrindo sluoksnis (</t>
    </r>
    <r>
      <rPr>
        <i/>
        <sz val="11"/>
        <color theme="1"/>
        <rFont val="Times New Roman"/>
        <family val="1"/>
        <charset val="186"/>
      </rPr>
      <t>h</t>
    </r>
    <r>
      <rPr>
        <sz val="11"/>
        <color theme="1"/>
        <rFont val="Times New Roman"/>
        <family val="1"/>
        <charset val="186"/>
      </rPr>
      <t>=0,20 m) iš nesurištojo mineralinių medžiagų mišinio fr. 0/45, iš kurių iki 30 proc. sudaro NAG (7 m</t>
    </r>
    <r>
      <rPr>
        <vertAlign val="superscript"/>
        <sz val="11"/>
        <color theme="1"/>
        <rFont val="Times New Roman"/>
        <family val="1"/>
        <charset val="186"/>
      </rPr>
      <t>3</t>
    </r>
    <r>
      <rPr>
        <sz val="11"/>
        <color theme="1"/>
        <rFont val="Times New Roman"/>
        <family val="1"/>
        <charset val="186"/>
      </rPr>
      <t>)</t>
    </r>
  </si>
  <si>
    <t>Iš viso skyriuje 5.5, 
Eur be PVM</t>
  </si>
  <si>
    <t>5.6 Gatvės dangos konstrukcijos sankryžų zonoje įrengimo darbai, kai dangos konstrukcijos klasė DK 2, h=0,70 m</t>
  </si>
  <si>
    <t>5.6.1</t>
  </si>
  <si>
    <t>5.6.2</t>
  </si>
  <si>
    <t>5.6.3</t>
  </si>
  <si>
    <t>5.6.4</t>
  </si>
  <si>
    <t>5.6.5</t>
  </si>
  <si>
    <t>5.6.6</t>
  </si>
  <si>
    <t>5.6.7</t>
  </si>
  <si>
    <r>
      <t>Apsauginis šalčiui atsparus sluoksnis (</t>
    </r>
    <r>
      <rPr>
        <i/>
        <sz val="11"/>
        <color theme="1"/>
        <rFont val="Times New Roman"/>
        <family val="1"/>
        <charset val="186"/>
      </rPr>
      <t>h</t>
    </r>
    <r>
      <rPr>
        <sz val="11"/>
        <color theme="1"/>
        <rFont val="Times New Roman"/>
        <family val="1"/>
        <charset val="186"/>
      </rPr>
      <t xml:space="preserve">≥0,28 m) </t>
    </r>
  </si>
  <si>
    <t>Apatinis asfalto sluoksnis iš AC 16 AN asfalto mišinio (bitumo markė – 50/70), h – 4,0 cm</t>
  </si>
  <si>
    <t>Iš viso skyriuje 5.6, 
Eur be PVM</t>
  </si>
  <si>
    <t>5.7 Taktilinių paviršių įrengimo darbai (abiem dangos konstrukcijos variantams)</t>
  </si>
  <si>
    <t>5.7.1</t>
  </si>
  <si>
    <t>5.7.2</t>
  </si>
  <si>
    <t>Taktilinės betoninės trinkelės su iškilimais (200x100x80 mm, įrengiamos kelio statinio ribose)</t>
  </si>
  <si>
    <t>Taktilinės betoninės trinkelės su iškilimais (200x100x80 mm, įrengiamos už kelio statinio ribų)</t>
  </si>
  <si>
    <t>Iš viso skyriuje 5.7, 
Eur be PVM</t>
  </si>
  <si>
    <t>6. Žaliųjų plotų įrengimas</t>
  </si>
  <si>
    <t>Veja apsėtos dangos iš atsivežto dirvožemio (h=0,10 m) įrengimas</t>
  </si>
  <si>
    <t>7. Esamo šaligatvio dangų atstatymo darbai</t>
  </si>
  <si>
    <r>
      <t>Atstatomas skaldos/žvyro pagrindo sluoksnis (</t>
    </r>
    <r>
      <rPr>
        <i/>
        <sz val="11"/>
        <color theme="1"/>
        <rFont val="Times New Roman"/>
        <family val="1"/>
        <charset val="186"/>
      </rPr>
      <t>h</t>
    </r>
    <r>
      <rPr>
        <sz val="11"/>
        <color theme="1"/>
        <rFont val="Times New Roman"/>
        <family val="1"/>
        <charset val="186"/>
      </rPr>
      <t>=0,15-0,20 m) iš nesurištojo mineralinių medžiagų mišinio fr. 0/45</t>
    </r>
  </si>
  <si>
    <t>Atstatomas išlyginamasis sluoksnis iš dolomitinės skaldos atsijų fr. 0/5</t>
  </si>
  <si>
    <t>Atstatoma esama betoninių trinkelių danga</t>
  </si>
  <si>
    <t>8. Kelio ženklų įrengimo ir horizontalaus ženklinimo įrengimas</t>
  </si>
  <si>
    <t>8.10</t>
  </si>
  <si>
    <t>8.11</t>
  </si>
  <si>
    <t>8.12</t>
  </si>
  <si>
    <t>8.13</t>
  </si>
  <si>
    <t>8.14</t>
  </si>
  <si>
    <t>8.15</t>
  </si>
  <si>
    <t>8.16</t>
  </si>
  <si>
    <t>Vienstiebių cinkuotų plieninių vamzdinių kelio ženklų stulpelių (PVS) įrengimas ant betoninio pamato</t>
  </si>
  <si>
    <t>Dvistiebių cinkuotų plieninių vamzdinių kelio ženklų stulpelių (PVS) įrengimas ant betoninio pamato</t>
  </si>
  <si>
    <t xml:space="preserve">Horizontaliojo ženklinimo tipo „1.1 Siaura ištisinė linija“ (linijos plotis 0,12 m) įrengimas iš termoplasto </t>
  </si>
  <si>
    <t>Horizontaliojo ženklinimo tipo „1.3 Dviguba ištisinė linija, sudaryta iš dviejų siaurų lygiagrečių linijų“ (linijos plotis 0,12 m, tarpas tarp linijų - 0,12 m) įrengimas iš termoplasto (nurodytas kiekis yra ruožo ilgio).</t>
  </si>
  <si>
    <t>Horizontaliojo ženklinimo tipo „1.7 Siaura brūkšninė linija“ (linijos plotis 0,12 m, brūkšnio ir tarpo santykis 1:1) įrengimas iš termoplasto</t>
  </si>
  <si>
    <t>Horizontaliojo ženklinimo tipo „1.8 Plati brūkšninė linija“ (linijos plotis 0,25 m, brūkšnio ir tarpo santykis 1:3) įrengimas iš termoplasto</t>
  </si>
  <si>
    <t>Horizontaliojo ženklinimo tipo „1.12 Iš trikampių sudaryta linija“ įrengimas iš termoplasto</t>
  </si>
  <si>
    <t>Horizontaliojo ženklinimo tipo „1.13.1 Pėsčiųjų perėja „Zebras““ (vienos juostos ilgis - 4,00 m, plotis - 0,50 m, tarpo plotis tarp dviejų juostų - 0,50 m) įrengimas iš termoplasto</t>
  </si>
  <si>
    <t>Horizontaliojo ženklinimo tipo „1.15 Tankiai užbrūkšniuotas plotas“ įrengimas iš termoplasto</t>
  </si>
  <si>
    <t>Horizontaliojo ženklinimo tipo „1.16 Sankryžose naudojamos rodyklės“ įrengimas iš termoplasto</t>
  </si>
  <si>
    <t>Kelio drenažo iš PVC D-113 mm (vid.) vamzdžių įrengimas ant 10 cm smėlio pagrindo, užpilant drenažą smėliu (20 cm virš vamzdžio) ir sutankinant.</t>
  </si>
  <si>
    <t>9. Drenažo įrengimas</t>
  </si>
  <si>
    <t>10. Kiti darbai</t>
  </si>
  <si>
    <t>10.2</t>
  </si>
  <si>
    <t>Žvalgomųjų archeologinių tyrimų atlikimas</t>
  </si>
  <si>
    <t>1.  Paruošiamieji ir ardymo darbai</t>
  </si>
  <si>
    <t>Esamos trinkelių dangos demontavimas</t>
  </si>
  <si>
    <t>Esmų tvirtinimo plokščių demonmtavimas</t>
  </si>
  <si>
    <t>Statybinio laužo pakrovimas ir išvežimas</t>
  </si>
  <si>
    <t>2.  Žemės darbai</t>
  </si>
  <si>
    <t>Grunto iškasimas, gruntą supilant vietoje</t>
  </si>
  <si>
    <t>Grunto iškasimas, pakrovimas ir išvežimas</t>
  </si>
  <si>
    <t>Pagrindų po vamzdžiais įrengimas iš esamo grunto</t>
  </si>
  <si>
    <t>Vamzdynų pirminis užpylimas esamu gruntu, sutankinant gruntą</t>
  </si>
  <si>
    <t>Tranšėjų užpylimas esamu gruntu ekskavatoriumi, sutankinant gruntą</t>
  </si>
  <si>
    <t>3. Lietaus nuotekų tinklai</t>
  </si>
  <si>
    <t>Naftos produktų atskirtuvo Q-30l/s įrengimas</t>
  </si>
  <si>
    <t>3.8</t>
  </si>
  <si>
    <t>3.9</t>
  </si>
  <si>
    <t>3.10</t>
  </si>
  <si>
    <t>3.11</t>
  </si>
  <si>
    <t>3.12</t>
  </si>
  <si>
    <t>3.13</t>
  </si>
  <si>
    <t>3.14</t>
  </si>
  <si>
    <t>3.15</t>
  </si>
  <si>
    <t>3.16</t>
  </si>
  <si>
    <t>Plastikiniai protarpinių d- 200 mm vamzdžio perėjimui per šulinio sienelę montavimas</t>
  </si>
  <si>
    <t>Plastikiniai protarpinių d- 250 mm vamzdžio perėjimui per šulinio sienelę montavimas</t>
  </si>
  <si>
    <t>Plastikiniai protarpinių d- 400 mm vamzdžio perėjimui per šulinio sienelę montavimas</t>
  </si>
  <si>
    <t>Plastikiniai protarpinių d- 500 mm vamzdžio perėjimui per šulinio sienelę montavimas</t>
  </si>
  <si>
    <t>Nuotekų surinkimo tinklų plastikiniais vamzdžiais d-200 klojimas</t>
  </si>
  <si>
    <t>Nuotekų surinkimo tinklų plastikiniais vamzdžiais d-250 klojimas</t>
  </si>
  <si>
    <t>Nuotekų surinkimo tinklų plastikiniais vamzdžiais d-400 klojimas</t>
  </si>
  <si>
    <t>Nuotekų surinkimo tinklų plastikiniais vamzdžiais d-500 klojimas</t>
  </si>
  <si>
    <t>3.17</t>
  </si>
  <si>
    <t>3.18</t>
  </si>
  <si>
    <t>3.19</t>
  </si>
  <si>
    <t>3.20</t>
  </si>
  <si>
    <t>3.21</t>
  </si>
  <si>
    <t>Ištekėjimo žiočių įrengimas d500</t>
  </si>
  <si>
    <t>Savitakinių lietaus nuotekų vamzdynųhidraulinis bandymas</t>
  </si>
  <si>
    <t>Vamzdyno vidaus apžiūra, darant vaizdo įrašą</t>
  </si>
  <si>
    <t>Komunikacijų žymėjimo ženklų įrengimas</t>
  </si>
  <si>
    <t>4. Atstatomos dangos</t>
  </si>
  <si>
    <t>14 cm apsauginis šalčiui atsparus sluoksnio įrengimas</t>
  </si>
  <si>
    <t>15 cm skaldos 0/32 pagrindo sluoksnio įrengimas</t>
  </si>
  <si>
    <t>Betoninių trinkelių dangos (8 cm) įrengimas</t>
  </si>
  <si>
    <t>3 cm išlyginamasis sluoksnis iš dolomitinės skaldos atsijų fr. 0/5</t>
  </si>
  <si>
    <t>15 cm skaldos pagrindo sluoksnio iš nesurištojo mineralinių medžiagų mišinio fr. 0/45 įrengimas</t>
  </si>
  <si>
    <t>DARBŲ KIEKIŲ ŽINIARAŠTIS NR. 2 – LIETAUS VANDENS NUOTEKŲ ŠALINIMO DALIS</t>
  </si>
  <si>
    <t>Lietaus vandens nuotekų šalinimo dalis</t>
  </si>
  <si>
    <t>Susisiekimo dalis</t>
  </si>
  <si>
    <t>Valstybinės reikšmės krašto kelio Nr. 115 Ukmergė–Molėtai ruožo nuo 0,512 iki 0,836 km rekonstravimas</t>
  </si>
  <si>
    <r>
      <t xml:space="preserve">Negrąžinamos medžiagos – </t>
    </r>
    <r>
      <rPr>
        <i/>
        <sz val="12"/>
        <color theme="1"/>
        <rFont val="Times New Roman"/>
        <family val="1"/>
        <charset val="186"/>
      </rPr>
      <t>frezuoto asfalto granulės – įkainis 11,20 Eur/m</t>
    </r>
    <r>
      <rPr>
        <i/>
        <vertAlign val="superscript"/>
        <sz val="12"/>
        <color theme="1"/>
        <rFont val="Times New Roman"/>
        <family val="1"/>
        <charset val="186"/>
      </rPr>
      <t>3</t>
    </r>
    <r>
      <rPr>
        <i/>
        <sz val="12"/>
        <color theme="1"/>
        <rFont val="Times New Roman"/>
        <family val="1"/>
        <charset val="186"/>
      </rPr>
      <t xml:space="preserve"> (sąmatoje įvertinamas su minuso ženklu)</t>
    </r>
  </si>
  <si>
    <r>
      <t xml:space="preserve">Negrąžinamos medžiagos – </t>
    </r>
    <r>
      <rPr>
        <i/>
        <sz val="12"/>
        <color theme="1"/>
        <rFont val="Times New Roman"/>
        <family val="1"/>
        <charset val="186"/>
      </rPr>
      <t>grindinio akmenys – įkainis 40,5 Eur/m</t>
    </r>
    <r>
      <rPr>
        <i/>
        <vertAlign val="superscript"/>
        <sz val="12"/>
        <color theme="1"/>
        <rFont val="Times New Roman"/>
        <family val="1"/>
        <charset val="186"/>
      </rPr>
      <t>3</t>
    </r>
    <r>
      <rPr>
        <i/>
        <sz val="12"/>
        <color theme="1"/>
        <rFont val="Times New Roman"/>
        <family val="1"/>
        <charset val="186"/>
      </rPr>
      <t xml:space="preserve"> (sąmatoje įvertinamas su minuso ženklu)</t>
    </r>
  </si>
  <si>
    <t>Plotų planiravimas mechanizuotu būdu</t>
  </si>
  <si>
    <t>Plotų planiravimas rankiniu būdu</t>
  </si>
  <si>
    <r>
      <t>Atstatomas apsauginis šalčiui atsparus sluoksnis (</t>
    </r>
    <r>
      <rPr>
        <i/>
        <sz val="11"/>
        <color theme="1"/>
        <rFont val="Times New Roman"/>
        <family val="1"/>
        <charset val="186"/>
      </rPr>
      <t>h</t>
    </r>
    <r>
      <rPr>
        <sz val="11"/>
        <color theme="1"/>
        <rFont val="Times New Roman"/>
        <family val="1"/>
        <charset val="186"/>
      </rPr>
      <t>≥0,24-0,29 m)</t>
    </r>
  </si>
  <si>
    <t>Kelio ženklų skydų įrengimas ant plieninių vamzdinių kelio ženklų stulpelių (PVS) iš kurių: vertikaliojo ženklinimo Nr. 2.3 perkėlimas</t>
  </si>
  <si>
    <t>Kelio ženklų skydų įrengimas ant plieninių vamzdinių kelio ženklų stulpelių (PVS) iš kurių: perkeliami esami skydai</t>
  </si>
  <si>
    <t>Kelio ženklų skydų įrengimas ant plieninių vamzdinių kelio ženklų stulpelių (PVS) iš kurių: vertikaliojo ženklinimo Nr. 2.1 įrengimas</t>
  </si>
  <si>
    <t>Kelio ženklų skydų įrengimas ant perkeliamų apšvietimo atramų, iš kurių: įrengiami nauji skydai</t>
  </si>
  <si>
    <t>Kelio ženklų skydų įrengimas ant perkeliamų apšvietimo atramų, iš kurių: perkeliami esami skydai</t>
  </si>
  <si>
    <t>Kelio ženklų skydų įrengimas ant plieninių vamzdinių kelio ženklų stulpelių (PVS) iš kurių: įrengiami nauji skydai</t>
  </si>
  <si>
    <t>Apvalių surenkamų gelžbetoninių lietaus nuotakyno šulinių įrengimas šlapiuose gruntuose, kai šulinių skersmuo d1000 m (surenkamos g/b konstrukcijos) (3 kompl.): 
-	betonas latakams – 2,00 m3;
-	kalaus ketaus sunkaus plaukiojančio tipo liukas (iki 40,0t) – 7,00 kompl.</t>
  </si>
  <si>
    <t>Apvalių surenkamų gelžbetoninių lietaus nuotakyno šulinių įrengimas šlapiuose gruntuose, kai šulinių skersmuo d1500 m (surenkamos g/b konstrukcijos) (4 kompl.)
-	betonas latakams – 3,10 m3;
-	kalaus ketaus sunkaus plaukiojančio tipo liukas (iki 40,0t) – 1,00 kompl.;
-	kalaus ketaus sunkaus plaukiojančio tipo liukas (iki 12,5t) – 3,00 kompl.</t>
  </si>
  <si>
    <t>Apvalių surenkamų gelžbetoninių lietaus nuotakyno šulinių įrengimas šlapiuose gruntuose, kai šulinių skersmuo d2000 m (surenkamos g/b konstrukcijos) (2 kompl.);
-	betonas latakams – 2,80 m3;
-	kalaus ketaus sunkaus plaukiojančio tipo liukas (iki 40,0t) – 1,00 kompl.;
-	kalaus ketaus sunkaus plaukiojančio tipo liukas (iki 12,5t) – 1,00 kompl.</t>
  </si>
  <si>
    <t>Šulinių PVC Ø425 mm su jungiamosiomis fasoninėmis dalimis bei dugnu pastatymas:
-	kalaus ketaus „bordiūrinės“ grotelės montuojamos ant PVC Ø425 mm šulinio – 11,00 kompl.;
-	kalaus ketaus kvadratinės grotelės montuojamos ant Ø425 mm šulinio (atlaikančios 40 t apkrovą) – 5,00 kompl.;
-	PVC šulinio stovas Ø425 mm – 27,00 kompl.;
-	šulinio Ø425 mm dugnas/kinetė – 16,00 kompl.</t>
  </si>
  <si>
    <t>Kritimo stovų d200 įrengimas:
-	PVC ø200 vamzdis – 2,00 m;
-	PVC trišakis ø200/90 mm – 2,00 vnt.;
-	PVC alkūnė ø200/45 mm – 2,00 vnt.</t>
  </si>
  <si>
    <t>Kritimo stovų d250 įrengimas:
-	PVC ø250 vamzdis– 1,00 m;
-	PVC trišakis ø250/90 mm – 1,00 vnt.;
-	PVC alkūnė ø250/45 mm – 1,00 vnt.</t>
  </si>
  <si>
    <t>Srauto slopinimo grotų gamyba ir įrengimas:
-	Metalas grotų gamybai – 100 kg</t>
  </si>
  <si>
    <t>Sieninio uždorio šulinyje montavimas:
-	Betonas – 1,00 m3;
-	Sieninis uždorius dn500 – 1,00 kompl.</t>
  </si>
  <si>
    <t>Tvirtinimo plokščių 49x49x8cm įrengimas ant 3 cm cemento skiedinio pagrindo</t>
  </si>
  <si>
    <t>1. Sandėliavimo medžiagos</t>
  </si>
  <si>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Užsakovu.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</si>
  <si>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t>2. Negrąžinamos medžiagos</t>
  </si>
  <si>
    <t>Darbų vykdymo metu nepanaudotos frezuoto asfalto granulės, skalda, žvyras, žvyro ir skaldos mišinys, nesurištasis mineralinių medžiagų mišinys, grindinio akmenys (neužteršti gruntu) yra laikomos negrąžinamomis medžiagomis. Jos sąmatoje turi būti nurodytos atskira (-omis) eilute (-ėmis) su minuso ženklu. Šios medžiagos lieka rangovui.</t>
  </si>
  <si>
    <t>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</si>
  <si>
    <t>3. Statybinės atliekos</t>
  </si>
  <si>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</si>
  <si>
    <r>
      <t xml:space="preserve">Vykdant valstybinės reikšmės kelių rekonstravimo ir (ar) remonto darbus susidarančios medžiagos, kurios nenaudojamos projekte ir nėra priskiriamos negrąžinamoms medžiagoms transportuojamos į AB „Via Lietuva“ nurodytą sandėliavimo vietą – </t>
    </r>
    <r>
      <rPr>
        <b/>
        <i/>
        <sz val="10"/>
        <rFont val="Times New Roman"/>
        <family val="1"/>
        <charset val="186"/>
      </rPr>
      <t>AB „Kelių priežiūra“ Ukmergės kelių tarnybos Širvintų meistrija, Zibalų g. 55, Širvintos</t>
    </r>
  </si>
  <si>
    <t>Darbų kiekių žin. Nr.</t>
  </si>
  <si>
    <r>
      <t>Apsauginis šalčiui atsparus sluoksnis (</t>
    </r>
    <r>
      <rPr>
        <i/>
        <sz val="11"/>
        <color rgb="FFFF0000"/>
        <rFont val="Times New Roman"/>
        <family val="1"/>
        <charset val="186"/>
      </rPr>
      <t>h</t>
    </r>
    <r>
      <rPr>
        <sz val="11"/>
        <color rgb="FFFF0000"/>
        <rFont val="Times New Roman"/>
        <family val="1"/>
        <charset val="186"/>
      </rPr>
      <t>≥0,39 m</t>
    </r>
    <r>
      <rPr>
        <sz val="11"/>
        <color theme="1"/>
        <rFont val="Times New Roman"/>
        <family val="1"/>
        <charset val="186"/>
      </rPr>
      <t>)</t>
    </r>
  </si>
  <si>
    <r>
      <t>Apsauginis šalčiui atsparus sluoksnis (</t>
    </r>
    <r>
      <rPr>
        <i/>
        <sz val="11"/>
        <color rgb="FFFF0000"/>
        <rFont val="Times New Roman"/>
        <family val="1"/>
        <charset val="186"/>
      </rPr>
      <t>h</t>
    </r>
    <r>
      <rPr>
        <sz val="11"/>
        <color rgb="FFFF0000"/>
        <rFont val="Times New Roman"/>
        <family val="1"/>
        <charset val="186"/>
      </rPr>
      <t>≥0,39 m</t>
    </r>
    <r>
      <rPr>
        <sz val="11"/>
        <color theme="1"/>
        <rFont val="Times New Roman"/>
        <family val="1"/>
        <charset val="186"/>
      </rPr>
      <t xml:space="preserve">) </t>
    </r>
  </si>
  <si>
    <r>
      <t>Apsauginis šalčiui atsparus sluoksnis (</t>
    </r>
    <r>
      <rPr>
        <i/>
        <sz val="11"/>
        <color rgb="FFFF0000"/>
        <rFont val="Times New Roman"/>
        <family val="1"/>
        <charset val="186"/>
      </rPr>
      <t>h</t>
    </r>
    <r>
      <rPr>
        <sz val="11"/>
        <color rgb="FFFF0000"/>
        <rFont val="Times New Roman"/>
        <family val="1"/>
        <charset val="186"/>
      </rPr>
      <t>≥0,19 m</t>
    </r>
    <r>
      <rPr>
        <sz val="11"/>
        <color theme="1"/>
        <rFont val="Times New Roman"/>
        <family val="1"/>
        <charset val="186"/>
      </rPr>
      <t xml:space="preserve">) </t>
    </r>
  </si>
  <si>
    <r>
      <t>Apsauginis šalčiui atsparus sluoksnis (</t>
    </r>
    <r>
      <rPr>
        <i/>
        <sz val="11"/>
        <color rgb="FFFF0000"/>
        <rFont val="Times New Roman"/>
        <family val="1"/>
        <charset val="186"/>
      </rPr>
      <t>h</t>
    </r>
    <r>
      <rPr>
        <sz val="11"/>
        <color rgb="FFFF0000"/>
        <rFont val="Times New Roman"/>
        <family val="1"/>
        <charset val="186"/>
      </rPr>
      <t>≥0,14 m</t>
    </r>
    <r>
      <rPr>
        <sz val="11"/>
        <color theme="1"/>
        <rFont val="Times New Roman"/>
        <family val="1"/>
        <charset val="186"/>
      </rPr>
      <t xml:space="preserve">) </t>
    </r>
  </si>
  <si>
    <t>4.4 Saugos salelių ir šaligatvių dangų konstrukcijų įrengimo darbai (h=0,45 m)</t>
  </si>
  <si>
    <t>5.4 Alternatyvių saugos salelių iš šaligatvių dangų konstrukcijų įrengimo darbai (h=0,45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</si>
</sst>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8"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i/>
      <sz val="11"/>
      <color theme="1"/>
      <name val="Times New Roman"/>
      <family val="1"/>
      <charset val="186"/>
    </font>
    <font>
      <vertAlign val="subscript"/>
      <sz val="11"/>
      <color theme="1"/>
      <name val="Times New Roman"/>
      <family val="1"/>
      <charset val="186"/>
    </font>
    <font>
      <vertAlign val="superscript"/>
      <sz val="11"/>
      <color theme="1"/>
      <name val="Times New Roman"/>
      <family val="1"/>
      <charset val="186"/>
    </font>
    <font>
      <i/>
      <sz val="12"/>
      <color theme="1"/>
      <name val="Times New Roman"/>
      <family val="1"/>
      <charset val="186"/>
    </font>
    <font>
      <i/>
      <vertAlign val="superscript"/>
      <sz val="12"/>
      <color theme="1"/>
      <name val="Times New Roman"/>
      <family val="1"/>
      <charset val="186"/>
    </font>
    <font>
      <i/>
      <vertAlign val="superscript"/>
      <sz val="11"/>
      <color theme="1"/>
      <name val="Times New Roman"/>
      <family val="1"/>
      <charset val="186"/>
    </font>
    <font>
      <b/>
      <sz val="14"/>
      <name val="Times New Roman"/>
      <family val="1"/>
      <charset val="186"/>
    </font>
    <font>
      <b/>
      <sz val="12"/>
      <name val="Times New Roman"/>
      <family val="1"/>
      <charset val="186"/>
    </font>
    <font>
      <b/>
      <sz val="10"/>
      <name val="Times New Roman"/>
      <family val="1"/>
    </font>
    <font>
      <sz val="10"/>
      <name val="Times New Roman"/>
      <family val="1"/>
    </font>
    <font>
      <sz val="10"/>
      <color theme="1"/>
      <name val="Times New Roman"/>
      <family val="1"/>
      <charset val="186"/>
    </font>
    <font>
      <i/>
      <sz val="11"/>
      <color rgb="FFFF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cellStyleXfs>
  <cellXfs count="162">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5" fillId="4" borderId="2" xfId="0" applyNumberFormat="1" applyFont="1" applyFill="1" applyBorder="1" applyAlignment="1" applyProtection="1">
      <alignment horizontal="center" vertical="center" wrapText="1"/>
      <protection locked="0"/>
    </xf>
    <xf numFmtId="49" fontId="9" fillId="0" borderId="10" xfId="0" applyNumberFormat="1" applyFont="1" applyBorder="1" applyAlignment="1">
      <alignment horizontal="center" vertical="center" wrapText="1"/>
    </xf>
    <xf numFmtId="49" fontId="5" fillId="0" borderId="10" xfId="0" applyNumberFormat="1" applyFont="1" applyBorder="1" applyAlignment="1">
      <alignment horizontal="left" vertical="center" wrapText="1"/>
    </xf>
    <xf numFmtId="4" fontId="4" fillId="4" borderId="10" xfId="4" applyNumberFormat="1" applyFont="1" applyFill="1" applyBorder="1" applyAlignment="1" applyProtection="1">
      <alignment horizontal="center" vertical="center" wrapText="1"/>
      <protection locked="0"/>
    </xf>
    <xf numFmtId="4" fontId="5" fillId="0" borderId="11" xfId="0" applyNumberFormat="1" applyFont="1" applyBorder="1" applyAlignment="1">
      <alignment horizontal="center" vertical="center" wrapText="1"/>
    </xf>
    <xf numFmtId="4" fontId="4" fillId="0" borderId="9"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2" xfId="3" applyFont="1" applyBorder="1" applyAlignment="1">
      <alignment horizontal="center" vertical="center" wrapText="1"/>
    </xf>
    <xf numFmtId="4" fontId="4" fillId="0" borderId="11" xfId="3"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6" xfId="0" applyNumberFormat="1" applyFont="1" applyBorder="1" applyAlignment="1">
      <alignment horizontal="center" vertical="center" wrapText="1"/>
    </xf>
    <xf numFmtId="0" fontId="2" fillId="0" borderId="16" xfId="2" applyFont="1" applyBorder="1" applyAlignment="1" applyProtection="1">
      <alignment horizontal="center" vertical="center" wrapText="1"/>
    </xf>
    <xf numFmtId="49" fontId="9" fillId="0" borderId="17"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5" fillId="0" borderId="17" xfId="0" applyNumberFormat="1" applyFont="1" applyBorder="1" applyAlignment="1">
      <alignment horizontal="left" vertical="center" wrapText="1"/>
    </xf>
    <xf numFmtId="0" fontId="7" fillId="0" borderId="1" xfId="0" applyFont="1" applyBorder="1" applyAlignment="1">
      <alignment vertical="center" wrapText="1"/>
    </xf>
    <xf numFmtId="0" fontId="16" fillId="0" borderId="1" xfId="0" applyFont="1" applyBorder="1" applyAlignment="1">
      <alignment vertical="center" wrapText="1"/>
    </xf>
    <xf numFmtId="4" fontId="4" fillId="4" borderId="19" xfId="3" applyNumberFormat="1" applyFont="1" applyFill="1" applyBorder="1" applyAlignment="1" applyProtection="1">
      <alignment horizontal="center" vertical="center" wrapText="1"/>
      <protection locked="0"/>
    </xf>
    <xf numFmtId="4" fontId="4" fillId="4" borderId="20" xfId="3" applyNumberFormat="1" applyFont="1" applyFill="1" applyBorder="1" applyAlignment="1" applyProtection="1">
      <alignment horizontal="center" vertical="center" wrapText="1"/>
      <protection locked="0"/>
    </xf>
    <xf numFmtId="2" fontId="2" fillId="0" borderId="16" xfId="2" applyNumberFormat="1" applyFont="1" applyBorder="1" applyAlignment="1" applyProtection="1">
      <alignment horizontal="center" vertical="center" wrapText="1"/>
    </xf>
    <xf numFmtId="49" fontId="5" fillId="0" borderId="17" xfId="0" applyNumberFormat="1" applyFont="1" applyBorder="1" applyAlignment="1">
      <alignment horizontal="center" vertical="center" wrapText="1"/>
    </xf>
    <xf numFmtId="2" fontId="5" fillId="0" borderId="17" xfId="0" applyNumberFormat="1" applyFont="1" applyBorder="1" applyAlignment="1">
      <alignment horizontal="center" vertical="center"/>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9" fillId="0" borderId="21"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164" fontId="5" fillId="4" borderId="19" xfId="0" applyNumberFormat="1" applyFont="1" applyFill="1" applyBorder="1" applyAlignment="1" applyProtection="1">
      <alignment horizontal="center" vertical="center"/>
      <protection locked="0"/>
    </xf>
    <xf numFmtId="164" fontId="5" fillId="4" borderId="20" xfId="0" applyNumberFormat="1" applyFont="1" applyFill="1" applyBorder="1" applyAlignment="1" applyProtection="1">
      <alignment horizontal="center" vertical="center"/>
      <protection locked="0"/>
    </xf>
    <xf numFmtId="4" fontId="4" fillId="4" borderId="22" xfId="3" applyNumberFormat="1" applyFont="1" applyFill="1" applyBorder="1" applyAlignment="1" applyProtection="1">
      <alignment horizontal="center" vertical="center" wrapText="1"/>
      <protection locked="0"/>
    </xf>
    <xf numFmtId="4" fontId="5" fillId="0" borderId="23" xfId="0" applyNumberFormat="1" applyFont="1" applyBorder="1" applyAlignment="1">
      <alignment horizontal="center" vertical="center" wrapText="1"/>
    </xf>
    <xf numFmtId="4" fontId="5" fillId="0" borderId="24"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49" fontId="9" fillId="0" borderId="26" xfId="0" applyNumberFormat="1" applyFont="1" applyBorder="1" applyAlignment="1">
      <alignment horizontal="center" vertical="center" wrapText="1"/>
    </xf>
    <xf numFmtId="49" fontId="9" fillId="0" borderId="27" xfId="0" applyNumberFormat="1" applyFont="1" applyBorder="1" applyAlignment="1">
      <alignment horizontal="center" vertical="center" wrapText="1"/>
    </xf>
    <xf numFmtId="0" fontId="7" fillId="0" borderId="5" xfId="0" applyFont="1" applyBorder="1" applyAlignment="1">
      <alignment vertical="center" wrapText="1"/>
    </xf>
    <xf numFmtId="4" fontId="4" fillId="0" borderId="28" xfId="0" applyNumberFormat="1" applyFont="1" applyBorder="1" applyAlignment="1" applyProtection="1">
      <alignment horizontal="center" vertical="center" wrapText="1"/>
      <protection locked="0"/>
    </xf>
    <xf numFmtId="49" fontId="9" fillId="0" borderId="29" xfId="0" applyNumberFormat="1" applyFont="1" applyBorder="1" applyAlignment="1">
      <alignment horizontal="center" vertical="center" wrapText="1"/>
    </xf>
    <xf numFmtId="164" fontId="5" fillId="4" borderId="22" xfId="0" applyNumberFormat="1" applyFont="1" applyFill="1" applyBorder="1" applyAlignment="1" applyProtection="1">
      <alignment horizontal="center" vertical="center"/>
      <protection locked="0"/>
    </xf>
    <xf numFmtId="49" fontId="9" fillId="0" borderId="32" xfId="0" applyNumberFormat="1" applyFont="1" applyBorder="1" applyAlignment="1">
      <alignment horizontal="center" vertical="center" wrapText="1"/>
    </xf>
    <xf numFmtId="4" fontId="4" fillId="4" borderId="16" xfId="4" applyNumberFormat="1" applyFont="1" applyFill="1" applyBorder="1" applyAlignment="1" applyProtection="1">
      <alignment horizontal="center" vertical="center" wrapText="1"/>
      <protection locked="0"/>
    </xf>
    <xf numFmtId="49" fontId="9" fillId="0" borderId="14"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 fontId="5" fillId="4" borderId="19" xfId="0" applyNumberFormat="1" applyFont="1" applyFill="1" applyBorder="1" applyAlignment="1" applyProtection="1">
      <alignment horizontal="center" vertical="center" wrapText="1"/>
      <protection locked="0"/>
    </xf>
    <xf numFmtId="4" fontId="5" fillId="4" borderId="20" xfId="0" applyNumberFormat="1" applyFont="1" applyFill="1" applyBorder="1" applyAlignment="1" applyProtection="1">
      <alignment horizontal="center" vertical="center" wrapText="1"/>
      <protection locked="0"/>
    </xf>
    <xf numFmtId="4" fontId="5" fillId="4" borderId="16" xfId="0" applyNumberFormat="1" applyFont="1" applyFill="1" applyBorder="1" applyAlignment="1" applyProtection="1">
      <alignment horizontal="center" vertical="center" wrapText="1"/>
      <protection locked="0"/>
    </xf>
    <xf numFmtId="4" fontId="5" fillId="4" borderId="22" xfId="0" applyNumberFormat="1" applyFont="1" applyFill="1" applyBorder="1" applyAlignment="1" applyProtection="1">
      <alignment horizontal="center" vertical="center" wrapText="1"/>
      <protection locked="0"/>
    </xf>
    <xf numFmtId="0" fontId="7" fillId="0" borderId="17" xfId="0" applyFont="1" applyBorder="1" applyAlignment="1">
      <alignment vertical="center" wrapText="1"/>
    </xf>
    <xf numFmtId="0" fontId="7" fillId="0" borderId="17" xfId="0" applyFont="1" applyBorder="1" applyAlignment="1">
      <alignment horizontal="center" vertical="center" wrapText="1"/>
    </xf>
    <xf numFmtId="49" fontId="9" fillId="0" borderId="9" xfId="0" applyNumberFormat="1" applyFont="1" applyBorder="1" applyAlignment="1">
      <alignment horizontal="center" vertical="center" wrapText="1"/>
    </xf>
    <xf numFmtId="0" fontId="7" fillId="0" borderId="10" xfId="0" applyFont="1" applyBorder="1" applyAlignment="1">
      <alignment horizontal="center" vertical="center" wrapText="1"/>
    </xf>
    <xf numFmtId="49" fontId="9" fillId="0" borderId="35" xfId="0" applyNumberFormat="1" applyFont="1" applyBorder="1" applyAlignment="1">
      <alignment horizontal="center" vertical="center" wrapText="1"/>
    </xf>
    <xf numFmtId="4" fontId="4" fillId="4" borderId="34" xfId="4" applyNumberFormat="1" applyFont="1" applyFill="1" applyBorder="1" applyAlignment="1" applyProtection="1">
      <alignment horizontal="center" vertical="center" wrapText="1"/>
      <protection locked="0"/>
    </xf>
    <xf numFmtId="4" fontId="4" fillId="4" borderId="20" xfId="4" applyNumberFormat="1" applyFont="1" applyFill="1" applyBorder="1" applyAlignment="1" applyProtection="1">
      <alignment horizontal="center" vertical="center" wrapText="1"/>
      <protection locked="0"/>
    </xf>
    <xf numFmtId="49" fontId="5" fillId="0" borderId="36"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4" fontId="10" fillId="0" borderId="38" xfId="0" applyNumberFormat="1" applyFont="1" applyBorder="1" applyAlignment="1" applyProtection="1">
      <alignment horizontal="center" vertical="center"/>
      <protection locked="0"/>
    </xf>
    <xf numFmtId="0" fontId="7" fillId="0" borderId="40" xfId="0" applyFont="1" applyBorder="1" applyAlignment="1" applyProtection="1">
      <alignment wrapText="1"/>
      <protection locked="0"/>
    </xf>
    <xf numFmtId="49" fontId="9" fillId="0" borderId="41" xfId="0" applyNumberFormat="1" applyFont="1" applyBorder="1" applyAlignment="1">
      <alignment horizontal="center" vertical="center" wrapText="1"/>
    </xf>
    <xf numFmtId="4" fontId="4" fillId="4" borderId="22" xfId="4" applyNumberFormat="1" applyFont="1" applyFill="1" applyBorder="1" applyAlignment="1" applyProtection="1">
      <alignment horizontal="center" vertical="center" wrapText="1"/>
      <protection locked="0"/>
    </xf>
    <xf numFmtId="49" fontId="9" fillId="0" borderId="42" xfId="4" applyNumberFormat="1" applyFont="1" applyBorder="1" applyAlignment="1">
      <alignment horizontal="center" vertical="center" wrapText="1"/>
    </xf>
    <xf numFmtId="0" fontId="5" fillId="0" borderId="42" xfId="4" applyFont="1" applyBorder="1" applyAlignment="1">
      <alignment horizontal="left" vertical="center" wrapText="1"/>
    </xf>
    <xf numFmtId="0" fontId="5" fillId="0" borderId="42" xfId="0" applyFont="1" applyBorder="1" applyAlignment="1">
      <alignment horizontal="center" vertical="center" wrapText="1"/>
    </xf>
    <xf numFmtId="4" fontId="5" fillId="4" borderId="42" xfId="4" applyNumberFormat="1" applyFont="1" applyFill="1" applyBorder="1" applyAlignment="1" applyProtection="1">
      <alignment horizontal="center" vertical="center" wrapText="1"/>
      <protection locked="0"/>
    </xf>
    <xf numFmtId="4" fontId="5" fillId="0" borderId="39" xfId="0" applyNumberFormat="1" applyFont="1" applyBorder="1" applyAlignment="1">
      <alignment horizontal="center" vertical="center" wrapText="1"/>
    </xf>
    <xf numFmtId="49" fontId="9" fillId="0" borderId="2" xfId="4" applyNumberFormat="1" applyFont="1" applyBorder="1" applyAlignment="1">
      <alignment horizontal="center" vertical="center" wrapText="1"/>
    </xf>
    <xf numFmtId="0" fontId="5" fillId="0" borderId="2" xfId="4" applyFont="1" applyBorder="1" applyAlignment="1">
      <alignment horizontal="left" vertical="center" wrapText="1"/>
    </xf>
    <xf numFmtId="0" fontId="5" fillId="0" borderId="2" xfId="0" applyFont="1" applyBorder="1" applyAlignment="1">
      <alignment horizontal="center" vertical="center" wrapText="1"/>
    </xf>
    <xf numFmtId="4" fontId="5" fillId="4" borderId="2" xfId="4" applyNumberFormat="1" applyFont="1" applyFill="1" applyBorder="1" applyAlignment="1" applyProtection="1">
      <alignment horizontal="center" vertical="center" wrapText="1"/>
      <protection locked="0"/>
    </xf>
    <xf numFmtId="4" fontId="5" fillId="0" borderId="38" xfId="0" applyNumberFormat="1" applyFont="1" applyBorder="1" applyAlignment="1">
      <alignment horizontal="center" vertical="center" wrapText="1"/>
    </xf>
    <xf numFmtId="4" fontId="4" fillId="4" borderId="17" xfId="3" applyNumberFormat="1" applyFont="1" applyFill="1" applyBorder="1" applyAlignment="1" applyProtection="1">
      <alignment horizontal="center" vertical="center" wrapText="1"/>
      <protection locked="0"/>
    </xf>
    <xf numFmtId="0" fontId="2" fillId="0" borderId="16" xfId="1" applyFont="1" applyBorder="1" applyAlignment="1" applyProtection="1">
      <alignment horizontal="center" vertical="center" wrapText="1"/>
    </xf>
    <xf numFmtId="0" fontId="2" fillId="0" borderId="23" xfId="1" applyFont="1" applyBorder="1" applyAlignment="1" applyProtection="1">
      <alignment horizontal="center" vertical="center" wrapText="1"/>
    </xf>
    <xf numFmtId="4" fontId="4" fillId="4" borderId="16" xfId="3" applyNumberFormat="1" applyFont="1" applyFill="1" applyBorder="1" applyAlignment="1" applyProtection="1">
      <alignment horizontal="center" vertical="center" wrapText="1"/>
      <protection locked="0"/>
    </xf>
    <xf numFmtId="49" fontId="5" fillId="0" borderId="16" xfId="0" applyNumberFormat="1" applyFont="1" applyBorder="1" applyAlignment="1">
      <alignment horizontal="left" vertical="center" wrapText="1"/>
    </xf>
    <xf numFmtId="0" fontId="7" fillId="0" borderId="1" xfId="0" applyFont="1" applyBorder="1" applyAlignment="1">
      <alignment horizontal="left" vertical="center" wrapText="1" indent="2"/>
    </xf>
    <xf numFmtId="0" fontId="4" fillId="0" borderId="43" xfId="3" applyFont="1" applyBorder="1" applyAlignment="1">
      <alignment horizontal="center" vertical="center" wrapText="1"/>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wrapText="1"/>
    </xf>
    <xf numFmtId="2" fontId="7" fillId="0" borderId="16"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2" fontId="2" fillId="0" borderId="5" xfId="2" applyNumberFormat="1" applyFont="1" applyBorder="1" applyAlignment="1" applyProtection="1">
      <alignment horizontal="center" vertical="center" wrapText="1"/>
    </xf>
    <xf numFmtId="165" fontId="7" fillId="0" borderId="17"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6" xfId="0" applyNumberFormat="1" applyFont="1" applyBorder="1" applyAlignment="1">
      <alignment horizontal="center" vertical="center" wrapText="1"/>
    </xf>
    <xf numFmtId="2" fontId="7" fillId="0" borderId="10" xfId="0" applyNumberFormat="1" applyFont="1" applyBorder="1" applyAlignment="1">
      <alignment horizontal="center" vertical="center" wrapText="1"/>
    </xf>
    <xf numFmtId="2" fontId="7" fillId="0" borderId="17"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4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44" xfId="0" applyNumberFormat="1" applyFont="1" applyBorder="1" applyAlignment="1">
      <alignment horizontal="center" vertical="center" wrapText="1"/>
    </xf>
    <xf numFmtId="0" fontId="6" fillId="0" borderId="33"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22"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25" fillId="0" borderId="0" xfId="0" applyFont="1" applyAlignment="1">
      <alignment horizontal="left" vertical="center" wrapText="1"/>
    </xf>
    <xf numFmtId="0" fontId="25" fillId="0" borderId="0" xfId="0" applyFont="1" applyAlignment="1">
      <alignment horizontal="left" vertical="center"/>
    </xf>
    <xf numFmtId="0" fontId="23"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24" fillId="0" borderId="0" xfId="0" applyFont="1" applyAlignment="1">
      <alignment horizontal="center" vertical="center"/>
    </xf>
    <xf numFmtId="0" fontId="13" fillId="0" borderId="0" xfId="0" applyFont="1" applyAlignment="1">
      <alignment horizontal="left" vertical="center" wrapText="1"/>
    </xf>
    <xf numFmtId="0" fontId="26" fillId="0" borderId="0" xfId="0" applyFont="1" applyAlignment="1">
      <alignment horizontal="left" vertical="center" wrapText="1"/>
    </xf>
    <xf numFmtId="0" fontId="24" fillId="0" borderId="0" xfId="0" applyFont="1" applyAlignment="1">
      <alignment horizontal="center" vertical="center" wrapText="1"/>
    </xf>
  </cellXfs>
  <cellStyles count="6">
    <cellStyle name="Įprastas" xfId="0" builtinId="0"/>
    <cellStyle name="Įprastas 2" xfId="5" xr:uid="{7B2FC5F9-26DE-41CD-96A4-516864D5524F}"/>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118"/>
  <sheetViews>
    <sheetView topLeftCell="A103" zoomScale="85" zoomScaleNormal="85" workbookViewId="0">
      <selection activeCell="C120" sqref="C120"/>
    </sheetView>
  </sheetViews>
  <sheetFormatPr defaultColWidth="9.140625" defaultRowHeight="15" x14ac:dyDescent="0.25"/>
  <cols>
    <col min="1" max="1" width="34.28515625" style="14" customWidth="1"/>
    <col min="2" max="2" width="8.28515625" style="14" bestFit="1" customWidth="1"/>
    <col min="3" max="3" width="77.28515625" style="9" customWidth="1"/>
    <col min="4" max="4" width="9.140625" style="8"/>
    <col min="5" max="5" width="16.28515625" style="48" customWidth="1"/>
    <col min="6" max="6" width="20.7109375" style="10" customWidth="1"/>
    <col min="7" max="7" width="14.7109375" style="8" customWidth="1"/>
    <col min="8" max="8" width="21.5703125" style="11" customWidth="1"/>
    <col min="9" max="9" width="16.140625" style="5" customWidth="1"/>
    <col min="10" max="10" width="9.140625" style="5"/>
    <col min="11" max="12" width="11.5703125" style="5" bestFit="1" customWidth="1"/>
    <col min="13" max="13" width="9.140625" style="5"/>
    <col min="14" max="14" width="11.5703125" style="5" bestFit="1" customWidth="1"/>
    <col min="15" max="16384" width="9.140625" style="5"/>
  </cols>
  <sheetData>
    <row r="1" spans="1:8" ht="40.15" customHeight="1" x14ac:dyDescent="0.25">
      <c r="A1" s="147" t="s">
        <v>310</v>
      </c>
      <c r="B1" s="147"/>
      <c r="C1" s="147"/>
      <c r="D1" s="147"/>
      <c r="E1" s="147"/>
      <c r="F1" s="147"/>
      <c r="G1" s="147"/>
    </row>
    <row r="2" spans="1:8" ht="21.75" customHeight="1" thickBot="1" x14ac:dyDescent="0.3">
      <c r="A2" s="1"/>
      <c r="B2" s="1"/>
      <c r="C2" s="1"/>
      <c r="D2" s="1"/>
      <c r="E2" s="45"/>
      <c r="F2" s="1"/>
      <c r="G2" s="1"/>
    </row>
    <row r="3" spans="1:8" ht="21.75" customHeight="1" x14ac:dyDescent="0.25">
      <c r="A3" s="148" t="s">
        <v>50</v>
      </c>
      <c r="B3" s="148"/>
      <c r="C3" s="148"/>
      <c r="D3" s="148"/>
      <c r="E3" s="148"/>
      <c r="F3" s="148"/>
      <c r="G3" s="149"/>
    </row>
    <row r="4" spans="1:8" ht="43.5" thickBot="1" x14ac:dyDescent="0.3">
      <c r="A4" s="24" t="s">
        <v>51</v>
      </c>
      <c r="B4" s="24" t="s">
        <v>0</v>
      </c>
      <c r="C4" s="24" t="s">
        <v>1</v>
      </c>
      <c r="D4" s="24" t="s">
        <v>2</v>
      </c>
      <c r="E4" s="134" t="s">
        <v>3</v>
      </c>
      <c r="F4" s="25" t="s">
        <v>72</v>
      </c>
      <c r="G4" s="26" t="s">
        <v>4</v>
      </c>
    </row>
    <row r="5" spans="1:8" x14ac:dyDescent="0.25">
      <c r="A5" s="60" t="s">
        <v>5</v>
      </c>
      <c r="B5" s="102" t="s">
        <v>9</v>
      </c>
      <c r="C5" s="98" t="s">
        <v>79</v>
      </c>
      <c r="D5" s="99" t="s">
        <v>90</v>
      </c>
      <c r="E5" s="135">
        <v>0.32400000000000001</v>
      </c>
      <c r="F5" s="65"/>
      <c r="G5" s="18">
        <f t="shared" ref="G5:G112" si="0">ROUND((E5*F5),2)</f>
        <v>0</v>
      </c>
    </row>
    <row r="6" spans="1:8" ht="30" x14ac:dyDescent="0.25">
      <c r="A6" s="13" t="s">
        <v>5</v>
      </c>
      <c r="B6" s="61" t="s">
        <v>10</v>
      </c>
      <c r="C6" s="63" t="s">
        <v>80</v>
      </c>
      <c r="D6" s="70" t="s">
        <v>91</v>
      </c>
      <c r="E6" s="129">
        <v>58</v>
      </c>
      <c r="F6" s="66"/>
      <c r="G6" s="19">
        <f t="shared" si="0"/>
        <v>0</v>
      </c>
    </row>
    <row r="7" spans="1:8" ht="18.75" x14ac:dyDescent="0.25">
      <c r="A7" s="13" t="s">
        <v>5</v>
      </c>
      <c r="B7" s="61" t="s">
        <v>11</v>
      </c>
      <c r="C7" s="63" t="s">
        <v>81</v>
      </c>
      <c r="D7" s="70" t="s">
        <v>91</v>
      </c>
      <c r="E7" s="129">
        <v>1272</v>
      </c>
      <c r="F7" s="66"/>
      <c r="G7" s="19">
        <f t="shared" si="0"/>
        <v>0</v>
      </c>
    </row>
    <row r="8" spans="1:8" ht="30" x14ac:dyDescent="0.25">
      <c r="A8" s="13" t="s">
        <v>5</v>
      </c>
      <c r="B8" s="61" t="s">
        <v>12</v>
      </c>
      <c r="C8" s="63" t="s">
        <v>82</v>
      </c>
      <c r="D8" s="70" t="s">
        <v>92</v>
      </c>
      <c r="E8" s="129">
        <v>192.5</v>
      </c>
      <c r="F8" s="66"/>
      <c r="G8" s="19">
        <f t="shared" si="0"/>
        <v>0</v>
      </c>
    </row>
    <row r="9" spans="1:8" ht="30" x14ac:dyDescent="0.25">
      <c r="A9" s="13" t="s">
        <v>5</v>
      </c>
      <c r="B9" s="61" t="s">
        <v>13</v>
      </c>
      <c r="C9" s="63" t="s">
        <v>83</v>
      </c>
      <c r="D9" s="70" t="s">
        <v>92</v>
      </c>
      <c r="E9" s="129">
        <v>326.5</v>
      </c>
      <c r="F9" s="66"/>
      <c r="G9" s="19">
        <f t="shared" si="0"/>
        <v>0</v>
      </c>
    </row>
    <row r="10" spans="1:8" ht="34.5" x14ac:dyDescent="0.25">
      <c r="A10" s="13" t="s">
        <v>5</v>
      </c>
      <c r="B10" s="61" t="s">
        <v>14</v>
      </c>
      <c r="C10" s="64" t="s">
        <v>311</v>
      </c>
      <c r="D10" s="71" t="s">
        <v>93</v>
      </c>
      <c r="E10" s="136">
        <v>326.5</v>
      </c>
      <c r="F10" s="66">
        <v>-11.2</v>
      </c>
      <c r="G10" s="19">
        <f t="shared" si="0"/>
        <v>-3656.8</v>
      </c>
    </row>
    <row r="11" spans="1:8" ht="18" x14ac:dyDescent="0.25">
      <c r="A11" s="13" t="s">
        <v>5</v>
      </c>
      <c r="B11" s="61" t="s">
        <v>15</v>
      </c>
      <c r="C11" s="63" t="s">
        <v>84</v>
      </c>
      <c r="D11" s="70" t="s">
        <v>94</v>
      </c>
      <c r="E11" s="129">
        <v>909</v>
      </c>
      <c r="F11" s="66"/>
      <c r="G11" s="19">
        <f t="shared" si="0"/>
        <v>0</v>
      </c>
    </row>
    <row r="12" spans="1:8" x14ac:dyDescent="0.25">
      <c r="A12" s="13" t="s">
        <v>5</v>
      </c>
      <c r="B12" s="61" t="s">
        <v>16</v>
      </c>
      <c r="C12" s="63" t="s">
        <v>85</v>
      </c>
      <c r="D12" s="70" t="s">
        <v>91</v>
      </c>
      <c r="E12" s="129">
        <v>3</v>
      </c>
      <c r="F12" s="66"/>
      <c r="G12" s="19">
        <f t="shared" si="0"/>
        <v>0</v>
      </c>
    </row>
    <row r="13" spans="1:8" ht="45" x14ac:dyDescent="0.25">
      <c r="A13" s="13" t="s">
        <v>5</v>
      </c>
      <c r="B13" s="61" t="s">
        <v>17</v>
      </c>
      <c r="C13" s="63" t="s">
        <v>86</v>
      </c>
      <c r="D13" s="70" t="s">
        <v>91</v>
      </c>
      <c r="E13" s="129">
        <v>3</v>
      </c>
      <c r="F13" s="66"/>
      <c r="G13" s="19">
        <f t="shared" si="0"/>
        <v>0</v>
      </c>
    </row>
    <row r="14" spans="1:8" x14ac:dyDescent="0.25">
      <c r="A14" s="13" t="s">
        <v>5</v>
      </c>
      <c r="B14" s="61" t="s">
        <v>73</v>
      </c>
      <c r="C14" s="63" t="s">
        <v>87</v>
      </c>
      <c r="D14" s="70" t="s">
        <v>95</v>
      </c>
      <c r="E14" s="129">
        <v>13</v>
      </c>
      <c r="F14" s="66"/>
      <c r="G14" s="19">
        <f t="shared" si="0"/>
        <v>0</v>
      </c>
    </row>
    <row r="15" spans="1:8" ht="33" x14ac:dyDescent="0.25">
      <c r="A15" s="13" t="s">
        <v>5</v>
      </c>
      <c r="B15" s="61" t="s">
        <v>74</v>
      </c>
      <c r="C15" s="63" t="s">
        <v>88</v>
      </c>
      <c r="D15" s="70" t="s">
        <v>92</v>
      </c>
      <c r="E15" s="129">
        <v>389</v>
      </c>
      <c r="F15" s="66"/>
      <c r="G15" s="19">
        <f t="shared" si="0"/>
        <v>0</v>
      </c>
    </row>
    <row r="16" spans="1:8" ht="35.25" thickBot="1" x14ac:dyDescent="0.3">
      <c r="A16" s="13" t="s">
        <v>5</v>
      </c>
      <c r="B16" s="61" t="s">
        <v>75</v>
      </c>
      <c r="C16" s="64" t="s">
        <v>312</v>
      </c>
      <c r="D16" s="71" t="s">
        <v>93</v>
      </c>
      <c r="E16" s="136">
        <v>389</v>
      </c>
      <c r="F16" s="66">
        <v>-40.5</v>
      </c>
      <c r="G16" s="19">
        <f t="shared" si="0"/>
        <v>-15754.5</v>
      </c>
      <c r="H16" s="29"/>
    </row>
    <row r="17" spans="1:9" ht="29.25" thickBot="1" x14ac:dyDescent="0.3">
      <c r="A17" s="58" t="s">
        <v>5</v>
      </c>
      <c r="B17" s="72" t="s">
        <v>76</v>
      </c>
      <c r="C17" s="73" t="s">
        <v>89</v>
      </c>
      <c r="D17" s="74" t="s">
        <v>91</v>
      </c>
      <c r="E17" s="130">
        <v>0.5</v>
      </c>
      <c r="F17" s="78"/>
      <c r="G17" s="79">
        <f t="shared" si="0"/>
        <v>0</v>
      </c>
      <c r="H17" s="35" t="s">
        <v>59</v>
      </c>
      <c r="I17" s="36">
        <f>ROUND(SUM(G5:G17),2)</f>
        <v>-19411.3</v>
      </c>
    </row>
    <row r="18" spans="1:9" s="6" customFormat="1" ht="31.5" x14ac:dyDescent="0.25">
      <c r="A18" s="81" t="s">
        <v>96</v>
      </c>
      <c r="B18" s="15" t="s">
        <v>18</v>
      </c>
      <c r="C18" s="82" t="s">
        <v>97</v>
      </c>
      <c r="D18" s="83" t="s">
        <v>92</v>
      </c>
      <c r="E18" s="131">
        <v>1376</v>
      </c>
      <c r="F18" s="76"/>
      <c r="G18" s="18">
        <f t="shared" si="0"/>
        <v>0</v>
      </c>
      <c r="H18" s="7"/>
    </row>
    <row r="19" spans="1:9" s="6" customFormat="1" ht="30" x14ac:dyDescent="0.25">
      <c r="A19" s="84" t="s">
        <v>96</v>
      </c>
      <c r="B19" s="13" t="s">
        <v>19</v>
      </c>
      <c r="C19" s="63" t="s">
        <v>98</v>
      </c>
      <c r="D19" s="70" t="s">
        <v>92</v>
      </c>
      <c r="E19" s="129">
        <v>509</v>
      </c>
      <c r="F19" s="77"/>
      <c r="G19" s="19">
        <f t="shared" si="0"/>
        <v>0</v>
      </c>
      <c r="H19" s="7"/>
    </row>
    <row r="20" spans="1:9" s="6" customFormat="1" ht="30" x14ac:dyDescent="0.25">
      <c r="A20" s="84" t="s">
        <v>96</v>
      </c>
      <c r="B20" s="13" t="s">
        <v>20</v>
      </c>
      <c r="C20" s="63" t="s">
        <v>99</v>
      </c>
      <c r="D20" s="70" t="s">
        <v>92</v>
      </c>
      <c r="E20" s="129">
        <v>1748</v>
      </c>
      <c r="F20" s="77"/>
      <c r="G20" s="19">
        <f t="shared" si="0"/>
        <v>0</v>
      </c>
      <c r="H20" s="7"/>
    </row>
    <row r="21" spans="1:9" s="6" customFormat="1" ht="30" x14ac:dyDescent="0.25">
      <c r="A21" s="84" t="s">
        <v>96</v>
      </c>
      <c r="B21" s="13" t="s">
        <v>21</v>
      </c>
      <c r="C21" s="63" t="s">
        <v>100</v>
      </c>
      <c r="D21" s="70" t="s">
        <v>92</v>
      </c>
      <c r="E21" s="129">
        <v>92</v>
      </c>
      <c r="F21" s="77"/>
      <c r="G21" s="19">
        <f t="shared" si="0"/>
        <v>0</v>
      </c>
      <c r="H21" s="7"/>
    </row>
    <row r="22" spans="1:9" s="6" customFormat="1" ht="18" x14ac:dyDescent="0.25">
      <c r="A22" s="84" t="s">
        <v>96</v>
      </c>
      <c r="B22" s="13" t="s">
        <v>22</v>
      </c>
      <c r="C22" s="63" t="s">
        <v>313</v>
      </c>
      <c r="D22" s="70" t="s">
        <v>94</v>
      </c>
      <c r="E22" s="129">
        <v>2950</v>
      </c>
      <c r="F22" s="77"/>
      <c r="G22" s="19">
        <f t="shared" ref="G22" si="1">ROUND((E22*F22),2)</f>
        <v>0</v>
      </c>
      <c r="H22" s="7"/>
    </row>
    <row r="23" spans="1:9" s="6" customFormat="1" ht="18" x14ac:dyDescent="0.25">
      <c r="A23" s="84" t="s">
        <v>96</v>
      </c>
      <c r="B23" s="13" t="s">
        <v>23</v>
      </c>
      <c r="C23" s="128" t="s">
        <v>314</v>
      </c>
      <c r="D23" s="70" t="s">
        <v>94</v>
      </c>
      <c r="E23" s="129">
        <v>455</v>
      </c>
      <c r="F23" s="77"/>
      <c r="G23" s="19">
        <f t="shared" si="0"/>
        <v>0</v>
      </c>
      <c r="H23" s="7"/>
    </row>
    <row r="24" spans="1:9" s="6" customFormat="1" ht="18.75" thickBot="1" x14ac:dyDescent="0.3">
      <c r="A24" s="84" t="s">
        <v>96</v>
      </c>
      <c r="B24" s="13" t="s">
        <v>24</v>
      </c>
      <c r="C24" s="63" t="s">
        <v>101</v>
      </c>
      <c r="D24" s="70" t="s">
        <v>94</v>
      </c>
      <c r="E24" s="129">
        <v>3405</v>
      </c>
      <c r="F24" s="77"/>
      <c r="G24" s="19">
        <f t="shared" si="0"/>
        <v>0</v>
      </c>
      <c r="H24" s="7"/>
    </row>
    <row r="25" spans="1:9" s="6" customFormat="1" ht="28.15" customHeight="1" thickBot="1" x14ac:dyDescent="0.3">
      <c r="A25" s="88" t="s">
        <v>96</v>
      </c>
      <c r="B25" s="58" t="s">
        <v>25</v>
      </c>
      <c r="C25" s="73" t="s">
        <v>102</v>
      </c>
      <c r="D25" s="74" t="s">
        <v>94</v>
      </c>
      <c r="E25" s="130">
        <v>3405</v>
      </c>
      <c r="F25" s="89"/>
      <c r="G25" s="79">
        <f t="shared" si="0"/>
        <v>0</v>
      </c>
      <c r="H25" s="35" t="s">
        <v>60</v>
      </c>
      <c r="I25" s="36">
        <f>ROUND(SUM(G18:G25),2)</f>
        <v>0</v>
      </c>
    </row>
    <row r="26" spans="1:9" s="6" customFormat="1" ht="30" x14ac:dyDescent="0.25">
      <c r="A26" s="81" t="s">
        <v>109</v>
      </c>
      <c r="B26" s="15" t="s">
        <v>31</v>
      </c>
      <c r="C26" s="82" t="s">
        <v>103</v>
      </c>
      <c r="D26" s="83" t="s">
        <v>108</v>
      </c>
      <c r="E26" s="131">
        <v>588</v>
      </c>
      <c r="F26" s="27"/>
      <c r="G26" s="18">
        <f t="shared" si="0"/>
        <v>0</v>
      </c>
      <c r="H26" s="7"/>
    </row>
    <row r="27" spans="1:9" s="6" customFormat="1" ht="30" x14ac:dyDescent="0.25">
      <c r="A27" s="84" t="s">
        <v>109</v>
      </c>
      <c r="B27" s="13" t="s">
        <v>32</v>
      </c>
      <c r="C27" s="63" t="s">
        <v>104</v>
      </c>
      <c r="D27" s="70" t="s">
        <v>108</v>
      </c>
      <c r="E27" s="129">
        <v>104</v>
      </c>
      <c r="F27" s="12"/>
      <c r="G27" s="19">
        <f t="shared" si="0"/>
        <v>0</v>
      </c>
      <c r="H27" s="7"/>
    </row>
    <row r="28" spans="1:9" s="6" customFormat="1" ht="30" x14ac:dyDescent="0.25">
      <c r="A28" s="84" t="s">
        <v>109</v>
      </c>
      <c r="B28" s="13" t="s">
        <v>33</v>
      </c>
      <c r="C28" s="63" t="s">
        <v>105</v>
      </c>
      <c r="D28" s="70" t="s">
        <v>108</v>
      </c>
      <c r="E28" s="129">
        <v>44</v>
      </c>
      <c r="F28" s="12"/>
      <c r="G28" s="19">
        <f t="shared" si="0"/>
        <v>0</v>
      </c>
      <c r="H28" s="7"/>
    </row>
    <row r="29" spans="1:9" s="6" customFormat="1" ht="30.75" thickBot="1" x14ac:dyDescent="0.3">
      <c r="A29" s="84" t="s">
        <v>109</v>
      </c>
      <c r="B29" s="13" t="s">
        <v>34</v>
      </c>
      <c r="C29" s="63" t="s">
        <v>106</v>
      </c>
      <c r="D29" s="70" t="s">
        <v>108</v>
      </c>
      <c r="E29" s="129">
        <v>498</v>
      </c>
      <c r="F29" s="12"/>
      <c r="G29" s="19">
        <f t="shared" si="0"/>
        <v>0</v>
      </c>
      <c r="H29" s="7"/>
    </row>
    <row r="30" spans="1:9" s="6" customFormat="1" ht="30.75" thickBot="1" x14ac:dyDescent="0.3">
      <c r="A30" s="88" t="s">
        <v>109</v>
      </c>
      <c r="B30" s="58" t="s">
        <v>35</v>
      </c>
      <c r="C30" s="73" t="s">
        <v>107</v>
      </c>
      <c r="D30" s="74" t="s">
        <v>108</v>
      </c>
      <c r="E30" s="130">
        <v>634</v>
      </c>
      <c r="F30" s="91"/>
      <c r="G30" s="79">
        <f t="shared" si="0"/>
        <v>0</v>
      </c>
      <c r="H30" s="87" t="s">
        <v>61</v>
      </c>
      <c r="I30" s="36">
        <f>ROUND(SUM(G26:G30),2)</f>
        <v>0</v>
      </c>
    </row>
    <row r="31" spans="1:9" s="6" customFormat="1" ht="60" customHeight="1" x14ac:dyDescent="0.25">
      <c r="A31" s="81" t="s">
        <v>110</v>
      </c>
      <c r="B31" s="15" t="s">
        <v>119</v>
      </c>
      <c r="C31" s="82" t="s">
        <v>112</v>
      </c>
      <c r="D31" s="83" t="s">
        <v>92</v>
      </c>
      <c r="E31" s="131">
        <v>343</v>
      </c>
      <c r="F31" s="27"/>
      <c r="G31" s="120">
        <f t="shared" si="0"/>
        <v>0</v>
      </c>
      <c r="H31" s="150" t="s">
        <v>56</v>
      </c>
    </row>
    <row r="32" spans="1:9" s="6" customFormat="1" ht="60" customHeight="1" x14ac:dyDescent="0.25">
      <c r="A32" s="84" t="s">
        <v>110</v>
      </c>
      <c r="B32" s="13" t="s">
        <v>120</v>
      </c>
      <c r="C32" s="63" t="s">
        <v>113</v>
      </c>
      <c r="D32" s="70" t="s">
        <v>94</v>
      </c>
      <c r="E32" s="129">
        <v>734</v>
      </c>
      <c r="F32" s="12"/>
      <c r="G32" s="19">
        <f t="shared" si="0"/>
        <v>0</v>
      </c>
      <c r="H32" s="151"/>
    </row>
    <row r="33" spans="1:9" s="6" customFormat="1" ht="60" customHeight="1" x14ac:dyDescent="0.25">
      <c r="A33" s="84" t="s">
        <v>110</v>
      </c>
      <c r="B33" s="13" t="s">
        <v>121</v>
      </c>
      <c r="C33" s="63" t="s">
        <v>114</v>
      </c>
      <c r="D33" s="70" t="s">
        <v>94</v>
      </c>
      <c r="E33" s="129">
        <v>734</v>
      </c>
      <c r="F33" s="12"/>
      <c r="G33" s="19">
        <f t="shared" si="0"/>
        <v>0</v>
      </c>
      <c r="H33" s="151"/>
    </row>
    <row r="34" spans="1:9" s="6" customFormat="1" ht="60" customHeight="1" x14ac:dyDescent="0.25">
      <c r="A34" s="84" t="s">
        <v>110</v>
      </c>
      <c r="B34" s="13" t="s">
        <v>122</v>
      </c>
      <c r="C34" s="63" t="s">
        <v>115</v>
      </c>
      <c r="D34" s="70" t="s">
        <v>94</v>
      </c>
      <c r="E34" s="129">
        <v>734</v>
      </c>
      <c r="F34" s="12"/>
      <c r="G34" s="19">
        <f t="shared" si="0"/>
        <v>0</v>
      </c>
      <c r="H34" s="151"/>
    </row>
    <row r="35" spans="1:9" s="6" customFormat="1" ht="60" customHeight="1" thickBot="1" x14ac:dyDescent="0.3">
      <c r="A35" s="84" t="s">
        <v>110</v>
      </c>
      <c r="B35" s="13" t="s">
        <v>123</v>
      </c>
      <c r="C35" s="63" t="s">
        <v>116</v>
      </c>
      <c r="D35" s="70" t="s">
        <v>94</v>
      </c>
      <c r="E35" s="129">
        <v>734</v>
      </c>
      <c r="F35" s="12"/>
      <c r="G35" s="19">
        <f t="shared" si="0"/>
        <v>0</v>
      </c>
      <c r="H35" s="152"/>
    </row>
    <row r="36" spans="1:9" s="6" customFormat="1" ht="60" customHeight="1" thickBot="1" x14ac:dyDescent="0.3">
      <c r="A36" s="85" t="s">
        <v>110</v>
      </c>
      <c r="B36" s="20" t="s">
        <v>124</v>
      </c>
      <c r="C36" s="86" t="s">
        <v>117</v>
      </c>
      <c r="D36" s="75" t="s">
        <v>94</v>
      </c>
      <c r="E36" s="132">
        <v>734</v>
      </c>
      <c r="F36" s="28"/>
      <c r="G36" s="23">
        <f t="shared" si="0"/>
        <v>0</v>
      </c>
      <c r="H36" s="87" t="s">
        <v>134</v>
      </c>
      <c r="I36" s="36">
        <f>ROUND(SUM(G31:G36),2)</f>
        <v>0</v>
      </c>
    </row>
    <row r="37" spans="1:9" s="6" customFormat="1" ht="60" x14ac:dyDescent="0.25">
      <c r="A37" s="81" t="s">
        <v>118</v>
      </c>
      <c r="B37" s="15" t="s">
        <v>125</v>
      </c>
      <c r="C37" s="82" t="s">
        <v>341</v>
      </c>
      <c r="D37" s="83" t="s">
        <v>92</v>
      </c>
      <c r="E37" s="131">
        <v>55</v>
      </c>
      <c r="F37" s="30"/>
      <c r="G37" s="18">
        <f t="shared" si="0"/>
        <v>0</v>
      </c>
      <c r="H37" s="150" t="s">
        <v>135</v>
      </c>
    </row>
    <row r="38" spans="1:9" s="6" customFormat="1" ht="60" customHeight="1" x14ac:dyDescent="0.25">
      <c r="A38" s="92" t="s">
        <v>118</v>
      </c>
      <c r="B38" s="90" t="s">
        <v>126</v>
      </c>
      <c r="C38" s="63" t="s">
        <v>130</v>
      </c>
      <c r="D38" s="70" t="s">
        <v>94</v>
      </c>
      <c r="E38" s="129">
        <v>116</v>
      </c>
      <c r="F38" s="4"/>
      <c r="G38" s="19">
        <f t="shared" si="0"/>
        <v>0</v>
      </c>
      <c r="H38" s="151"/>
    </row>
    <row r="39" spans="1:9" s="6" customFormat="1" ht="60" customHeight="1" x14ac:dyDescent="0.25">
      <c r="A39" s="13" t="s">
        <v>118</v>
      </c>
      <c r="B39" s="13" t="s">
        <v>127</v>
      </c>
      <c r="C39" s="63" t="s">
        <v>131</v>
      </c>
      <c r="D39" s="70" t="s">
        <v>94</v>
      </c>
      <c r="E39" s="129">
        <v>116</v>
      </c>
      <c r="F39" s="4"/>
      <c r="G39" s="19">
        <f t="shared" si="0"/>
        <v>0</v>
      </c>
      <c r="H39" s="151"/>
    </row>
    <row r="40" spans="1:9" s="6" customFormat="1" ht="60" customHeight="1" thickBot="1" x14ac:dyDescent="0.3">
      <c r="A40" s="84" t="s">
        <v>118</v>
      </c>
      <c r="B40" s="13" t="s">
        <v>128</v>
      </c>
      <c r="C40" s="63" t="s">
        <v>132</v>
      </c>
      <c r="D40" s="70" t="s">
        <v>94</v>
      </c>
      <c r="E40" s="129">
        <v>114</v>
      </c>
      <c r="F40" s="4"/>
      <c r="G40" s="19">
        <f t="shared" si="0"/>
        <v>0</v>
      </c>
      <c r="H40" s="152"/>
    </row>
    <row r="41" spans="1:9" s="6" customFormat="1" ht="60" customHeight="1" thickBot="1" x14ac:dyDescent="0.3">
      <c r="A41" s="92" t="s">
        <v>118</v>
      </c>
      <c r="B41" s="58" t="s">
        <v>129</v>
      </c>
      <c r="C41" s="73" t="s">
        <v>133</v>
      </c>
      <c r="D41" s="74" t="s">
        <v>94</v>
      </c>
      <c r="E41" s="130">
        <v>2</v>
      </c>
      <c r="F41" s="96"/>
      <c r="G41" s="79">
        <f t="shared" si="0"/>
        <v>0</v>
      </c>
      <c r="H41" s="87" t="s">
        <v>136</v>
      </c>
      <c r="I41" s="36">
        <f>ROUND(SUM(G37:G41),2)</f>
        <v>0</v>
      </c>
    </row>
    <row r="42" spans="1:9" s="6" customFormat="1" ht="60" x14ac:dyDescent="0.25">
      <c r="A42" s="81" t="s">
        <v>139</v>
      </c>
      <c r="B42" s="15" t="s">
        <v>140</v>
      </c>
      <c r="C42" s="82" t="s">
        <v>340</v>
      </c>
      <c r="D42" s="83" t="s">
        <v>92</v>
      </c>
      <c r="E42" s="131">
        <v>31</v>
      </c>
      <c r="F42" s="94"/>
      <c r="G42" s="18">
        <f t="shared" ref="G42:G45" si="2">ROUND((E42*F42),2)</f>
        <v>0</v>
      </c>
      <c r="H42" s="150" t="s">
        <v>135</v>
      </c>
    </row>
    <row r="43" spans="1:9" s="6" customFormat="1" ht="60" customHeight="1" x14ac:dyDescent="0.25">
      <c r="A43" s="84" t="s">
        <v>139</v>
      </c>
      <c r="B43" s="13" t="s">
        <v>141</v>
      </c>
      <c r="C43" s="63" t="s">
        <v>145</v>
      </c>
      <c r="D43" s="70" t="s">
        <v>94</v>
      </c>
      <c r="E43" s="129">
        <v>60</v>
      </c>
      <c r="F43" s="95"/>
      <c r="G43" s="19">
        <f t="shared" si="2"/>
        <v>0</v>
      </c>
      <c r="H43" s="151"/>
    </row>
    <row r="44" spans="1:9" s="6" customFormat="1" ht="60" customHeight="1" thickBot="1" x14ac:dyDescent="0.3">
      <c r="A44" s="84" t="s">
        <v>139</v>
      </c>
      <c r="B44" s="13" t="s">
        <v>142</v>
      </c>
      <c r="C44" s="63" t="s">
        <v>146</v>
      </c>
      <c r="D44" s="70" t="s">
        <v>94</v>
      </c>
      <c r="E44" s="129">
        <v>60</v>
      </c>
      <c r="F44" s="95"/>
      <c r="G44" s="19">
        <f t="shared" si="2"/>
        <v>0</v>
      </c>
      <c r="H44" s="151"/>
    </row>
    <row r="45" spans="1:9" s="6" customFormat="1" ht="60" customHeight="1" thickBot="1" x14ac:dyDescent="0.3">
      <c r="A45" s="88" t="s">
        <v>139</v>
      </c>
      <c r="B45" s="58" t="s">
        <v>143</v>
      </c>
      <c r="C45" s="73" t="s">
        <v>132</v>
      </c>
      <c r="D45" s="74" t="s">
        <v>94</v>
      </c>
      <c r="E45" s="130">
        <v>60</v>
      </c>
      <c r="F45" s="97"/>
      <c r="G45" s="79">
        <f t="shared" si="2"/>
        <v>0</v>
      </c>
      <c r="H45" s="87" t="s">
        <v>144</v>
      </c>
      <c r="I45" s="36">
        <f>ROUND(SUM(G42:G45),2)</f>
        <v>0</v>
      </c>
    </row>
    <row r="46" spans="1:9" s="6" customFormat="1" ht="45" customHeight="1" x14ac:dyDescent="0.25">
      <c r="A46" s="143" t="s">
        <v>344</v>
      </c>
      <c r="B46" s="15" t="s">
        <v>147</v>
      </c>
      <c r="C46" s="82" t="s">
        <v>342</v>
      </c>
      <c r="D46" s="83" t="s">
        <v>92</v>
      </c>
      <c r="E46" s="133">
        <v>119</v>
      </c>
      <c r="F46" s="94"/>
      <c r="G46" s="18">
        <f t="shared" ref="G46:G49" si="3">ROUND((E46*F46),2)</f>
        <v>0</v>
      </c>
      <c r="H46" s="150" t="s">
        <v>135</v>
      </c>
    </row>
    <row r="47" spans="1:9" s="6" customFormat="1" ht="45" customHeight="1" x14ac:dyDescent="0.25">
      <c r="A47" s="13" t="s">
        <v>344</v>
      </c>
      <c r="B47" s="13" t="s">
        <v>148</v>
      </c>
      <c r="C47" s="63" t="s">
        <v>152</v>
      </c>
      <c r="D47" s="70" t="s">
        <v>94</v>
      </c>
      <c r="E47" s="137">
        <v>211</v>
      </c>
      <c r="F47" s="95"/>
      <c r="G47" s="19">
        <f t="shared" si="3"/>
        <v>0</v>
      </c>
      <c r="H47" s="151"/>
    </row>
    <row r="48" spans="1:9" s="6" customFormat="1" ht="45" customHeight="1" thickBot="1" x14ac:dyDescent="0.3">
      <c r="A48" s="13" t="s">
        <v>344</v>
      </c>
      <c r="B48" s="13" t="s">
        <v>149</v>
      </c>
      <c r="C48" s="63" t="s">
        <v>131</v>
      </c>
      <c r="D48" s="70" t="s">
        <v>94</v>
      </c>
      <c r="E48" s="137">
        <v>211</v>
      </c>
      <c r="F48" s="95"/>
      <c r="G48" s="19">
        <f t="shared" si="3"/>
        <v>0</v>
      </c>
      <c r="H48" s="151"/>
    </row>
    <row r="49" spans="1:9" s="6" customFormat="1" ht="45" customHeight="1" thickBot="1" x14ac:dyDescent="0.3">
      <c r="A49" s="144" t="s">
        <v>344</v>
      </c>
      <c r="B49" s="58" t="s">
        <v>150</v>
      </c>
      <c r="C49" s="73" t="s">
        <v>132</v>
      </c>
      <c r="D49" s="74" t="s">
        <v>94</v>
      </c>
      <c r="E49" s="138">
        <v>206</v>
      </c>
      <c r="F49" s="97"/>
      <c r="G49" s="79">
        <f t="shared" si="3"/>
        <v>0</v>
      </c>
      <c r="H49" s="87" t="s">
        <v>151</v>
      </c>
      <c r="I49" s="36">
        <f>ROUND(SUM(G46:G49),2)</f>
        <v>0</v>
      </c>
    </row>
    <row r="50" spans="1:9" s="6" customFormat="1" ht="45" customHeight="1" x14ac:dyDescent="0.25">
      <c r="A50" s="81" t="s">
        <v>153</v>
      </c>
      <c r="B50" s="15" t="s">
        <v>154</v>
      </c>
      <c r="C50" s="82" t="s">
        <v>342</v>
      </c>
      <c r="D50" s="83" t="s">
        <v>92</v>
      </c>
      <c r="E50" s="131">
        <v>52</v>
      </c>
      <c r="F50" s="30"/>
      <c r="G50" s="18">
        <f t="shared" ref="G50:G53" si="4">ROUND((E50*F50),2)</f>
        <v>0</v>
      </c>
      <c r="H50" s="145" t="s">
        <v>135</v>
      </c>
    </row>
    <row r="51" spans="1:9" s="6" customFormat="1" ht="45" customHeight="1" x14ac:dyDescent="0.25">
      <c r="A51" s="84" t="s">
        <v>153</v>
      </c>
      <c r="B51" s="13" t="s">
        <v>155</v>
      </c>
      <c r="C51" s="63" t="s">
        <v>158</v>
      </c>
      <c r="D51" s="70" t="s">
        <v>94</v>
      </c>
      <c r="E51" s="129">
        <v>155</v>
      </c>
      <c r="F51" s="4"/>
      <c r="G51" s="19">
        <f t="shared" si="4"/>
        <v>0</v>
      </c>
      <c r="H51" s="146"/>
    </row>
    <row r="52" spans="1:9" s="6" customFormat="1" ht="45" customHeight="1" thickBot="1" x14ac:dyDescent="0.3">
      <c r="A52" s="84" t="s">
        <v>153</v>
      </c>
      <c r="B52" s="13" t="s">
        <v>156</v>
      </c>
      <c r="C52" s="63" t="s">
        <v>131</v>
      </c>
      <c r="D52" s="70" t="s">
        <v>94</v>
      </c>
      <c r="E52" s="129">
        <v>155</v>
      </c>
      <c r="F52" s="4"/>
      <c r="G52" s="19">
        <f t="shared" si="4"/>
        <v>0</v>
      </c>
      <c r="H52" s="146"/>
    </row>
    <row r="53" spans="1:9" s="6" customFormat="1" ht="45" customHeight="1" thickBot="1" x14ac:dyDescent="0.3">
      <c r="A53" s="88" t="s">
        <v>153</v>
      </c>
      <c r="B53" s="58" t="s">
        <v>157</v>
      </c>
      <c r="C53" s="73" t="s">
        <v>159</v>
      </c>
      <c r="D53" s="74" t="s">
        <v>94</v>
      </c>
      <c r="E53" s="130">
        <v>155</v>
      </c>
      <c r="F53" s="96"/>
      <c r="G53" s="79">
        <f t="shared" si="4"/>
        <v>0</v>
      </c>
      <c r="H53" s="87" t="s">
        <v>160</v>
      </c>
      <c r="I53" s="36">
        <f>ROUND(SUM(G50:G53),2)</f>
        <v>0</v>
      </c>
    </row>
    <row r="54" spans="1:9" s="6" customFormat="1" ht="60" customHeight="1" x14ac:dyDescent="0.25">
      <c r="A54" s="81" t="s">
        <v>161</v>
      </c>
      <c r="B54" s="15" t="s">
        <v>162</v>
      </c>
      <c r="C54" s="82" t="s">
        <v>169</v>
      </c>
      <c r="D54" s="83" t="s">
        <v>92</v>
      </c>
      <c r="E54" s="131">
        <v>1026</v>
      </c>
      <c r="F54" s="30"/>
      <c r="G54" s="18">
        <f t="shared" ref="G54:G62" si="5">ROUND((E54*F54),2)</f>
        <v>0</v>
      </c>
      <c r="H54" s="145" t="s">
        <v>135</v>
      </c>
    </row>
    <row r="55" spans="1:9" s="6" customFormat="1" ht="45" customHeight="1" x14ac:dyDescent="0.25">
      <c r="A55" s="84" t="s">
        <v>161</v>
      </c>
      <c r="B55" s="13" t="s">
        <v>163</v>
      </c>
      <c r="C55" s="63" t="s">
        <v>113</v>
      </c>
      <c r="D55" s="70" t="s">
        <v>94</v>
      </c>
      <c r="E55" s="129">
        <v>2175</v>
      </c>
      <c r="F55" s="4"/>
      <c r="G55" s="19">
        <f t="shared" si="5"/>
        <v>0</v>
      </c>
      <c r="H55" s="146"/>
    </row>
    <row r="56" spans="1:9" s="6" customFormat="1" ht="45" customHeight="1" x14ac:dyDescent="0.25">
      <c r="A56" s="84" t="s">
        <v>161</v>
      </c>
      <c r="B56" s="13" t="s">
        <v>164</v>
      </c>
      <c r="C56" s="63" t="s">
        <v>170</v>
      </c>
      <c r="D56" s="70" t="s">
        <v>94</v>
      </c>
      <c r="E56" s="129">
        <v>2175</v>
      </c>
      <c r="F56" s="4"/>
      <c r="G56" s="19">
        <f t="shared" si="5"/>
        <v>0</v>
      </c>
      <c r="H56" s="146"/>
    </row>
    <row r="57" spans="1:9" s="6" customFormat="1" ht="45" customHeight="1" x14ac:dyDescent="0.25">
      <c r="A57" s="84" t="s">
        <v>161</v>
      </c>
      <c r="B57" s="13" t="s">
        <v>165</v>
      </c>
      <c r="C57" s="63" t="s">
        <v>171</v>
      </c>
      <c r="D57" s="70" t="s">
        <v>94</v>
      </c>
      <c r="E57" s="129">
        <v>4350</v>
      </c>
      <c r="F57" s="4"/>
      <c r="G57" s="19">
        <f t="shared" si="5"/>
        <v>0</v>
      </c>
      <c r="H57" s="146"/>
    </row>
    <row r="58" spans="1:9" s="6" customFormat="1" ht="45" customHeight="1" x14ac:dyDescent="0.25">
      <c r="A58" s="84" t="s">
        <v>161</v>
      </c>
      <c r="B58" s="13" t="s">
        <v>166</v>
      </c>
      <c r="C58" s="63" t="s">
        <v>172</v>
      </c>
      <c r="D58" s="70" t="s">
        <v>94</v>
      </c>
      <c r="E58" s="129">
        <v>4350</v>
      </c>
      <c r="F58" s="4"/>
      <c r="G58" s="19">
        <f t="shared" si="5"/>
        <v>0</v>
      </c>
      <c r="H58" s="146"/>
    </row>
    <row r="59" spans="1:9" s="6" customFormat="1" ht="45" customHeight="1" thickBot="1" x14ac:dyDescent="0.3">
      <c r="A59" s="84" t="s">
        <v>161</v>
      </c>
      <c r="B59" s="13" t="s">
        <v>167</v>
      </c>
      <c r="C59" s="63" t="s">
        <v>173</v>
      </c>
      <c r="D59" s="70" t="s">
        <v>94</v>
      </c>
      <c r="E59" s="129">
        <v>2175</v>
      </c>
      <c r="F59" s="4"/>
      <c r="G59" s="19">
        <f t="shared" si="5"/>
        <v>0</v>
      </c>
      <c r="H59" s="146"/>
    </row>
    <row r="60" spans="1:9" s="6" customFormat="1" ht="45" customHeight="1" thickBot="1" x14ac:dyDescent="0.3">
      <c r="A60" s="88" t="s">
        <v>161</v>
      </c>
      <c r="B60" s="58" t="s">
        <v>168</v>
      </c>
      <c r="C60" s="73" t="s">
        <v>174</v>
      </c>
      <c r="D60" s="74" t="s">
        <v>94</v>
      </c>
      <c r="E60" s="130">
        <v>2175</v>
      </c>
      <c r="F60" s="96"/>
      <c r="G60" s="79">
        <f t="shared" si="5"/>
        <v>0</v>
      </c>
      <c r="H60" s="87" t="s">
        <v>175</v>
      </c>
      <c r="I60" s="36">
        <f>ROUND(SUM(G54:G60),2)</f>
        <v>0</v>
      </c>
    </row>
    <row r="61" spans="1:9" s="6" customFormat="1" ht="60" customHeight="1" x14ac:dyDescent="0.25">
      <c r="A61" s="81" t="s">
        <v>176</v>
      </c>
      <c r="B61" s="15" t="s">
        <v>177</v>
      </c>
      <c r="C61" s="82" t="s">
        <v>183</v>
      </c>
      <c r="D61" s="83" t="s">
        <v>92</v>
      </c>
      <c r="E61" s="131">
        <v>296</v>
      </c>
      <c r="F61" s="27"/>
      <c r="G61" s="18">
        <f t="shared" si="5"/>
        <v>0</v>
      </c>
      <c r="H61" s="145" t="s">
        <v>56</v>
      </c>
    </row>
    <row r="62" spans="1:9" s="6" customFormat="1" ht="60" customHeight="1" x14ac:dyDescent="0.25">
      <c r="A62" s="84" t="s">
        <v>176</v>
      </c>
      <c r="B62" s="13" t="s">
        <v>178</v>
      </c>
      <c r="C62" s="63" t="s">
        <v>184</v>
      </c>
      <c r="D62" s="70" t="s">
        <v>94</v>
      </c>
      <c r="E62" s="129">
        <v>734</v>
      </c>
      <c r="F62" s="12"/>
      <c r="G62" s="19">
        <f t="shared" si="5"/>
        <v>0</v>
      </c>
      <c r="H62" s="146"/>
    </row>
    <row r="63" spans="1:9" s="6" customFormat="1" ht="60" customHeight="1" x14ac:dyDescent="0.25">
      <c r="A63" s="84" t="s">
        <v>176</v>
      </c>
      <c r="B63" s="13" t="s">
        <v>179</v>
      </c>
      <c r="C63" s="63" t="s">
        <v>185</v>
      </c>
      <c r="D63" s="70" t="s">
        <v>94</v>
      </c>
      <c r="E63" s="129">
        <v>734</v>
      </c>
      <c r="F63" s="12"/>
      <c r="G63" s="19">
        <f t="shared" ref="G63:G90" si="6">ROUND((E63*F63),2)</f>
        <v>0</v>
      </c>
      <c r="H63" s="146"/>
    </row>
    <row r="64" spans="1:9" s="6" customFormat="1" ht="60" customHeight="1" x14ac:dyDescent="0.25">
      <c r="A64" s="84" t="s">
        <v>176</v>
      </c>
      <c r="B64" s="13" t="s">
        <v>180</v>
      </c>
      <c r="C64" s="63" t="s">
        <v>115</v>
      </c>
      <c r="D64" s="70" t="s">
        <v>94</v>
      </c>
      <c r="E64" s="129">
        <v>734</v>
      </c>
      <c r="F64" s="12"/>
      <c r="G64" s="19">
        <f t="shared" si="6"/>
        <v>0</v>
      </c>
      <c r="H64" s="146"/>
    </row>
    <row r="65" spans="1:9" s="6" customFormat="1" ht="60" customHeight="1" thickBot="1" x14ac:dyDescent="0.3">
      <c r="A65" s="84" t="s">
        <v>176</v>
      </c>
      <c r="B65" s="13" t="s">
        <v>181</v>
      </c>
      <c r="C65" s="63" t="s">
        <v>116</v>
      </c>
      <c r="D65" s="70" t="s">
        <v>94</v>
      </c>
      <c r="E65" s="129">
        <v>734</v>
      </c>
      <c r="F65" s="12"/>
      <c r="G65" s="19">
        <f t="shared" si="6"/>
        <v>0</v>
      </c>
      <c r="H65" s="153"/>
    </row>
    <row r="66" spans="1:9" s="6" customFormat="1" ht="60" customHeight="1" thickBot="1" x14ac:dyDescent="0.3">
      <c r="A66" s="88" t="s">
        <v>176</v>
      </c>
      <c r="B66" s="58" t="s">
        <v>182</v>
      </c>
      <c r="C66" s="73" t="s">
        <v>117</v>
      </c>
      <c r="D66" s="74" t="s">
        <v>94</v>
      </c>
      <c r="E66" s="130">
        <v>734</v>
      </c>
      <c r="F66" s="91"/>
      <c r="G66" s="79">
        <f t="shared" si="6"/>
        <v>0</v>
      </c>
      <c r="H66" s="87" t="s">
        <v>186</v>
      </c>
      <c r="I66" s="36">
        <f>ROUND(SUM(G61:G66),2)</f>
        <v>0</v>
      </c>
    </row>
    <row r="67" spans="1:9" s="6" customFormat="1" ht="60" customHeight="1" x14ac:dyDescent="0.25">
      <c r="A67" s="81" t="s">
        <v>187</v>
      </c>
      <c r="B67" s="15" t="s">
        <v>188</v>
      </c>
      <c r="C67" s="82" t="s">
        <v>193</v>
      </c>
      <c r="D67" s="83" t="s">
        <v>92</v>
      </c>
      <c r="E67" s="131">
        <v>53</v>
      </c>
      <c r="F67" s="30"/>
      <c r="G67" s="18">
        <f t="shared" si="6"/>
        <v>0</v>
      </c>
      <c r="H67" s="145" t="s">
        <v>135</v>
      </c>
    </row>
    <row r="68" spans="1:9" s="6" customFormat="1" ht="60" customHeight="1" x14ac:dyDescent="0.25">
      <c r="A68" s="84" t="s">
        <v>187</v>
      </c>
      <c r="B68" s="13" t="s">
        <v>189</v>
      </c>
      <c r="C68" s="63" t="s">
        <v>194</v>
      </c>
      <c r="D68" s="70" t="s">
        <v>94</v>
      </c>
      <c r="E68" s="129">
        <v>116</v>
      </c>
      <c r="F68" s="4"/>
      <c r="G68" s="19">
        <f t="shared" si="6"/>
        <v>0</v>
      </c>
      <c r="H68" s="146"/>
    </row>
    <row r="69" spans="1:9" s="6" customFormat="1" ht="60" customHeight="1" x14ac:dyDescent="0.25">
      <c r="A69" s="84" t="s">
        <v>187</v>
      </c>
      <c r="B69" s="13" t="s">
        <v>190</v>
      </c>
      <c r="C69" s="63" t="s">
        <v>131</v>
      </c>
      <c r="D69" s="70" t="s">
        <v>94</v>
      </c>
      <c r="E69" s="129">
        <v>116</v>
      </c>
      <c r="F69" s="4"/>
      <c r="G69" s="19">
        <f t="shared" si="6"/>
        <v>0</v>
      </c>
      <c r="H69" s="146"/>
    </row>
    <row r="70" spans="1:9" s="6" customFormat="1" ht="60" customHeight="1" thickBot="1" x14ac:dyDescent="0.3">
      <c r="A70" s="84" t="s">
        <v>187</v>
      </c>
      <c r="B70" s="13" t="s">
        <v>191</v>
      </c>
      <c r="C70" s="63" t="s">
        <v>132</v>
      </c>
      <c r="D70" s="70" t="s">
        <v>94</v>
      </c>
      <c r="E70" s="129">
        <v>114</v>
      </c>
      <c r="F70" s="4"/>
      <c r="G70" s="19">
        <f t="shared" si="6"/>
        <v>0</v>
      </c>
      <c r="H70" s="153"/>
    </row>
    <row r="71" spans="1:9" s="6" customFormat="1" ht="60" customHeight="1" thickBot="1" x14ac:dyDescent="0.3">
      <c r="A71" s="88" t="s">
        <v>187</v>
      </c>
      <c r="B71" s="58" t="s">
        <v>192</v>
      </c>
      <c r="C71" s="73" t="s">
        <v>133</v>
      </c>
      <c r="D71" s="74" t="s">
        <v>94</v>
      </c>
      <c r="E71" s="130">
        <v>2</v>
      </c>
      <c r="F71" s="96"/>
      <c r="G71" s="79">
        <f t="shared" si="6"/>
        <v>0</v>
      </c>
      <c r="H71" s="87" t="s">
        <v>195</v>
      </c>
      <c r="I71" s="36">
        <f>ROUND(SUM(G67:G71),2)</f>
        <v>0</v>
      </c>
    </row>
    <row r="72" spans="1:9" s="6" customFormat="1" ht="60" x14ac:dyDescent="0.25">
      <c r="A72" s="81" t="s">
        <v>196</v>
      </c>
      <c r="B72" s="15" t="s">
        <v>197</v>
      </c>
      <c r="C72" s="82" t="s">
        <v>193</v>
      </c>
      <c r="D72" s="83" t="s">
        <v>92</v>
      </c>
      <c r="E72" s="131">
        <v>30</v>
      </c>
      <c r="F72" s="30"/>
      <c r="G72" s="18">
        <f t="shared" si="6"/>
        <v>0</v>
      </c>
      <c r="H72" s="145" t="s">
        <v>135</v>
      </c>
    </row>
    <row r="73" spans="1:9" s="6" customFormat="1" ht="60" x14ac:dyDescent="0.25">
      <c r="A73" s="84" t="s">
        <v>196</v>
      </c>
      <c r="B73" s="13" t="s">
        <v>198</v>
      </c>
      <c r="C73" s="63" t="s">
        <v>201</v>
      </c>
      <c r="D73" s="70" t="s">
        <v>94</v>
      </c>
      <c r="E73" s="129">
        <v>60</v>
      </c>
      <c r="F73" s="4"/>
      <c r="G73" s="19">
        <f t="shared" si="6"/>
        <v>0</v>
      </c>
      <c r="H73" s="146"/>
    </row>
    <row r="74" spans="1:9" s="6" customFormat="1" ht="60.75" thickBot="1" x14ac:dyDescent="0.3">
      <c r="A74" s="84" t="s">
        <v>196</v>
      </c>
      <c r="B74" s="13" t="s">
        <v>199</v>
      </c>
      <c r="C74" s="63" t="s">
        <v>146</v>
      </c>
      <c r="D74" s="70" t="s">
        <v>94</v>
      </c>
      <c r="E74" s="129">
        <v>60</v>
      </c>
      <c r="F74" s="4"/>
      <c r="G74" s="19">
        <f t="shared" si="6"/>
        <v>0</v>
      </c>
      <c r="H74" s="146"/>
    </row>
    <row r="75" spans="1:9" s="6" customFormat="1" ht="60.75" thickBot="1" x14ac:dyDescent="0.3">
      <c r="A75" s="88" t="s">
        <v>196</v>
      </c>
      <c r="B75" s="58" t="s">
        <v>200</v>
      </c>
      <c r="C75" s="73" t="s">
        <v>132</v>
      </c>
      <c r="D75" s="74" t="s">
        <v>94</v>
      </c>
      <c r="E75" s="130">
        <v>60</v>
      </c>
      <c r="F75" s="96"/>
      <c r="G75" s="79">
        <f t="shared" si="6"/>
        <v>0</v>
      </c>
      <c r="H75" s="87" t="s">
        <v>202</v>
      </c>
      <c r="I75" s="36">
        <f>ROUND(SUM(G72:G75),2)</f>
        <v>0</v>
      </c>
    </row>
    <row r="76" spans="1:9" s="6" customFormat="1" ht="45" x14ac:dyDescent="0.25">
      <c r="A76" s="143" t="s">
        <v>345</v>
      </c>
      <c r="B76" s="15" t="s">
        <v>203</v>
      </c>
      <c r="C76" s="82" t="s">
        <v>343</v>
      </c>
      <c r="D76" s="83" t="s">
        <v>92</v>
      </c>
      <c r="E76" s="133">
        <v>87</v>
      </c>
      <c r="F76" s="30"/>
      <c r="G76" s="18">
        <f t="shared" si="6"/>
        <v>0</v>
      </c>
      <c r="H76" s="145" t="s">
        <v>135</v>
      </c>
    </row>
    <row r="77" spans="1:9" s="6" customFormat="1" ht="45" x14ac:dyDescent="0.25">
      <c r="A77" s="13" t="s">
        <v>345</v>
      </c>
      <c r="B77" s="13" t="s">
        <v>204</v>
      </c>
      <c r="C77" s="63" t="s">
        <v>207</v>
      </c>
      <c r="D77" s="70" t="s">
        <v>94</v>
      </c>
      <c r="E77" s="137">
        <v>211</v>
      </c>
      <c r="F77" s="4"/>
      <c r="G77" s="19">
        <f t="shared" si="6"/>
        <v>0</v>
      </c>
      <c r="H77" s="146"/>
    </row>
    <row r="78" spans="1:9" s="6" customFormat="1" ht="45.75" thickBot="1" x14ac:dyDescent="0.3">
      <c r="A78" s="13" t="s">
        <v>345</v>
      </c>
      <c r="B78" s="13" t="s">
        <v>205</v>
      </c>
      <c r="C78" s="63" t="s">
        <v>208</v>
      </c>
      <c r="D78" s="70" t="s">
        <v>94</v>
      </c>
      <c r="E78" s="137">
        <v>211</v>
      </c>
      <c r="F78" s="4"/>
      <c r="G78" s="19">
        <f t="shared" si="6"/>
        <v>0</v>
      </c>
      <c r="H78" s="146"/>
    </row>
    <row r="79" spans="1:9" s="6" customFormat="1" ht="45.75" thickBot="1" x14ac:dyDescent="0.3">
      <c r="A79" s="144" t="s">
        <v>345</v>
      </c>
      <c r="B79" s="58" t="s">
        <v>206</v>
      </c>
      <c r="C79" s="73" t="s">
        <v>132</v>
      </c>
      <c r="D79" s="74" t="s">
        <v>94</v>
      </c>
      <c r="E79" s="138">
        <v>206</v>
      </c>
      <c r="F79" s="96"/>
      <c r="G79" s="79">
        <f t="shared" si="6"/>
        <v>0</v>
      </c>
      <c r="H79" s="87" t="s">
        <v>209</v>
      </c>
      <c r="I79" s="36">
        <f>ROUND(SUM(G76:G79),2)</f>
        <v>0</v>
      </c>
    </row>
    <row r="80" spans="1:9" s="6" customFormat="1" ht="45" customHeight="1" x14ac:dyDescent="0.25">
      <c r="A80" s="81" t="s">
        <v>210</v>
      </c>
      <c r="B80" s="15" t="s">
        <v>211</v>
      </c>
      <c r="C80" s="82" t="s">
        <v>343</v>
      </c>
      <c r="D80" s="83" t="s">
        <v>92</v>
      </c>
      <c r="E80" s="131">
        <v>43</v>
      </c>
      <c r="F80" s="94"/>
      <c r="G80" s="18">
        <f t="shared" si="6"/>
        <v>0</v>
      </c>
      <c r="H80" s="145" t="s">
        <v>135</v>
      </c>
    </row>
    <row r="81" spans="1:9" s="6" customFormat="1" ht="45" x14ac:dyDescent="0.25">
      <c r="A81" s="84" t="s">
        <v>210</v>
      </c>
      <c r="B81" s="13" t="s">
        <v>212</v>
      </c>
      <c r="C81" s="63" t="s">
        <v>215</v>
      </c>
      <c r="D81" s="70" t="s">
        <v>94</v>
      </c>
      <c r="E81" s="129">
        <v>155</v>
      </c>
      <c r="F81" s="95"/>
      <c r="G81" s="19">
        <f t="shared" si="6"/>
        <v>0</v>
      </c>
      <c r="H81" s="146"/>
    </row>
    <row r="82" spans="1:9" s="6" customFormat="1" ht="45.75" thickBot="1" x14ac:dyDescent="0.3">
      <c r="A82" s="84" t="s">
        <v>210</v>
      </c>
      <c r="B82" s="13" t="s">
        <v>213</v>
      </c>
      <c r="C82" s="63" t="s">
        <v>131</v>
      </c>
      <c r="D82" s="70" t="s">
        <v>94</v>
      </c>
      <c r="E82" s="129">
        <v>155</v>
      </c>
      <c r="F82" s="95"/>
      <c r="G82" s="19">
        <f t="shared" si="6"/>
        <v>0</v>
      </c>
      <c r="H82" s="146"/>
    </row>
    <row r="83" spans="1:9" s="6" customFormat="1" ht="45.75" thickBot="1" x14ac:dyDescent="0.3">
      <c r="A83" s="88" t="s">
        <v>210</v>
      </c>
      <c r="B83" s="58" t="s">
        <v>214</v>
      </c>
      <c r="C83" s="73" t="s">
        <v>159</v>
      </c>
      <c r="D83" s="74" t="s">
        <v>94</v>
      </c>
      <c r="E83" s="130">
        <v>155</v>
      </c>
      <c r="F83" s="97"/>
      <c r="G83" s="79">
        <f t="shared" si="6"/>
        <v>0</v>
      </c>
      <c r="H83" s="87" t="s">
        <v>216</v>
      </c>
      <c r="I83" s="36">
        <f>ROUND(SUM(G80:G83),2)</f>
        <v>0</v>
      </c>
    </row>
    <row r="84" spans="1:9" s="6" customFormat="1" ht="60" x14ac:dyDescent="0.25">
      <c r="A84" s="81" t="s">
        <v>217</v>
      </c>
      <c r="B84" s="15" t="s">
        <v>218</v>
      </c>
      <c r="C84" s="82" t="s">
        <v>225</v>
      </c>
      <c r="D84" s="83" t="s">
        <v>92</v>
      </c>
      <c r="E84" s="131">
        <v>871</v>
      </c>
      <c r="F84" s="94"/>
      <c r="G84" s="18">
        <f t="shared" si="6"/>
        <v>0</v>
      </c>
      <c r="H84" s="145" t="s">
        <v>135</v>
      </c>
    </row>
    <row r="85" spans="1:9" s="6" customFormat="1" ht="60" x14ac:dyDescent="0.25">
      <c r="A85" s="84" t="s">
        <v>217</v>
      </c>
      <c r="B85" s="13" t="s">
        <v>219</v>
      </c>
      <c r="C85" s="63" t="s">
        <v>215</v>
      </c>
      <c r="D85" s="70" t="s">
        <v>94</v>
      </c>
      <c r="E85" s="129">
        <v>2175</v>
      </c>
      <c r="F85" s="95"/>
      <c r="G85" s="19">
        <f t="shared" si="6"/>
        <v>0</v>
      </c>
      <c r="H85" s="146"/>
    </row>
    <row r="86" spans="1:9" s="6" customFormat="1" ht="60" x14ac:dyDescent="0.25">
      <c r="A86" s="84" t="s">
        <v>217</v>
      </c>
      <c r="B86" s="13" t="s">
        <v>220</v>
      </c>
      <c r="C86" s="63" t="s">
        <v>170</v>
      </c>
      <c r="D86" s="70" t="s">
        <v>94</v>
      </c>
      <c r="E86" s="129">
        <v>2175</v>
      </c>
      <c r="F86" s="95"/>
      <c r="G86" s="19">
        <f t="shared" si="6"/>
        <v>0</v>
      </c>
      <c r="H86" s="146"/>
    </row>
    <row r="87" spans="1:9" s="6" customFormat="1" ht="60" x14ac:dyDescent="0.25">
      <c r="A87" s="84" t="s">
        <v>217</v>
      </c>
      <c r="B87" s="13" t="s">
        <v>221</v>
      </c>
      <c r="C87" s="63" t="s">
        <v>171</v>
      </c>
      <c r="D87" s="70" t="s">
        <v>94</v>
      </c>
      <c r="E87" s="129">
        <v>4350</v>
      </c>
      <c r="F87" s="95"/>
      <c r="G87" s="19">
        <f t="shared" si="6"/>
        <v>0</v>
      </c>
      <c r="H87" s="146"/>
    </row>
    <row r="88" spans="1:9" s="6" customFormat="1" ht="60" x14ac:dyDescent="0.25">
      <c r="A88" s="84" t="s">
        <v>217</v>
      </c>
      <c r="B88" s="13" t="s">
        <v>222</v>
      </c>
      <c r="C88" s="63" t="s">
        <v>172</v>
      </c>
      <c r="D88" s="70" t="s">
        <v>94</v>
      </c>
      <c r="E88" s="129">
        <v>4350</v>
      </c>
      <c r="F88" s="95"/>
      <c r="G88" s="19">
        <f t="shared" si="6"/>
        <v>0</v>
      </c>
      <c r="H88" s="146"/>
    </row>
    <row r="89" spans="1:9" s="6" customFormat="1" ht="60.75" thickBot="1" x14ac:dyDescent="0.3">
      <c r="A89" s="84" t="s">
        <v>217</v>
      </c>
      <c r="B89" s="13" t="s">
        <v>223</v>
      </c>
      <c r="C89" s="63" t="s">
        <v>226</v>
      </c>
      <c r="D89" s="70" t="s">
        <v>94</v>
      </c>
      <c r="E89" s="129">
        <v>2175</v>
      </c>
      <c r="F89" s="95"/>
      <c r="G89" s="19">
        <f t="shared" si="6"/>
        <v>0</v>
      </c>
      <c r="H89" s="146"/>
    </row>
    <row r="90" spans="1:9" s="6" customFormat="1" ht="60.75" thickBot="1" x14ac:dyDescent="0.3">
      <c r="A90" s="88" t="s">
        <v>217</v>
      </c>
      <c r="B90" s="58" t="s">
        <v>224</v>
      </c>
      <c r="C90" s="73" t="s">
        <v>174</v>
      </c>
      <c r="D90" s="74" t="s">
        <v>94</v>
      </c>
      <c r="E90" s="130">
        <v>2175</v>
      </c>
      <c r="F90" s="97"/>
      <c r="G90" s="79">
        <f t="shared" si="6"/>
        <v>0</v>
      </c>
      <c r="H90" s="87" t="s">
        <v>227</v>
      </c>
      <c r="I90" s="36">
        <f>ROUND(SUM(G84:G90),2)</f>
        <v>0</v>
      </c>
    </row>
    <row r="91" spans="1:9" s="6" customFormat="1" ht="45.75" thickBot="1" x14ac:dyDescent="0.3">
      <c r="A91" s="81" t="s">
        <v>228</v>
      </c>
      <c r="B91" s="15" t="s">
        <v>229</v>
      </c>
      <c r="C91" s="82" t="s">
        <v>231</v>
      </c>
      <c r="D91" s="83" t="s">
        <v>94</v>
      </c>
      <c r="E91" s="131">
        <v>5</v>
      </c>
      <c r="F91" s="27"/>
      <c r="G91" s="18">
        <f t="shared" si="0"/>
        <v>0</v>
      </c>
      <c r="H91" s="29"/>
    </row>
    <row r="92" spans="1:9" s="6" customFormat="1" ht="45.75" thickBot="1" x14ac:dyDescent="0.3">
      <c r="A92" s="88" t="s">
        <v>228</v>
      </c>
      <c r="B92" s="58" t="s">
        <v>230</v>
      </c>
      <c r="C92" s="73" t="s">
        <v>232</v>
      </c>
      <c r="D92" s="74" t="s">
        <v>94</v>
      </c>
      <c r="E92" s="130">
        <v>5</v>
      </c>
      <c r="F92" s="91"/>
      <c r="G92" s="79">
        <f t="shared" si="0"/>
        <v>0</v>
      </c>
      <c r="H92" s="35" t="s">
        <v>233</v>
      </c>
      <c r="I92" s="36">
        <f>ROUND(SUM(G91:G92),2)</f>
        <v>0</v>
      </c>
    </row>
    <row r="93" spans="1:9" s="6" customFormat="1" ht="30" customHeight="1" thickBot="1" x14ac:dyDescent="0.3">
      <c r="A93" s="100" t="s">
        <v>234</v>
      </c>
      <c r="B93" s="31" t="s">
        <v>8</v>
      </c>
      <c r="C93" s="105" t="s">
        <v>235</v>
      </c>
      <c r="D93" s="101" t="s">
        <v>92</v>
      </c>
      <c r="E93" s="139">
        <v>54</v>
      </c>
      <c r="F93" s="33"/>
      <c r="G93" s="34">
        <f t="shared" si="0"/>
        <v>0</v>
      </c>
      <c r="H93" s="87" t="s">
        <v>57</v>
      </c>
      <c r="I93" s="107">
        <f>ROUND(SUM(G93),2)</f>
        <v>0</v>
      </c>
    </row>
    <row r="94" spans="1:9" s="6" customFormat="1" ht="30" x14ac:dyDescent="0.25">
      <c r="A94" s="60" t="s">
        <v>236</v>
      </c>
      <c r="B94" s="102" t="s">
        <v>30</v>
      </c>
      <c r="C94" s="82" t="s">
        <v>315</v>
      </c>
      <c r="D94" s="99" t="s">
        <v>92</v>
      </c>
      <c r="E94" s="140">
        <v>45</v>
      </c>
      <c r="F94" s="103"/>
      <c r="G94" s="80">
        <f t="shared" si="0"/>
        <v>0</v>
      </c>
      <c r="H94" s="106"/>
      <c r="I94" s="108"/>
    </row>
    <row r="95" spans="1:9" s="6" customFormat="1" ht="30" x14ac:dyDescent="0.25">
      <c r="A95" s="60" t="s">
        <v>236</v>
      </c>
      <c r="B95" s="102" t="s">
        <v>39</v>
      </c>
      <c r="C95" s="63" t="s">
        <v>237</v>
      </c>
      <c r="D95" s="70" t="s">
        <v>92</v>
      </c>
      <c r="E95" s="137">
        <v>45</v>
      </c>
      <c r="F95" s="104"/>
      <c r="G95" s="19">
        <f t="shared" si="0"/>
        <v>0</v>
      </c>
      <c r="H95" s="106"/>
    </row>
    <row r="96" spans="1:9" s="6" customFormat="1" ht="30.75" thickBot="1" x14ac:dyDescent="0.3">
      <c r="A96" s="60" t="s">
        <v>236</v>
      </c>
      <c r="B96" s="102" t="s">
        <v>40</v>
      </c>
      <c r="C96" s="63" t="s">
        <v>238</v>
      </c>
      <c r="D96" s="70" t="s">
        <v>94</v>
      </c>
      <c r="E96" s="137">
        <v>319</v>
      </c>
      <c r="F96" s="104"/>
      <c r="G96" s="19">
        <f t="shared" si="0"/>
        <v>0</v>
      </c>
      <c r="H96" s="106"/>
    </row>
    <row r="97" spans="1:9" s="6" customFormat="1" ht="30.75" thickBot="1" x14ac:dyDescent="0.3">
      <c r="A97" s="60" t="s">
        <v>236</v>
      </c>
      <c r="B97" s="109" t="s">
        <v>41</v>
      </c>
      <c r="C97" s="73" t="s">
        <v>239</v>
      </c>
      <c r="D97" s="74" t="s">
        <v>94</v>
      </c>
      <c r="E97" s="138">
        <v>319</v>
      </c>
      <c r="F97" s="110"/>
      <c r="G97" s="79">
        <f t="shared" si="0"/>
        <v>0</v>
      </c>
      <c r="H97" s="35" t="s">
        <v>58</v>
      </c>
      <c r="I97" s="36">
        <f>ROUND(SUM(G94:G97),2)</f>
        <v>0</v>
      </c>
    </row>
    <row r="98" spans="1:9" s="6" customFormat="1" ht="30" customHeight="1" x14ac:dyDescent="0.25">
      <c r="A98" s="81" t="s">
        <v>240</v>
      </c>
      <c r="B98" s="15" t="s">
        <v>42</v>
      </c>
      <c r="C98" s="82" t="s">
        <v>248</v>
      </c>
      <c r="D98" s="83" t="s">
        <v>95</v>
      </c>
      <c r="E98" s="131">
        <v>18</v>
      </c>
      <c r="F98" s="27"/>
      <c r="G98" s="18">
        <f t="shared" si="0"/>
        <v>0</v>
      </c>
      <c r="H98" s="7"/>
    </row>
    <row r="99" spans="1:9" s="6" customFormat="1" ht="30" customHeight="1" x14ac:dyDescent="0.25">
      <c r="A99" s="84" t="s">
        <v>240</v>
      </c>
      <c r="B99" s="13" t="s">
        <v>43</v>
      </c>
      <c r="C99" s="63" t="s">
        <v>249</v>
      </c>
      <c r="D99" s="70" t="s">
        <v>95</v>
      </c>
      <c r="E99" s="129">
        <v>1</v>
      </c>
      <c r="F99" s="12"/>
      <c r="G99" s="19">
        <f t="shared" si="0"/>
        <v>0</v>
      </c>
      <c r="H99" s="7"/>
    </row>
    <row r="100" spans="1:9" s="6" customFormat="1" ht="30" customHeight="1" x14ac:dyDescent="0.25">
      <c r="A100" s="84" t="s">
        <v>240</v>
      </c>
      <c r="B100" s="13" t="s">
        <v>44</v>
      </c>
      <c r="C100" s="63" t="s">
        <v>321</v>
      </c>
      <c r="D100" s="70" t="s">
        <v>95</v>
      </c>
      <c r="E100" s="129">
        <v>19</v>
      </c>
      <c r="F100" s="12"/>
      <c r="G100" s="19">
        <f t="shared" si="0"/>
        <v>0</v>
      </c>
      <c r="H100" s="7"/>
    </row>
    <row r="101" spans="1:9" s="6" customFormat="1" ht="30" customHeight="1" x14ac:dyDescent="0.25">
      <c r="A101" s="84" t="s">
        <v>240</v>
      </c>
      <c r="B101" s="13" t="s">
        <v>45</v>
      </c>
      <c r="C101" s="63" t="s">
        <v>317</v>
      </c>
      <c r="D101" s="70" t="s">
        <v>95</v>
      </c>
      <c r="E101" s="129">
        <v>15</v>
      </c>
      <c r="F101" s="12"/>
      <c r="G101" s="19">
        <f t="shared" si="0"/>
        <v>0</v>
      </c>
      <c r="H101" s="7"/>
    </row>
    <row r="102" spans="1:9" s="6" customFormat="1" ht="30" customHeight="1" x14ac:dyDescent="0.25">
      <c r="A102" s="84" t="s">
        <v>240</v>
      </c>
      <c r="B102" s="13" t="s">
        <v>46</v>
      </c>
      <c r="C102" s="63" t="s">
        <v>316</v>
      </c>
      <c r="D102" s="70" t="s">
        <v>95</v>
      </c>
      <c r="E102" s="129">
        <v>4</v>
      </c>
      <c r="F102" s="12"/>
      <c r="G102" s="19">
        <f t="shared" si="0"/>
        <v>0</v>
      </c>
      <c r="H102" s="7"/>
    </row>
    <row r="103" spans="1:9" s="6" customFormat="1" ht="30" customHeight="1" x14ac:dyDescent="0.25">
      <c r="A103" s="84" t="s">
        <v>240</v>
      </c>
      <c r="B103" s="13" t="s">
        <v>47</v>
      </c>
      <c r="C103" s="63" t="s">
        <v>318</v>
      </c>
      <c r="D103" s="70" t="s">
        <v>95</v>
      </c>
      <c r="E103" s="129">
        <v>2</v>
      </c>
      <c r="F103" s="12"/>
      <c r="G103" s="19">
        <f t="shared" si="0"/>
        <v>0</v>
      </c>
      <c r="H103" s="7"/>
    </row>
    <row r="104" spans="1:9" s="6" customFormat="1" ht="30" customHeight="1" x14ac:dyDescent="0.25">
      <c r="A104" s="84" t="s">
        <v>240</v>
      </c>
      <c r="B104" s="13" t="s">
        <v>48</v>
      </c>
      <c r="C104" s="63" t="s">
        <v>319</v>
      </c>
      <c r="D104" s="70" t="s">
        <v>95</v>
      </c>
      <c r="E104" s="129">
        <v>3</v>
      </c>
      <c r="F104" s="12"/>
      <c r="G104" s="19">
        <f t="shared" si="0"/>
        <v>0</v>
      </c>
      <c r="H104" s="7"/>
    </row>
    <row r="105" spans="1:9" ht="30" customHeight="1" x14ac:dyDescent="0.25">
      <c r="A105" s="84" t="s">
        <v>240</v>
      </c>
      <c r="B105" s="13" t="s">
        <v>52</v>
      </c>
      <c r="C105" s="63" t="s">
        <v>320</v>
      </c>
      <c r="D105" s="70" t="s">
        <v>95</v>
      </c>
      <c r="E105" s="129">
        <v>9</v>
      </c>
      <c r="F105" s="12"/>
      <c r="G105" s="19">
        <f t="shared" si="0"/>
        <v>0</v>
      </c>
      <c r="H105" s="7"/>
      <c r="I105" s="6"/>
    </row>
    <row r="106" spans="1:9" ht="30" customHeight="1" x14ac:dyDescent="0.25">
      <c r="A106" s="84" t="s">
        <v>240</v>
      </c>
      <c r="B106" s="13" t="s">
        <v>53</v>
      </c>
      <c r="C106" s="63" t="s">
        <v>250</v>
      </c>
      <c r="D106" s="70" t="s">
        <v>108</v>
      </c>
      <c r="E106" s="129">
        <v>166</v>
      </c>
      <c r="F106" s="12"/>
      <c r="G106" s="19">
        <f t="shared" si="0"/>
        <v>0</v>
      </c>
      <c r="H106" s="7"/>
      <c r="I106" s="6"/>
    </row>
    <row r="107" spans="1:9" ht="30" customHeight="1" x14ac:dyDescent="0.25">
      <c r="A107" s="84" t="s">
        <v>240</v>
      </c>
      <c r="B107" s="13" t="s">
        <v>241</v>
      </c>
      <c r="C107" s="63" t="s">
        <v>251</v>
      </c>
      <c r="D107" s="70" t="s">
        <v>108</v>
      </c>
      <c r="E107" s="129">
        <v>82</v>
      </c>
      <c r="F107" s="12"/>
      <c r="G107" s="19">
        <f t="shared" si="0"/>
        <v>0</v>
      </c>
      <c r="H107" s="7"/>
      <c r="I107" s="6"/>
    </row>
    <row r="108" spans="1:9" ht="30" customHeight="1" x14ac:dyDescent="0.25">
      <c r="A108" s="84" t="s">
        <v>240</v>
      </c>
      <c r="B108" s="13" t="s">
        <v>242</v>
      </c>
      <c r="C108" s="63" t="s">
        <v>252</v>
      </c>
      <c r="D108" s="70" t="s">
        <v>108</v>
      </c>
      <c r="E108" s="129">
        <v>140</v>
      </c>
      <c r="F108" s="12"/>
      <c r="G108" s="19">
        <f t="shared" si="0"/>
        <v>0</v>
      </c>
      <c r="H108" s="7"/>
      <c r="I108" s="6"/>
    </row>
    <row r="109" spans="1:9" ht="30" customHeight="1" x14ac:dyDescent="0.25">
      <c r="A109" s="84" t="s">
        <v>240</v>
      </c>
      <c r="B109" s="13" t="s">
        <v>243</v>
      </c>
      <c r="C109" s="63" t="s">
        <v>253</v>
      </c>
      <c r="D109" s="70" t="s">
        <v>108</v>
      </c>
      <c r="E109" s="129">
        <v>79</v>
      </c>
      <c r="F109" s="12"/>
      <c r="G109" s="19">
        <f t="shared" si="0"/>
        <v>0</v>
      </c>
      <c r="H109" s="7"/>
      <c r="I109" s="6"/>
    </row>
    <row r="110" spans="1:9" ht="30" customHeight="1" x14ac:dyDescent="0.25">
      <c r="A110" s="84" t="s">
        <v>240</v>
      </c>
      <c r="B110" s="13" t="s">
        <v>244</v>
      </c>
      <c r="C110" s="63" t="s">
        <v>254</v>
      </c>
      <c r="D110" s="70" t="s">
        <v>94</v>
      </c>
      <c r="E110" s="129">
        <v>6</v>
      </c>
      <c r="F110" s="12"/>
      <c r="G110" s="19">
        <f t="shared" si="0"/>
        <v>0</v>
      </c>
      <c r="H110" s="7"/>
      <c r="I110" s="6"/>
    </row>
    <row r="111" spans="1:9" ht="30" customHeight="1" x14ac:dyDescent="0.25">
      <c r="A111" s="84" t="s">
        <v>240</v>
      </c>
      <c r="B111" s="13" t="s">
        <v>245</v>
      </c>
      <c r="C111" s="63" t="s">
        <v>255</v>
      </c>
      <c r="D111" s="70" t="s">
        <v>94</v>
      </c>
      <c r="E111" s="129">
        <v>16</v>
      </c>
      <c r="F111" s="12"/>
      <c r="G111" s="19">
        <f t="shared" si="0"/>
        <v>0</v>
      </c>
      <c r="H111" s="7"/>
      <c r="I111" s="6"/>
    </row>
    <row r="112" spans="1:9" ht="30" customHeight="1" thickBot="1" x14ac:dyDescent="0.3">
      <c r="A112" s="84" t="s">
        <v>240</v>
      </c>
      <c r="B112" s="13" t="s">
        <v>246</v>
      </c>
      <c r="C112" s="63" t="s">
        <v>256</v>
      </c>
      <c r="D112" s="70" t="s">
        <v>94</v>
      </c>
      <c r="E112" s="129">
        <v>31</v>
      </c>
      <c r="F112" s="12"/>
      <c r="G112" s="19">
        <f t="shared" si="0"/>
        <v>0</v>
      </c>
      <c r="H112" s="29"/>
      <c r="I112" s="6"/>
    </row>
    <row r="113" spans="1:9" ht="30" customHeight="1" thickBot="1" x14ac:dyDescent="0.3">
      <c r="A113" s="88" t="s">
        <v>240</v>
      </c>
      <c r="B113" s="58" t="s">
        <v>247</v>
      </c>
      <c r="C113" s="73" t="s">
        <v>257</v>
      </c>
      <c r="D113" s="74" t="s">
        <v>94</v>
      </c>
      <c r="E113" s="130">
        <v>12</v>
      </c>
      <c r="F113" s="91"/>
      <c r="G113" s="79">
        <f t="shared" ref="G113:G115" si="7">ROUND((E113*F113),2)</f>
        <v>0</v>
      </c>
      <c r="H113" s="87" t="s">
        <v>63</v>
      </c>
      <c r="I113" s="36">
        <f>ROUND(SUM(G98:G113),2)</f>
        <v>0</v>
      </c>
    </row>
    <row r="114" spans="1:9" ht="30.75" thickBot="1" x14ac:dyDescent="0.3">
      <c r="A114" s="100" t="s">
        <v>259</v>
      </c>
      <c r="B114" s="31" t="s">
        <v>49</v>
      </c>
      <c r="C114" s="32" t="s">
        <v>258</v>
      </c>
      <c r="D114" s="101" t="s">
        <v>108</v>
      </c>
      <c r="E114" s="139">
        <v>632</v>
      </c>
      <c r="F114" s="33"/>
      <c r="G114" s="34">
        <f t="shared" si="7"/>
        <v>0</v>
      </c>
      <c r="H114" s="87" t="s">
        <v>64</v>
      </c>
      <c r="I114" s="36">
        <f>ROUND(SUM(G114),2)</f>
        <v>0</v>
      </c>
    </row>
    <row r="115" spans="1:9" ht="15.75" thickBot="1" x14ac:dyDescent="0.3">
      <c r="A115" s="116" t="s">
        <v>260</v>
      </c>
      <c r="B115" s="116" t="s">
        <v>54</v>
      </c>
      <c r="C115" s="117" t="s">
        <v>262</v>
      </c>
      <c r="D115" s="118" t="s">
        <v>6</v>
      </c>
      <c r="E115" s="141">
        <v>1</v>
      </c>
      <c r="F115" s="119"/>
      <c r="G115" s="18">
        <f t="shared" si="7"/>
        <v>0</v>
      </c>
      <c r="H115" s="5"/>
    </row>
    <row r="116" spans="1:9" ht="60.75" thickBot="1" x14ac:dyDescent="0.3">
      <c r="A116" s="111" t="s">
        <v>260</v>
      </c>
      <c r="B116" s="111" t="s">
        <v>261</v>
      </c>
      <c r="C116" s="112" t="s">
        <v>7</v>
      </c>
      <c r="D116" s="113" t="s">
        <v>6</v>
      </c>
      <c r="E116" s="142">
        <v>1</v>
      </c>
      <c r="F116" s="114"/>
      <c r="G116" s="115">
        <f t="shared" ref="G116" si="8">ROUND((E116*F116),2)</f>
        <v>0</v>
      </c>
      <c r="H116" s="35" t="s">
        <v>65</v>
      </c>
      <c r="I116" s="36">
        <f>ROUND(SUM(G115:G116),2)</f>
        <v>0</v>
      </c>
    </row>
    <row r="117" spans="1:9" ht="43.5" thickBot="1" x14ac:dyDescent="0.3">
      <c r="A117" s="39"/>
      <c r="B117" s="39"/>
      <c r="C117" s="39"/>
      <c r="D117" s="38"/>
      <c r="E117" s="46"/>
      <c r="F117" s="43" t="s">
        <v>55</v>
      </c>
      <c r="G117" s="44">
        <f>SUM(G5:G116)</f>
        <v>-19411.3</v>
      </c>
      <c r="H117" s="29"/>
      <c r="I117" s="37"/>
    </row>
    <row r="118" spans="1:9" x14ac:dyDescent="0.25">
      <c r="A118" s="42"/>
      <c r="B118" s="42"/>
      <c r="C118" s="41"/>
      <c r="D118" s="41"/>
      <c r="E118" s="47"/>
      <c r="F118" s="41"/>
      <c r="G118" s="40"/>
    </row>
  </sheetData>
  <sheetProtection algorithmName="SHA-512" hashValue="9Z02Fca6LNg3sbiuAkbV6hcnxoqmnQh+uFva9I02SQIVigIplgNNwOn4/uRlAmmHq5dHBaz2EjtC3NRfJddMSQ==" saltValue="xPPfOafoZ5s9yFElwgkYeQ==" spinCount="100000" sheet="1" objects="1" scenarios="1"/>
  <mergeCells count="14">
    <mergeCell ref="H84:H89"/>
    <mergeCell ref="A1:G1"/>
    <mergeCell ref="A3:G3"/>
    <mergeCell ref="H31:H35"/>
    <mergeCell ref="H37:H40"/>
    <mergeCell ref="H42:H44"/>
    <mergeCell ref="H46:H48"/>
    <mergeCell ref="H50:H52"/>
    <mergeCell ref="H54:H59"/>
    <mergeCell ref="H61:H65"/>
    <mergeCell ref="H67:H70"/>
    <mergeCell ref="H72:H74"/>
    <mergeCell ref="H76:H78"/>
    <mergeCell ref="H80:H82"/>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1"/>
  <sheetViews>
    <sheetView topLeftCell="A20" zoomScale="89" zoomScaleNormal="89" workbookViewId="0">
      <selection activeCell="E40" sqref="E40"/>
    </sheetView>
  </sheetViews>
  <sheetFormatPr defaultColWidth="9.140625" defaultRowHeight="15" x14ac:dyDescent="0.25"/>
  <cols>
    <col min="1" max="1" width="31.7109375" style="14" bestFit="1" customWidth="1"/>
    <col min="2" max="2" width="8.28515625" style="14" bestFit="1" customWidth="1"/>
    <col min="3" max="3" width="77.28515625" style="9" customWidth="1"/>
    <col min="4" max="4" width="9.140625" style="8"/>
    <col min="5" max="5" width="16.28515625" style="48"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47" t="s">
        <v>310</v>
      </c>
      <c r="B1" s="147"/>
      <c r="C1" s="147"/>
      <c r="D1" s="147"/>
      <c r="E1" s="147"/>
      <c r="F1" s="147"/>
      <c r="G1" s="147"/>
    </row>
    <row r="2" spans="1:9" ht="21.6" customHeight="1" x14ac:dyDescent="0.25">
      <c r="A2" s="1"/>
      <c r="B2" s="1"/>
      <c r="C2" s="1"/>
      <c r="D2" s="1"/>
      <c r="E2" s="45"/>
      <c r="F2" s="1"/>
      <c r="G2" s="1"/>
    </row>
    <row r="3" spans="1:9" ht="20.25" customHeight="1" thickBot="1" x14ac:dyDescent="0.3">
      <c r="A3" s="42"/>
      <c r="B3" s="42"/>
      <c r="C3" s="41"/>
      <c r="D3" s="41"/>
      <c r="E3" s="47"/>
      <c r="F3" s="41"/>
      <c r="G3" s="40"/>
    </row>
    <row r="4" spans="1:9" ht="14.45" customHeight="1" x14ac:dyDescent="0.25">
      <c r="A4" s="148" t="s">
        <v>307</v>
      </c>
      <c r="B4" s="148"/>
      <c r="C4" s="148"/>
      <c r="D4" s="148"/>
      <c r="E4" s="148"/>
      <c r="F4" s="148"/>
      <c r="G4" s="149"/>
    </row>
    <row r="5" spans="1:9" ht="43.5" thickBot="1" x14ac:dyDescent="0.3">
      <c r="A5" s="59" t="s">
        <v>51</v>
      </c>
      <c r="B5" s="59" t="s">
        <v>0</v>
      </c>
      <c r="C5" s="59" t="s">
        <v>1</v>
      </c>
      <c r="D5" s="59" t="s">
        <v>2</v>
      </c>
      <c r="E5" s="67" t="s">
        <v>3</v>
      </c>
      <c r="F5" s="122" t="s">
        <v>72</v>
      </c>
      <c r="G5" s="123" t="s">
        <v>4</v>
      </c>
    </row>
    <row r="6" spans="1:9" ht="30" x14ac:dyDescent="0.25">
      <c r="A6" s="81" t="s">
        <v>263</v>
      </c>
      <c r="B6" s="15" t="s">
        <v>9</v>
      </c>
      <c r="C6" s="82" t="s">
        <v>264</v>
      </c>
      <c r="D6" s="83" t="s">
        <v>138</v>
      </c>
      <c r="E6" s="131">
        <v>13</v>
      </c>
      <c r="F6" s="17"/>
      <c r="G6" s="18">
        <f t="shared" ref="G6:G40" si="0">ROUND((E6*F6),2)</f>
        <v>0</v>
      </c>
    </row>
    <row r="7" spans="1:9" ht="30.75" thickBot="1" x14ac:dyDescent="0.3">
      <c r="A7" s="84" t="s">
        <v>263</v>
      </c>
      <c r="B7" s="13" t="s">
        <v>10</v>
      </c>
      <c r="C7" s="63" t="s">
        <v>265</v>
      </c>
      <c r="D7" s="70" t="s">
        <v>138</v>
      </c>
      <c r="E7" s="129">
        <v>40</v>
      </c>
      <c r="F7" s="3"/>
      <c r="G7" s="19">
        <f t="shared" si="0"/>
        <v>0</v>
      </c>
    </row>
    <row r="8" spans="1:9" ht="30.75" thickBot="1" x14ac:dyDescent="0.3">
      <c r="A8" s="85" t="s">
        <v>263</v>
      </c>
      <c r="B8" s="20" t="s">
        <v>11</v>
      </c>
      <c r="C8" s="86" t="s">
        <v>266</v>
      </c>
      <c r="D8" s="75" t="s">
        <v>91</v>
      </c>
      <c r="E8" s="132">
        <v>10.6</v>
      </c>
      <c r="F8" s="22"/>
      <c r="G8" s="79">
        <f t="shared" si="0"/>
        <v>0</v>
      </c>
      <c r="H8" s="87" t="s">
        <v>59</v>
      </c>
      <c r="I8" s="36">
        <f>ROUND(SUM(G6:G8),2)</f>
        <v>0</v>
      </c>
    </row>
    <row r="9" spans="1:9" x14ac:dyDescent="0.25">
      <c r="A9" s="81" t="s">
        <v>267</v>
      </c>
      <c r="B9" s="15" t="s">
        <v>18</v>
      </c>
      <c r="C9" s="82" t="s">
        <v>268</v>
      </c>
      <c r="D9" s="83" t="s">
        <v>137</v>
      </c>
      <c r="E9" s="131">
        <v>1692</v>
      </c>
      <c r="F9" s="17"/>
      <c r="G9" s="18">
        <f t="shared" si="0"/>
        <v>0</v>
      </c>
    </row>
    <row r="10" spans="1:9" x14ac:dyDescent="0.25">
      <c r="A10" s="84" t="s">
        <v>267</v>
      </c>
      <c r="B10" s="13" t="s">
        <v>19</v>
      </c>
      <c r="C10" s="63" t="s">
        <v>269</v>
      </c>
      <c r="D10" s="70" t="s">
        <v>137</v>
      </c>
      <c r="E10" s="129">
        <v>57</v>
      </c>
      <c r="F10" s="3"/>
      <c r="G10" s="19">
        <f t="shared" si="0"/>
        <v>0</v>
      </c>
    </row>
    <row r="11" spans="1:9" x14ac:dyDescent="0.25">
      <c r="A11" s="84" t="s">
        <v>267</v>
      </c>
      <c r="B11" s="13" t="s">
        <v>20</v>
      </c>
      <c r="C11" s="63" t="s">
        <v>270</v>
      </c>
      <c r="D11" s="70" t="s">
        <v>137</v>
      </c>
      <c r="E11" s="129">
        <v>40</v>
      </c>
      <c r="F11" s="3"/>
      <c r="G11" s="19">
        <f t="shared" si="0"/>
        <v>0</v>
      </c>
    </row>
    <row r="12" spans="1:9" ht="15.75" thickBot="1" x14ac:dyDescent="0.3">
      <c r="A12" s="84" t="s">
        <v>267</v>
      </c>
      <c r="B12" s="13" t="s">
        <v>21</v>
      </c>
      <c r="C12" s="63" t="s">
        <v>271</v>
      </c>
      <c r="D12" s="70" t="s">
        <v>137</v>
      </c>
      <c r="E12" s="129">
        <v>265</v>
      </c>
      <c r="F12" s="3"/>
      <c r="G12" s="19">
        <f t="shared" si="0"/>
        <v>0</v>
      </c>
    </row>
    <row r="13" spans="1:9" ht="29.25" thickBot="1" x14ac:dyDescent="0.3">
      <c r="A13" s="85" t="s">
        <v>267</v>
      </c>
      <c r="B13" s="20" t="s">
        <v>22</v>
      </c>
      <c r="C13" s="86" t="s">
        <v>272</v>
      </c>
      <c r="D13" s="75" t="s">
        <v>137</v>
      </c>
      <c r="E13" s="132">
        <v>1387</v>
      </c>
      <c r="F13" s="22"/>
      <c r="G13" s="79">
        <f t="shared" si="0"/>
        <v>0</v>
      </c>
      <c r="H13" s="87" t="s">
        <v>60</v>
      </c>
      <c r="I13" s="36">
        <f>ROUND(SUM(G9:G13),2)</f>
        <v>0</v>
      </c>
    </row>
    <row r="14" spans="1:9" ht="60" x14ac:dyDescent="0.25">
      <c r="A14" s="60" t="s">
        <v>273</v>
      </c>
      <c r="B14" s="60" t="s">
        <v>31</v>
      </c>
      <c r="C14" s="62" t="s">
        <v>322</v>
      </c>
      <c r="D14" s="68" t="s">
        <v>137</v>
      </c>
      <c r="E14" s="69">
        <v>6.2</v>
      </c>
      <c r="F14" s="121"/>
      <c r="G14" s="18">
        <f t="shared" si="0"/>
        <v>0</v>
      </c>
    </row>
    <row r="15" spans="1:9" ht="75" x14ac:dyDescent="0.25">
      <c r="A15" s="60" t="s">
        <v>273</v>
      </c>
      <c r="B15" s="58" t="s">
        <v>32</v>
      </c>
      <c r="C15" s="62" t="s">
        <v>323</v>
      </c>
      <c r="D15" s="68" t="s">
        <v>137</v>
      </c>
      <c r="E15" s="69">
        <v>5.8</v>
      </c>
      <c r="F15" s="121"/>
      <c r="G15" s="19">
        <f t="shared" si="0"/>
        <v>0</v>
      </c>
      <c r="H15" s="29"/>
    </row>
    <row r="16" spans="1:9" ht="75" x14ac:dyDescent="0.25">
      <c r="A16" s="60" t="s">
        <v>273</v>
      </c>
      <c r="B16" s="58" t="s">
        <v>33</v>
      </c>
      <c r="C16" s="62" t="s">
        <v>324</v>
      </c>
      <c r="D16" s="68" t="s">
        <v>137</v>
      </c>
      <c r="E16" s="69">
        <v>6.3</v>
      </c>
      <c r="F16" s="121"/>
      <c r="G16" s="19">
        <f t="shared" si="0"/>
        <v>0</v>
      </c>
    </row>
    <row r="17" spans="1:7" ht="105" x14ac:dyDescent="0.25">
      <c r="A17" s="13" t="s">
        <v>273</v>
      </c>
      <c r="B17" s="72" t="s">
        <v>34</v>
      </c>
      <c r="C17" s="2" t="s">
        <v>325</v>
      </c>
      <c r="D17" s="70" t="s">
        <v>6</v>
      </c>
      <c r="E17" s="129">
        <v>16</v>
      </c>
      <c r="F17" s="121"/>
      <c r="G17" s="19">
        <f t="shared" si="0"/>
        <v>0</v>
      </c>
    </row>
    <row r="18" spans="1:7" ht="60" x14ac:dyDescent="0.25">
      <c r="A18" s="13" t="s">
        <v>273</v>
      </c>
      <c r="B18" s="58" t="s">
        <v>35</v>
      </c>
      <c r="C18" s="2" t="s">
        <v>326</v>
      </c>
      <c r="D18" s="70" t="s">
        <v>6</v>
      </c>
      <c r="E18" s="129">
        <v>2</v>
      </c>
      <c r="F18" s="121"/>
      <c r="G18" s="19">
        <f t="shared" si="0"/>
        <v>0</v>
      </c>
    </row>
    <row r="19" spans="1:7" ht="60" x14ac:dyDescent="0.25">
      <c r="A19" s="13" t="s">
        <v>273</v>
      </c>
      <c r="B19" s="13" t="s">
        <v>36</v>
      </c>
      <c r="C19" s="2" t="s">
        <v>327</v>
      </c>
      <c r="D19" s="70" t="s">
        <v>6</v>
      </c>
      <c r="E19" s="129">
        <v>1</v>
      </c>
      <c r="F19" s="121"/>
      <c r="G19" s="19">
        <f t="shared" si="0"/>
        <v>0</v>
      </c>
    </row>
    <row r="20" spans="1:7" ht="30" x14ac:dyDescent="0.25">
      <c r="A20" s="13" t="s">
        <v>273</v>
      </c>
      <c r="B20" s="13" t="s">
        <v>37</v>
      </c>
      <c r="C20" s="2" t="s">
        <v>328</v>
      </c>
      <c r="D20" s="70" t="s">
        <v>6</v>
      </c>
      <c r="E20" s="129">
        <v>1</v>
      </c>
      <c r="F20" s="121"/>
      <c r="G20" s="19">
        <f t="shared" si="0"/>
        <v>0</v>
      </c>
    </row>
    <row r="21" spans="1:7" x14ac:dyDescent="0.25">
      <c r="A21" s="13" t="s">
        <v>273</v>
      </c>
      <c r="B21" s="13" t="s">
        <v>275</v>
      </c>
      <c r="C21" s="125" t="s">
        <v>274</v>
      </c>
      <c r="D21" s="74" t="s">
        <v>6</v>
      </c>
      <c r="E21" s="130">
        <v>1</v>
      </c>
      <c r="F21" s="3"/>
      <c r="G21" s="19">
        <f t="shared" si="0"/>
        <v>0</v>
      </c>
    </row>
    <row r="22" spans="1:7" x14ac:dyDescent="0.25">
      <c r="A22" s="13" t="s">
        <v>273</v>
      </c>
      <c r="B22" s="13" t="s">
        <v>276</v>
      </c>
      <c r="C22" s="2" t="s">
        <v>284</v>
      </c>
      <c r="D22" s="126" t="s">
        <v>95</v>
      </c>
      <c r="E22" s="129">
        <v>16</v>
      </c>
      <c r="F22" s="66"/>
      <c r="G22" s="19">
        <f t="shared" si="0"/>
        <v>0</v>
      </c>
    </row>
    <row r="23" spans="1:7" x14ac:dyDescent="0.25">
      <c r="A23" s="13" t="s">
        <v>273</v>
      </c>
      <c r="B23" s="13" t="s">
        <v>277</v>
      </c>
      <c r="C23" s="2" t="s">
        <v>285</v>
      </c>
      <c r="D23" s="126" t="s">
        <v>95</v>
      </c>
      <c r="E23" s="129">
        <v>2</v>
      </c>
      <c r="F23" s="66"/>
      <c r="G23" s="19">
        <f t="shared" si="0"/>
        <v>0</v>
      </c>
    </row>
    <row r="24" spans="1:7" x14ac:dyDescent="0.25">
      <c r="A24" s="13" t="s">
        <v>273</v>
      </c>
      <c r="B24" s="13" t="s">
        <v>278</v>
      </c>
      <c r="C24" s="2" t="s">
        <v>286</v>
      </c>
      <c r="D24" s="126" t="s">
        <v>95</v>
      </c>
      <c r="E24" s="129">
        <v>10</v>
      </c>
      <c r="F24" s="66"/>
      <c r="G24" s="19">
        <f t="shared" si="0"/>
        <v>0</v>
      </c>
    </row>
    <row r="25" spans="1:7" x14ac:dyDescent="0.25">
      <c r="A25" s="13" t="s">
        <v>273</v>
      </c>
      <c r="B25" s="13" t="s">
        <v>279</v>
      </c>
      <c r="C25" s="2" t="s">
        <v>287</v>
      </c>
      <c r="D25" s="70" t="s">
        <v>95</v>
      </c>
      <c r="E25" s="129">
        <v>13</v>
      </c>
      <c r="F25" s="66"/>
      <c r="G25" s="19">
        <f t="shared" si="0"/>
        <v>0</v>
      </c>
    </row>
    <row r="26" spans="1:7" x14ac:dyDescent="0.25">
      <c r="A26" s="13" t="s">
        <v>273</v>
      </c>
      <c r="B26" s="13" t="s">
        <v>280</v>
      </c>
      <c r="C26" s="2" t="s">
        <v>288</v>
      </c>
      <c r="D26" s="70" t="s">
        <v>108</v>
      </c>
      <c r="E26" s="129">
        <v>73</v>
      </c>
      <c r="F26" s="66"/>
      <c r="G26" s="19">
        <f t="shared" si="0"/>
        <v>0</v>
      </c>
    </row>
    <row r="27" spans="1:7" x14ac:dyDescent="0.25">
      <c r="A27" s="13" t="s">
        <v>273</v>
      </c>
      <c r="B27" s="13" t="s">
        <v>281</v>
      </c>
      <c r="C27" s="2" t="s">
        <v>289</v>
      </c>
      <c r="D27" s="70" t="s">
        <v>108</v>
      </c>
      <c r="E27" s="129">
        <v>15</v>
      </c>
      <c r="F27" s="66"/>
      <c r="G27" s="19">
        <f t="shared" si="0"/>
        <v>0</v>
      </c>
    </row>
    <row r="28" spans="1:7" x14ac:dyDescent="0.25">
      <c r="A28" s="13" t="s">
        <v>273</v>
      </c>
      <c r="B28" s="13" t="s">
        <v>282</v>
      </c>
      <c r="C28" s="2" t="s">
        <v>290</v>
      </c>
      <c r="D28" s="70" t="s">
        <v>108</v>
      </c>
      <c r="E28" s="129">
        <v>203</v>
      </c>
      <c r="F28" s="66"/>
      <c r="G28" s="19">
        <f t="shared" si="0"/>
        <v>0</v>
      </c>
    </row>
    <row r="29" spans="1:7" x14ac:dyDescent="0.25">
      <c r="A29" s="13" t="s">
        <v>273</v>
      </c>
      <c r="B29" s="58" t="s">
        <v>283</v>
      </c>
      <c r="C29" s="2" t="s">
        <v>291</v>
      </c>
      <c r="D29" s="70" t="s">
        <v>108</v>
      </c>
      <c r="E29" s="129">
        <v>163</v>
      </c>
      <c r="F29" s="78"/>
      <c r="G29" s="19">
        <f t="shared" si="0"/>
        <v>0</v>
      </c>
    </row>
    <row r="30" spans="1:7" ht="45" x14ac:dyDescent="0.25">
      <c r="A30" s="13" t="s">
        <v>273</v>
      </c>
      <c r="B30" s="13" t="s">
        <v>292</v>
      </c>
      <c r="C30" s="63" t="s">
        <v>329</v>
      </c>
      <c r="D30" s="70" t="s">
        <v>6</v>
      </c>
      <c r="E30" s="129">
        <v>1</v>
      </c>
      <c r="F30" s="3"/>
      <c r="G30" s="19">
        <f t="shared" si="0"/>
        <v>0</v>
      </c>
    </row>
    <row r="31" spans="1:7" x14ac:dyDescent="0.25">
      <c r="A31" s="13" t="s">
        <v>273</v>
      </c>
      <c r="B31" s="13" t="s">
        <v>293</v>
      </c>
      <c r="C31" s="2" t="s">
        <v>297</v>
      </c>
      <c r="D31" s="70" t="s">
        <v>6</v>
      </c>
      <c r="E31" s="129">
        <v>1</v>
      </c>
      <c r="F31" s="3"/>
      <c r="G31" s="19">
        <f t="shared" si="0"/>
        <v>0</v>
      </c>
    </row>
    <row r="32" spans="1:7" x14ac:dyDescent="0.25">
      <c r="A32" s="13" t="s">
        <v>273</v>
      </c>
      <c r="B32" s="13" t="s">
        <v>294</v>
      </c>
      <c r="C32" s="2" t="s">
        <v>298</v>
      </c>
      <c r="D32" s="70" t="s">
        <v>108</v>
      </c>
      <c r="E32" s="129">
        <v>454</v>
      </c>
      <c r="F32" s="3"/>
      <c r="G32" s="19">
        <f t="shared" si="0"/>
        <v>0</v>
      </c>
    </row>
    <row r="33" spans="1:9" ht="15.75" thickBot="1" x14ac:dyDescent="0.3">
      <c r="A33" s="13" t="s">
        <v>273</v>
      </c>
      <c r="B33" s="13" t="s">
        <v>295</v>
      </c>
      <c r="C33" s="2" t="s">
        <v>299</v>
      </c>
      <c r="D33" s="70" t="s">
        <v>108</v>
      </c>
      <c r="E33" s="129">
        <v>381</v>
      </c>
      <c r="F33" s="3"/>
      <c r="G33" s="19">
        <f t="shared" si="0"/>
        <v>0</v>
      </c>
    </row>
    <row r="34" spans="1:9" ht="29.25" thickBot="1" x14ac:dyDescent="0.3">
      <c r="A34" s="58" t="s">
        <v>273</v>
      </c>
      <c r="B34" s="58" t="s">
        <v>296</v>
      </c>
      <c r="C34" s="125" t="s">
        <v>300</v>
      </c>
      <c r="D34" s="74" t="s">
        <v>95</v>
      </c>
      <c r="E34" s="130">
        <v>13</v>
      </c>
      <c r="F34" s="124"/>
      <c r="G34" s="79">
        <f t="shared" si="0"/>
        <v>0</v>
      </c>
      <c r="H34" s="87" t="s">
        <v>61</v>
      </c>
      <c r="I34" s="36">
        <f>ROUND(SUM(G14:G34),2)</f>
        <v>0</v>
      </c>
    </row>
    <row r="35" spans="1:9" x14ac:dyDescent="0.25">
      <c r="A35" s="81" t="s">
        <v>301</v>
      </c>
      <c r="B35" s="15" t="s">
        <v>26</v>
      </c>
      <c r="C35" s="16" t="s">
        <v>302</v>
      </c>
      <c r="D35" s="83" t="s">
        <v>137</v>
      </c>
      <c r="E35" s="131">
        <v>1.82</v>
      </c>
      <c r="F35" s="17"/>
      <c r="G35" s="18">
        <f t="shared" si="0"/>
        <v>0</v>
      </c>
      <c r="H35" s="93"/>
      <c r="I35" s="37"/>
    </row>
    <row r="36" spans="1:9" ht="30" x14ac:dyDescent="0.25">
      <c r="A36" s="84" t="s">
        <v>301</v>
      </c>
      <c r="B36" s="13" t="s">
        <v>27</v>
      </c>
      <c r="C36" s="2" t="s">
        <v>306</v>
      </c>
      <c r="D36" s="70" t="s">
        <v>137</v>
      </c>
      <c r="E36" s="129">
        <v>1.95</v>
      </c>
      <c r="F36" s="3"/>
      <c r="G36" s="19">
        <f t="shared" si="0"/>
        <v>0</v>
      </c>
      <c r="H36" s="93"/>
      <c r="I36" s="37"/>
    </row>
    <row r="37" spans="1:9" x14ac:dyDescent="0.25">
      <c r="A37" s="84" t="s">
        <v>301</v>
      </c>
      <c r="B37" s="13" t="s">
        <v>28</v>
      </c>
      <c r="C37" s="2" t="s">
        <v>305</v>
      </c>
      <c r="D37" s="70" t="s">
        <v>137</v>
      </c>
      <c r="E37" s="129">
        <v>0.4</v>
      </c>
      <c r="F37" s="3"/>
      <c r="G37" s="19">
        <f t="shared" si="0"/>
        <v>0</v>
      </c>
      <c r="H37" s="93"/>
      <c r="I37" s="37"/>
    </row>
    <row r="38" spans="1:9" x14ac:dyDescent="0.25">
      <c r="A38" s="84" t="s">
        <v>301</v>
      </c>
      <c r="B38" s="13" t="s">
        <v>29</v>
      </c>
      <c r="C38" s="2" t="s">
        <v>304</v>
      </c>
      <c r="D38" s="70" t="s">
        <v>138</v>
      </c>
      <c r="E38" s="129">
        <v>13</v>
      </c>
      <c r="F38" s="3"/>
      <c r="G38" s="19">
        <f t="shared" si="0"/>
        <v>0</v>
      </c>
      <c r="H38" s="93"/>
      <c r="I38" s="37"/>
    </row>
    <row r="39" spans="1:9" ht="15.75" thickBot="1" x14ac:dyDescent="0.3">
      <c r="A39" s="84" t="s">
        <v>301</v>
      </c>
      <c r="B39" s="13" t="s">
        <v>38</v>
      </c>
      <c r="C39" s="2" t="s">
        <v>303</v>
      </c>
      <c r="D39" s="70" t="s">
        <v>137</v>
      </c>
      <c r="E39" s="129">
        <v>6</v>
      </c>
      <c r="F39" s="3"/>
      <c r="G39" s="19">
        <f t="shared" si="0"/>
        <v>0</v>
      </c>
      <c r="H39" s="93"/>
      <c r="I39" s="37"/>
    </row>
    <row r="40" spans="1:9" ht="29.25" thickBot="1" x14ac:dyDescent="0.3">
      <c r="A40" s="85" t="s">
        <v>301</v>
      </c>
      <c r="B40" s="20" t="s">
        <v>111</v>
      </c>
      <c r="C40" s="21" t="s">
        <v>330</v>
      </c>
      <c r="D40" s="75" t="s">
        <v>138</v>
      </c>
      <c r="E40" s="132">
        <v>40</v>
      </c>
      <c r="F40" s="22"/>
      <c r="G40" s="79">
        <f t="shared" si="0"/>
        <v>0</v>
      </c>
      <c r="H40" s="87" t="s">
        <v>62</v>
      </c>
      <c r="I40" s="36">
        <f>ROUND(SUM(G35:G40),2)</f>
        <v>0</v>
      </c>
    </row>
    <row r="41" spans="1:9" ht="43.5" thickBot="1" x14ac:dyDescent="0.3">
      <c r="F41" s="127" t="s">
        <v>77</v>
      </c>
      <c r="G41" s="44">
        <f>SUM(G6:G40)</f>
        <v>0</v>
      </c>
    </row>
  </sheetData>
  <sheetProtection algorithmName="SHA-512" hashValue="8lr125Ub3sWOvm+iyImzdI/6QacvidGZtxDQA3QmriNUcmyAj+B/QzSS7wLOnf0Su2LkhThXTb5gdG5Slz4tVA==" saltValue="03Nn/hUW3Sx3H2vK3MY7vw==" spinCount="100000" sheet="1" objects="1" scenarios="1"/>
  <mergeCells count="2">
    <mergeCell ref="A4:G4"/>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9"/>
  <sheetViews>
    <sheetView tabSelected="1" zoomScale="85" zoomScaleNormal="85" workbookViewId="0">
      <selection activeCell="A3" sqref="A3:B6"/>
    </sheetView>
  </sheetViews>
  <sheetFormatPr defaultRowHeight="15" x14ac:dyDescent="0.25"/>
  <cols>
    <col min="1" max="1" width="11.7109375" customWidth="1"/>
    <col min="2" max="2" width="51.28515625" customWidth="1"/>
    <col min="3" max="3" width="25.85546875" customWidth="1"/>
  </cols>
  <sheetData>
    <row r="1" spans="1:3" ht="37.5" customHeight="1" x14ac:dyDescent="0.25">
      <c r="A1" s="156" t="s">
        <v>310</v>
      </c>
      <c r="B1" s="156"/>
      <c r="C1" s="156"/>
    </row>
    <row r="2" spans="1:3" x14ac:dyDescent="0.25">
      <c r="A2" s="157" t="s">
        <v>66</v>
      </c>
      <c r="B2" s="157"/>
      <c r="C2" s="157"/>
    </row>
    <row r="3" spans="1:3" ht="25.5" x14ac:dyDescent="0.25">
      <c r="A3" s="49" t="s">
        <v>339</v>
      </c>
      <c r="B3" s="49" t="s">
        <v>67</v>
      </c>
      <c r="C3" s="49" t="s">
        <v>68</v>
      </c>
    </row>
    <row r="4" spans="1:3" x14ac:dyDescent="0.25">
      <c r="A4" s="50">
        <v>1</v>
      </c>
      <c r="B4" s="51" t="s">
        <v>309</v>
      </c>
      <c r="C4" s="56">
        <f>DKŽ_1!G117</f>
        <v>-19411.3</v>
      </c>
    </row>
    <row r="5" spans="1:3" x14ac:dyDescent="0.25">
      <c r="A5" s="50">
        <v>2</v>
      </c>
      <c r="B5" s="51" t="s">
        <v>308</v>
      </c>
      <c r="C5" s="56">
        <f>DKŽ_2!G41</f>
        <v>0</v>
      </c>
    </row>
    <row r="6" spans="1:3" ht="38.25" x14ac:dyDescent="0.25">
      <c r="A6" s="49" t="s">
        <v>69</v>
      </c>
      <c r="B6" s="52" t="s">
        <v>71</v>
      </c>
      <c r="C6" s="57">
        <f>ROUND(SUM(C4:C5),2)</f>
        <v>-19411.3</v>
      </c>
    </row>
    <row r="7" spans="1:3" x14ac:dyDescent="0.25">
      <c r="A7" s="53"/>
      <c r="B7" s="53"/>
      <c r="C7" s="53"/>
    </row>
    <row r="8" spans="1:3" ht="74.45" customHeight="1" x14ac:dyDescent="0.25">
      <c r="A8" s="159" t="s">
        <v>78</v>
      </c>
      <c r="B8" s="159"/>
      <c r="C8" s="159"/>
    </row>
    <row r="9" spans="1:3" x14ac:dyDescent="0.25">
      <c r="A9" s="54"/>
      <c r="B9" s="54"/>
      <c r="C9" s="54"/>
    </row>
    <row r="10" spans="1:3" x14ac:dyDescent="0.25">
      <c r="A10" s="53"/>
      <c r="B10" s="53"/>
      <c r="C10" s="55" t="s">
        <v>70</v>
      </c>
    </row>
    <row r="11" spans="1:3" ht="3.95" customHeight="1" x14ac:dyDescent="0.25">
      <c r="A11" s="53"/>
      <c r="B11" s="53"/>
      <c r="C11" s="53"/>
    </row>
    <row r="12" spans="1:3" x14ac:dyDescent="0.25">
      <c r="A12" s="158" t="s">
        <v>331</v>
      </c>
      <c r="B12" s="158"/>
      <c r="C12" s="158"/>
    </row>
    <row r="13" spans="1:3" ht="61.5" customHeight="1" x14ac:dyDescent="0.25">
      <c r="A13" s="154" t="s">
        <v>338</v>
      </c>
      <c r="B13" s="154"/>
      <c r="C13" s="154"/>
    </row>
    <row r="14" spans="1:3" ht="189" customHeight="1" x14ac:dyDescent="0.25">
      <c r="A14" s="154" t="s">
        <v>332</v>
      </c>
      <c r="B14" s="155"/>
      <c r="C14" s="155"/>
    </row>
    <row r="15" spans="1:3" x14ac:dyDescent="0.25">
      <c r="A15" s="158" t="s">
        <v>333</v>
      </c>
      <c r="B15" s="158"/>
      <c r="C15" s="158"/>
    </row>
    <row r="16" spans="1:3" ht="53.25" customHeight="1" x14ac:dyDescent="0.25">
      <c r="A16" s="154" t="s">
        <v>334</v>
      </c>
      <c r="B16" s="155"/>
      <c r="C16" s="155"/>
    </row>
    <row r="17" spans="1:3" ht="63.75" customHeight="1" x14ac:dyDescent="0.25">
      <c r="A17" s="160" t="s">
        <v>335</v>
      </c>
      <c r="B17" s="160"/>
      <c r="C17" s="160"/>
    </row>
    <row r="18" spans="1:3" x14ac:dyDescent="0.25">
      <c r="A18" s="161" t="s">
        <v>336</v>
      </c>
      <c r="B18" s="161"/>
      <c r="C18" s="161"/>
    </row>
    <row r="19" spans="1:3" ht="50.25" customHeight="1" x14ac:dyDescent="0.25">
      <c r="A19" s="154" t="s">
        <v>337</v>
      </c>
      <c r="B19" s="155"/>
      <c r="C19" s="155"/>
    </row>
  </sheetData>
  <sheetProtection algorithmName="SHA-512" hashValue="/ajlKFbRKviGd731+3D8tjn1v7WzoEAEinZiFaGvgqMZehLeov6pN9FB4abF6/o9VUko5gItIrELL5W56Vg+Lg==" saltValue="jb2DqDl1eISL8OmHlqMzYA==" spinCount="100000" sheet="1" objects="1" scenarios="1"/>
  <mergeCells count="11">
    <mergeCell ref="A15:C15"/>
    <mergeCell ref="A16:C16"/>
    <mergeCell ref="A17:C17"/>
    <mergeCell ref="A18:C18"/>
    <mergeCell ref="A19:C19"/>
    <mergeCell ref="A13:C13"/>
    <mergeCell ref="A14:C14"/>
    <mergeCell ref="A1:C1"/>
    <mergeCell ref="A2:C2"/>
    <mergeCell ref="A12:C12"/>
    <mergeCell ref="A8:C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CD92C0F88EE247B341F920C44B20A9" ma:contentTypeVersion="0" ma:contentTypeDescription="Create a new document." ma:contentTypeScope="" ma:versionID="fd7326807bf208fb7760b7911f62fc45">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3DC513-F9E0-4D73-B50F-D0DF5965D35B}">
  <ds:schemaRefs>
    <ds:schemaRef ds:uri="http://schemas.microsoft.com/sharepoint/v3/contenttype/forms"/>
  </ds:schemaRefs>
</ds:datastoreItem>
</file>

<file path=customXml/itemProps2.xml><?xml version="1.0" encoding="utf-8"?>
<ds:datastoreItem xmlns:ds="http://schemas.openxmlformats.org/officeDocument/2006/customXml" ds:itemID="{C13099D4-8B14-42AB-A1AC-DB507F50024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3BE0F41-C9B1-49BB-B831-4C65A1BC8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Irena Kudzinskienė</cp:lastModifiedBy>
  <dcterms:created xsi:type="dcterms:W3CDTF">2020-10-05T14:48:34Z</dcterms:created>
  <dcterms:modified xsi:type="dcterms:W3CDTF">2025-10-09T08:44:52Z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0x0101005ECD92C0F88EE247B341F920C44B20A9</vt:lpwstr>
  </property>
</Properties>
</file>