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ialietuva-my.sharepoint.com/personal/ricard_franckevic_vialietuva_lt/Documents/Darbalaukis/DAC/A1 12,318/Klausimai/"/>
    </mc:Choice>
  </mc:AlternateContent>
  <xr:revisionPtr revIDLastSave="11" documentId="8_{5598169C-87E8-4E96-A068-59C85E1F2406}" xr6:coauthVersionLast="47" xr6:coauthVersionMax="47" xr10:uidLastSave="{8ADB2229-93C4-4C4C-AE0A-60CD8C7F553F}"/>
  <bookViews>
    <workbookView xWindow="-105" yWindow="0" windowWidth="26010" windowHeight="20985" tabRatio="768" xr2:uid="{6BC1EAF5-0D01-43F1-AE22-A39552859E42}"/>
  </bookViews>
  <sheets>
    <sheet name="DKŽ_1" sheetId="1" r:id="rId1"/>
    <sheet name="DKŽ_2" sheetId="2" r:id="rId2"/>
    <sheet name="DKŽ_3" sheetId="3" r:id="rId3"/>
    <sheet name="DKŽ_4" sheetId="5" r:id="rId4"/>
    <sheet name="DKŽ_5" sheetId="6" r:id="rId5"/>
    <sheet name="DKŽ_6" sheetId="7" r:id="rId6"/>
    <sheet name="DKŽ_7" sheetId="10" r:id="rId7"/>
    <sheet name="DKŽ_8" sheetId="9" r:id="rId8"/>
    <sheet name="Santrauka" sheetId="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G73" i="5"/>
  <c r="G31" i="5"/>
  <c r="G21" i="5"/>
  <c r="G8" i="5"/>
  <c r="G54" i="2"/>
  <c r="G53" i="2"/>
  <c r="G55" i="2"/>
  <c r="I92" i="1"/>
  <c r="I91" i="1"/>
  <c r="I87" i="1"/>
  <c r="I81" i="1"/>
  <c r="I74" i="1"/>
  <c r="I69" i="1"/>
  <c r="I68" i="1"/>
  <c r="I63" i="1"/>
  <c r="I60" i="1"/>
  <c r="I44" i="1"/>
  <c r="I35" i="1"/>
  <c r="G93" i="1"/>
  <c r="G80" i="1"/>
  <c r="G79" i="1"/>
  <c r="G84" i="1"/>
  <c r="G83" i="1"/>
  <c r="G82" i="1"/>
  <c r="G85" i="1"/>
  <c r="G86" i="1"/>
  <c r="G27" i="1"/>
  <c r="G26" i="1"/>
  <c r="G33" i="9" l="1"/>
  <c r="G34" i="9"/>
  <c r="G35" i="9"/>
  <c r="G36" i="9"/>
  <c r="G37" i="9"/>
  <c r="G38" i="9"/>
  <c r="G39" i="9"/>
  <c r="G40" i="9"/>
  <c r="G41" i="9"/>
  <c r="G42" i="9"/>
  <c r="G43" i="9"/>
  <c r="G44" i="9"/>
  <c r="G45" i="9"/>
  <c r="G46" i="9"/>
  <c r="G47" i="9"/>
  <c r="G48" i="9"/>
  <c r="G49" i="9"/>
  <c r="G50" i="9"/>
  <c r="G8" i="9"/>
  <c r="G9" i="9"/>
  <c r="G10" i="9"/>
  <c r="G32" i="9"/>
  <c r="G31" i="9"/>
  <c r="G30" i="9"/>
  <c r="G29" i="9"/>
  <c r="G28" i="9"/>
  <c r="G27" i="9"/>
  <c r="G26" i="9"/>
  <c r="G25" i="9"/>
  <c r="G24" i="9"/>
  <c r="G23" i="9"/>
  <c r="G22" i="9"/>
  <c r="G21" i="9"/>
  <c r="I28" i="9" s="1"/>
  <c r="G20" i="9"/>
  <c r="G19" i="9"/>
  <c r="G18" i="9"/>
  <c r="G17" i="9"/>
  <c r="G16" i="9"/>
  <c r="G15" i="9"/>
  <c r="G14" i="9"/>
  <c r="I20" i="9" s="1"/>
  <c r="G13" i="9"/>
  <c r="G12" i="9"/>
  <c r="G11" i="9"/>
  <c r="I13" i="9" s="1"/>
  <c r="G7" i="9"/>
  <c r="I10" i="9" s="1"/>
  <c r="G6" i="9"/>
  <c r="G70" i="7"/>
  <c r="G69" i="7"/>
  <c r="G68" i="7"/>
  <c r="G67" i="7"/>
  <c r="G42" i="7"/>
  <c r="I66" i="7" s="1"/>
  <c r="G43" i="7"/>
  <c r="G44" i="7"/>
  <c r="G45" i="7"/>
  <c r="G46" i="7"/>
  <c r="G47" i="7"/>
  <c r="G48" i="7"/>
  <c r="G34" i="7"/>
  <c r="G35" i="7"/>
  <c r="G36" i="7"/>
  <c r="G37" i="7"/>
  <c r="G38" i="7"/>
  <c r="G39" i="7"/>
  <c r="G40" i="7"/>
  <c r="G41" i="7"/>
  <c r="G12" i="7"/>
  <c r="G11" i="7"/>
  <c r="G13" i="7"/>
  <c r="G14" i="7"/>
  <c r="G15" i="7"/>
  <c r="G16" i="7"/>
  <c r="G17" i="7"/>
  <c r="G66" i="7"/>
  <c r="G65" i="7"/>
  <c r="G64" i="7"/>
  <c r="G63" i="7"/>
  <c r="G62" i="7"/>
  <c r="G61" i="7"/>
  <c r="G60" i="7"/>
  <c r="G59" i="7"/>
  <c r="G58" i="7"/>
  <c r="G57" i="7"/>
  <c r="G56" i="7"/>
  <c r="G55" i="7"/>
  <c r="G54" i="7"/>
  <c r="G53" i="7"/>
  <c r="G52" i="7"/>
  <c r="G51" i="7"/>
  <c r="G50" i="7"/>
  <c r="G49" i="7"/>
  <c r="G33" i="7"/>
  <c r="G32" i="7"/>
  <c r="G31" i="7"/>
  <c r="G30" i="7"/>
  <c r="G29" i="7"/>
  <c r="G28" i="7"/>
  <c r="G27" i="7"/>
  <c r="G26" i="7"/>
  <c r="G25" i="7"/>
  <c r="G24" i="7"/>
  <c r="G23" i="7"/>
  <c r="G22" i="7"/>
  <c r="G21" i="7"/>
  <c r="G20" i="7"/>
  <c r="G19" i="7"/>
  <c r="G18" i="7"/>
  <c r="G10" i="7"/>
  <c r="G9" i="7"/>
  <c r="G8" i="7"/>
  <c r="G7" i="7"/>
  <c r="G6" i="7"/>
  <c r="G58" i="6"/>
  <c r="G57" i="6"/>
  <c r="G56" i="6"/>
  <c r="G55" i="6"/>
  <c r="G46" i="6"/>
  <c r="G47" i="6"/>
  <c r="G48" i="6"/>
  <c r="G49" i="6"/>
  <c r="G50" i="6"/>
  <c r="G51" i="6"/>
  <c r="G52" i="6"/>
  <c r="G53" i="6"/>
  <c r="G54" i="6"/>
  <c r="G45" i="6"/>
  <c r="G39" i="6"/>
  <c r="G40" i="6"/>
  <c r="G41" i="6"/>
  <c r="G42" i="6"/>
  <c r="G43" i="6"/>
  <c r="G44" i="6"/>
  <c r="G38" i="6"/>
  <c r="G33" i="6"/>
  <c r="G34" i="6"/>
  <c r="G35" i="6"/>
  <c r="G36" i="6"/>
  <c r="G37" i="6"/>
  <c r="G32" i="6"/>
  <c r="G31" i="6"/>
  <c r="G30" i="6"/>
  <c r="G29" i="6"/>
  <c r="G28" i="6"/>
  <c r="G27" i="6"/>
  <c r="G26" i="6"/>
  <c r="G25" i="6"/>
  <c r="G24" i="6"/>
  <c r="G23" i="6"/>
  <c r="G22" i="6"/>
  <c r="G21" i="6"/>
  <c r="G20" i="6"/>
  <c r="G19" i="6"/>
  <c r="G18" i="6"/>
  <c r="G17" i="6"/>
  <c r="G16" i="6"/>
  <c r="G15" i="6"/>
  <c r="G14" i="6"/>
  <c r="G13" i="6"/>
  <c r="G12" i="6"/>
  <c r="G11" i="6"/>
  <c r="G10" i="6"/>
  <c r="G9" i="6"/>
  <c r="G8" i="6"/>
  <c r="G7" i="6"/>
  <c r="G6" i="6"/>
  <c r="G69" i="5"/>
  <c r="G70" i="5"/>
  <c r="G71" i="5"/>
  <c r="G72" i="5"/>
  <c r="G74" i="5"/>
  <c r="G75" i="5"/>
  <c r="G76" i="5"/>
  <c r="G77" i="5"/>
  <c r="G78" i="5"/>
  <c r="G79" i="5"/>
  <c r="G80" i="5"/>
  <c r="G81" i="5"/>
  <c r="G82" i="5"/>
  <c r="G83" i="5"/>
  <c r="G84" i="5"/>
  <c r="G85" i="5"/>
  <c r="G86" i="5"/>
  <c r="G87" i="5"/>
  <c r="G88" i="5"/>
  <c r="G89" i="5"/>
  <c r="G90" i="5"/>
  <c r="G91"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32" i="5"/>
  <c r="G18" i="5"/>
  <c r="G19" i="5"/>
  <c r="G20" i="5"/>
  <c r="G22" i="5"/>
  <c r="G23" i="5"/>
  <c r="G24" i="5"/>
  <c r="G25" i="5"/>
  <c r="G26" i="5"/>
  <c r="G27" i="5"/>
  <c r="G28" i="5"/>
  <c r="G29" i="5"/>
  <c r="G30" i="5"/>
  <c r="G17" i="5"/>
  <c r="G16" i="5"/>
  <c r="G15" i="5"/>
  <c r="G14" i="5"/>
  <c r="G13" i="5"/>
  <c r="I16" i="5" s="1"/>
  <c r="G12" i="5"/>
  <c r="G11" i="5"/>
  <c r="G10" i="5"/>
  <c r="G9" i="5"/>
  <c r="G7" i="5"/>
  <c r="G6" i="5"/>
  <c r="I32" i="9" l="1"/>
  <c r="C12" i="4"/>
  <c r="I6" i="9"/>
  <c r="G51" i="9"/>
  <c r="I50" i="9"/>
  <c r="I70" i="7"/>
  <c r="I41" i="7"/>
  <c r="G71" i="7"/>
  <c r="I54" i="6"/>
  <c r="I58" i="6"/>
  <c r="I68" i="5"/>
  <c r="I12" i="5"/>
  <c r="G92" i="5"/>
  <c r="I91" i="5"/>
  <c r="I30" i="5"/>
  <c r="C10" i="4"/>
  <c r="I44" i="6"/>
  <c r="I37" i="6"/>
  <c r="G59" i="6"/>
  <c r="C9" i="4" s="1"/>
  <c r="C8" i="4"/>
  <c r="G53" i="3" l="1"/>
  <c r="G47" i="3"/>
  <c r="G46" i="3"/>
  <c r="G45" i="3"/>
  <c r="G44" i="3"/>
  <c r="G35" i="3"/>
  <c r="G36" i="3"/>
  <c r="G37" i="3"/>
  <c r="G38" i="3"/>
  <c r="G52" i="3"/>
  <c r="I53" i="3" s="1"/>
  <c r="G51" i="3"/>
  <c r="G50" i="3"/>
  <c r="G49" i="3"/>
  <c r="G48" i="3"/>
  <c r="I51" i="3" s="1"/>
  <c r="G43" i="3"/>
  <c r="G42" i="3"/>
  <c r="G41" i="3"/>
  <c r="G40" i="3"/>
  <c r="G39" i="3"/>
  <c r="I43" i="3" s="1"/>
  <c r="G34" i="3"/>
  <c r="I38" i="3" s="1"/>
  <c r="G33" i="3"/>
  <c r="G32" i="3"/>
  <c r="G31" i="3"/>
  <c r="G30" i="3"/>
  <c r="G29" i="3"/>
  <c r="G28" i="3"/>
  <c r="G27" i="3"/>
  <c r="G26" i="3"/>
  <c r="G25" i="3"/>
  <c r="G24" i="3"/>
  <c r="G23" i="3"/>
  <c r="G22" i="3"/>
  <c r="G21" i="3"/>
  <c r="G20" i="3"/>
  <c r="G19" i="3"/>
  <c r="G18" i="3"/>
  <c r="G17" i="3"/>
  <c r="G16" i="3"/>
  <c r="G15" i="3"/>
  <c r="G14" i="3"/>
  <c r="I19" i="3" s="1"/>
  <c r="G13" i="3"/>
  <c r="G12" i="3"/>
  <c r="G11" i="3"/>
  <c r="G10" i="3"/>
  <c r="G9" i="3"/>
  <c r="G8" i="3"/>
  <c r="G7" i="3"/>
  <c r="G6" i="3"/>
  <c r="I33" i="3" l="1"/>
  <c r="I47" i="3"/>
  <c r="I13" i="3"/>
  <c r="G54" i="3"/>
  <c r="C7" i="4" s="1"/>
  <c r="G46" i="2"/>
  <c r="G47" i="2"/>
  <c r="G48" i="2"/>
  <c r="G49" i="2"/>
  <c r="G29" i="2"/>
  <c r="G30" i="2"/>
  <c r="G31" i="2"/>
  <c r="G32" i="2"/>
  <c r="G33" i="2"/>
  <c r="G34" i="2"/>
  <c r="G35" i="2"/>
  <c r="G36" i="2"/>
  <c r="G37" i="2"/>
  <c r="G38" i="2"/>
  <c r="G39" i="2"/>
  <c r="G40" i="2"/>
  <c r="G41" i="2"/>
  <c r="G42" i="2"/>
  <c r="G43" i="2"/>
  <c r="G44" i="2"/>
  <c r="G45" i="2"/>
  <c r="I49" i="2" s="1"/>
  <c r="G28" i="2"/>
  <c r="G18" i="2"/>
  <c r="G23" i="2"/>
  <c r="G58" i="2"/>
  <c r="G57" i="2"/>
  <c r="I58" i="2" s="1"/>
  <c r="G56" i="2"/>
  <c r="I56" i="2" s="1"/>
  <c r="G52" i="2"/>
  <c r="G51" i="2"/>
  <c r="G50" i="2"/>
  <c r="I52" i="2" s="1"/>
  <c r="G27" i="2"/>
  <c r="G26" i="2"/>
  <c r="G25" i="2"/>
  <c r="G24" i="2"/>
  <c r="G22" i="2"/>
  <c r="G21" i="2"/>
  <c r="G20" i="2"/>
  <c r="G19" i="2"/>
  <c r="G17" i="2"/>
  <c r="G16" i="2"/>
  <c r="G15" i="2"/>
  <c r="G14" i="2"/>
  <c r="G13" i="2"/>
  <c r="G12" i="2"/>
  <c r="G11" i="2"/>
  <c r="G10" i="2"/>
  <c r="G9" i="2"/>
  <c r="G8" i="2"/>
  <c r="G7" i="2"/>
  <c r="G6" i="2"/>
  <c r="G5" i="2"/>
  <c r="G91" i="1"/>
  <c r="G81" i="1"/>
  <c r="I44" i="2" l="1"/>
  <c r="G59" i="2"/>
  <c r="I17" i="2"/>
  <c r="I28" i="2"/>
  <c r="I23" i="2"/>
  <c r="C6" i="4"/>
  <c r="C13" i="4" s="1"/>
  <c r="G76" i="1"/>
  <c r="G77" i="1"/>
  <c r="G78" i="1"/>
  <c r="G74" i="1"/>
  <c r="G73" i="1"/>
  <c r="G72" i="1"/>
  <c r="G71" i="1"/>
  <c r="G70" i="1"/>
  <c r="G69" i="1"/>
  <c r="G68" i="1"/>
  <c r="G67" i="1"/>
  <c r="G66" i="1"/>
  <c r="G65" i="1"/>
  <c r="G64" i="1"/>
  <c r="G63" i="1"/>
  <c r="G62" i="1"/>
  <c r="G61" i="1"/>
  <c r="G60" i="1"/>
  <c r="G54" i="1"/>
  <c r="G55" i="1"/>
  <c r="G56" i="1"/>
  <c r="G57" i="1"/>
  <c r="G58" i="1"/>
  <c r="G59" i="1"/>
  <c r="G46" i="1"/>
  <c r="G47" i="1"/>
  <c r="G48" i="1"/>
  <c r="G49" i="1"/>
  <c r="G50" i="1"/>
  <c r="G51" i="1"/>
  <c r="G52" i="1"/>
  <c r="G37" i="1"/>
  <c r="G38" i="1"/>
  <c r="G39" i="1"/>
  <c r="G40" i="1"/>
  <c r="G41" i="1"/>
  <c r="G42" i="1"/>
  <c r="G43" i="1"/>
  <c r="G44" i="1"/>
  <c r="G6" i="1"/>
  <c r="G7" i="1"/>
  <c r="G8" i="1"/>
  <c r="G9" i="1"/>
  <c r="G10" i="1"/>
  <c r="G11" i="1"/>
  <c r="G12" i="1"/>
  <c r="G13" i="1"/>
  <c r="G14" i="1"/>
  <c r="G15" i="1"/>
  <c r="G16" i="1"/>
  <c r="G17" i="1"/>
  <c r="G18" i="1"/>
  <c r="G19" i="1"/>
  <c r="G20" i="1"/>
  <c r="G21" i="1"/>
  <c r="G22" i="1"/>
  <c r="G23" i="1"/>
  <c r="G24" i="1"/>
  <c r="G25" i="1"/>
  <c r="G28" i="1"/>
  <c r="G29" i="1"/>
  <c r="G30" i="1"/>
  <c r="G31" i="1"/>
  <c r="G32" i="1"/>
  <c r="G33" i="1"/>
  <c r="G34" i="1"/>
  <c r="G35" i="1"/>
  <c r="G5" i="1"/>
  <c r="G89" i="1" l="1"/>
  <c r="G90" i="1"/>
  <c r="G88" i="1"/>
  <c r="G87" i="1"/>
  <c r="G75" i="1"/>
  <c r="G53" i="1"/>
  <c r="G45" i="1"/>
  <c r="G36" i="1"/>
  <c r="G92" i="1" l="1"/>
</calcChain>
</file>

<file path=xl/sharedStrings.xml><?xml version="1.0" encoding="utf-8"?>
<sst xmlns="http://schemas.openxmlformats.org/spreadsheetml/2006/main" count="1905" uniqueCount="636">
  <si>
    <t>Eilės Nr.</t>
  </si>
  <si>
    <t>Darbo pavadinimas, aprašymas</t>
  </si>
  <si>
    <t>Mato vnt.</t>
  </si>
  <si>
    <t>Kiekis</t>
  </si>
  <si>
    <t>Iš viso, Eur be PVM</t>
  </si>
  <si>
    <t>1. Paruošiamieji darbai</t>
  </si>
  <si>
    <t>kompl.</t>
  </si>
  <si>
    <t>m2</t>
  </si>
  <si>
    <t>m3</t>
  </si>
  <si>
    <t>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</si>
  <si>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</si>
  <si>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</si>
  <si>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</si>
  <si>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</si>
  <si>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1.3</t>
  </si>
  <si>
    <t>1.4</t>
  </si>
  <si>
    <t>1.5</t>
  </si>
  <si>
    <t>1.6</t>
  </si>
  <si>
    <t>1.7</t>
  </si>
  <si>
    <t>1.8</t>
  </si>
  <si>
    <t>1.9</t>
  </si>
  <si>
    <t>vnt.</t>
  </si>
  <si>
    <t>2.1</t>
  </si>
  <si>
    <t>2.2</t>
  </si>
  <si>
    <t>2.3</t>
  </si>
  <si>
    <t>2.4</t>
  </si>
  <si>
    <t>2.5</t>
  </si>
  <si>
    <t>2.6</t>
  </si>
  <si>
    <t>2.7</t>
  </si>
  <si>
    <t>2.8</t>
  </si>
  <si>
    <t>2.9</t>
  </si>
  <si>
    <t>2.10</t>
  </si>
  <si>
    <t>2.11</t>
  </si>
  <si>
    <t>4.1</t>
  </si>
  <si>
    <t>4.2</t>
  </si>
  <si>
    <t>4.3</t>
  </si>
  <si>
    <t>4.4</t>
  </si>
  <si>
    <t>5.1</t>
  </si>
  <si>
    <t>5.2</t>
  </si>
  <si>
    <t>5.3</t>
  </si>
  <si>
    <t>5.4</t>
  </si>
  <si>
    <t>5.5</t>
  </si>
  <si>
    <t>5.6</t>
  </si>
  <si>
    <t>6.2</t>
  </si>
  <si>
    <t>6.3</t>
  </si>
  <si>
    <t>6.4</t>
  </si>
  <si>
    <t>7.1</t>
  </si>
  <si>
    <t>3.1</t>
  </si>
  <si>
    <t>3.2</t>
  </si>
  <si>
    <t>3.3</t>
  </si>
  <si>
    <t>3.4</t>
  </si>
  <si>
    <t>3.5</t>
  </si>
  <si>
    <t>3.6</t>
  </si>
  <si>
    <t>3.7</t>
  </si>
  <si>
    <t>4.5</t>
  </si>
  <si>
    <t>7.2</t>
  </si>
  <si>
    <t>7.3</t>
  </si>
  <si>
    <t>7.4</t>
  </si>
  <si>
    <t>7.5</t>
  </si>
  <si>
    <t>7.6</t>
  </si>
  <si>
    <t>7.7</t>
  </si>
  <si>
    <t>8.1</t>
  </si>
  <si>
    <t>8.2</t>
  </si>
  <si>
    <t>8.3</t>
  </si>
  <si>
    <t>8.4</t>
  </si>
  <si>
    <t>8.5</t>
  </si>
  <si>
    <t>8.6</t>
  </si>
  <si>
    <t>9.1</t>
  </si>
  <si>
    <t>11.1</t>
  </si>
  <si>
    <t>Skyrius</t>
  </si>
  <si>
    <t>2. Žemės sankasa</t>
  </si>
  <si>
    <t xml:space="preserve">Sankasos pado planiravimas ir tankinimas mechanizuotai </t>
  </si>
  <si>
    <t>Šlaitų ir pakelės plotų planiravimas mechanizuotai</t>
  </si>
  <si>
    <t>Šlaitų ir pakelės plotų planiravimas rankiniu būdu</t>
  </si>
  <si>
    <t>3. Drenažo įrengimas</t>
  </si>
  <si>
    <t>Žvyro skaldelės įrengimas fr. 11/16</t>
  </si>
  <si>
    <t>Žvyro skaldelės įrengimas fr. 5/8</t>
  </si>
  <si>
    <t>7.8</t>
  </si>
  <si>
    <t>7.9</t>
  </si>
  <si>
    <t>8. Kelio apstatymas ir saugaus eismo organizavimas (kelio ženklai)</t>
  </si>
  <si>
    <t>Kelio ženklų vienstiebių atramų įrengimas iš cinkuoto metalinio vamzdžio  Ø76,1 mm, betonuojant pamatą iš C 25/30 betono, V=0,05m3</t>
  </si>
  <si>
    <t>9. Kelio apstatymas ir saugaus eismo organizavimas (horizontalusis ženklinimas)</t>
  </si>
  <si>
    <t>10.1</t>
  </si>
  <si>
    <t>10. Kelio apstatymas ir saugaus eismo organizavimas (eismo saugumo priemonės)</t>
  </si>
  <si>
    <t>Iš viso skyriuje 1, Eur be PVM</t>
  </si>
  <si>
    <t>Iš viso skyriuje 2, Eur be PVM</t>
  </si>
  <si>
    <t>Iš viso skyriuje 3, Eur be PVM</t>
  </si>
  <si>
    <t>Iš viso skyriuje 4, Eur be PVM</t>
  </si>
  <si>
    <t>Iš viso skyriuje 5, Eur be PVM</t>
  </si>
  <si>
    <t>Iš viso skyriuje 6, Eur be PVM</t>
  </si>
  <si>
    <t>Iš viso skyriuje 7, Eur be PVM</t>
  </si>
  <si>
    <t>Iš viso skyriuje 8, Eur be PVM</t>
  </si>
  <si>
    <t>Iš viso skyriuje 9, Eur be PVM</t>
  </si>
  <si>
    <t>Iš viso skyriuje 10, Eur be PVM</t>
  </si>
  <si>
    <t>Iš viso skyriuje 11, Eur be PVM</t>
  </si>
  <si>
    <t>IŠ VISO ŽINIARAŠTYJE 1, EUR BE PVM</t>
  </si>
  <si>
    <t>Pastaba: Tiekėjas pildo pasirinktinai I arba II dangos konstrukcijos variantą</t>
  </si>
  <si>
    <t>1.10</t>
  </si>
  <si>
    <t>1.11</t>
  </si>
  <si>
    <t>1.12</t>
  </si>
  <si>
    <t>1.13</t>
  </si>
  <si>
    <t>1.14</t>
  </si>
  <si>
    <t>1.15</t>
  </si>
  <si>
    <t>1.16</t>
  </si>
  <si>
    <t>1.17</t>
  </si>
  <si>
    <t>1.18</t>
  </si>
  <si>
    <t>1.19</t>
  </si>
  <si>
    <t>1.20</t>
  </si>
  <si>
    <t>1.21</t>
  </si>
  <si>
    <t>1.22</t>
  </si>
  <si>
    <t>1.23</t>
  </si>
  <si>
    <t>1.24</t>
  </si>
  <si>
    <t>1.25</t>
  </si>
  <si>
    <t>m²</t>
  </si>
  <si>
    <t>m³</t>
  </si>
  <si>
    <t>Medžių iki 16 cm pašalinimas</t>
  </si>
  <si>
    <t>Medžių nuo 16 iki 24 cm pašalinimas</t>
  </si>
  <si>
    <t>Medžių nuo 24 iki 32 cm pašalinimas</t>
  </si>
  <si>
    <t>Medžių virš 32 cm pašalinimas</t>
  </si>
  <si>
    <t>Krūmų pašalinimas</t>
  </si>
  <si>
    <t>t</t>
  </si>
  <si>
    <t>Geodezinis trasos nužymėjimas</t>
  </si>
  <si>
    <t>km</t>
  </si>
  <si>
    <t>1.26</t>
  </si>
  <si>
    <t>1.27</t>
  </si>
  <si>
    <t>1.28</t>
  </si>
  <si>
    <t>1.29</t>
  </si>
  <si>
    <t>Šlaitų ir griovio dugno sutvirtinimas, žole apželdininant dirvožemio sluoksnį</t>
  </si>
  <si>
    <t>Gruntų sustiprinimas (GS)</t>
  </si>
  <si>
    <t>Žemės sankasos įrengimas, panaudojant esamą gruntą iš iškasų</t>
  </si>
  <si>
    <r>
      <t xml:space="preserve">Vieneto kaina, Eur be PVM  </t>
    </r>
    <r>
      <rPr>
        <b/>
        <sz val="11"/>
        <color rgb="FFFF0000"/>
        <rFont val="Times New Roman"/>
        <family val="1"/>
      </rPr>
      <t>(pildo Tiekėjas)</t>
    </r>
  </si>
  <si>
    <t>Humusingo dirvožemio sluoksnio h=0,25 m pašalinimas, perstumiant jį mechanizuotai iki 20m atstumu</t>
  </si>
  <si>
    <t>Skaldos pagrindo sluoksnio h=0,20 m įrengimas</t>
  </si>
  <si>
    <t>Dangos pagruntavimas panaudojant bituminę emulsiją</t>
  </si>
  <si>
    <t>Šiurkštinimas skaldyta mineraline medžiaga fr. 2/5, 1,5 kg/m²</t>
  </si>
  <si>
    <t>Asfalto pagrindo sluoksnio iš mišinio AC 22 PS, h=0,18 m  įrengimas</t>
  </si>
  <si>
    <t>Asfalto apatinio sluoksnio iš mišinio AC 16 AS, h=0,08 m įrengimas</t>
  </si>
  <si>
    <t>Asfalto viršutinio dangos sluoksnio iš mišinio SMA 11 S, h=0,04 m įrengimas</t>
  </si>
  <si>
    <t>4.6</t>
  </si>
  <si>
    <t>4.7</t>
  </si>
  <si>
    <t>4.8</t>
  </si>
  <si>
    <t>Šalčiui nejautrių medžiagų sluoksnio h≥0,45 m įrengimas</t>
  </si>
  <si>
    <t>Skaldos pagrindo sluoksnio h=0,30 m įrengimas</t>
  </si>
  <si>
    <t>Pasluoksnio h=0,03 m įrengimas</t>
  </si>
  <si>
    <t>Asfalto pagrindo sluoksnio iš mišinio AC 16 PD, h=0,08 m įrengimas</t>
  </si>
  <si>
    <t>Įspėjamųjų ir vedimo paviršių h=0,08 m įrengimas</t>
  </si>
  <si>
    <t>Šalčiui nejautrių medžiagų sluoksnio h≥0,17 m įrengimas</t>
  </si>
  <si>
    <t>Kelkraščio viršutinio sluoksnio h=0,09 m įrengimas</t>
  </si>
  <si>
    <t>Betoninių gatvės bordiūrų (1,00x0,15x0,30 m) įrengimas</t>
  </si>
  <si>
    <t>Betoninių skeltų gatvės bordiūrų (1,00x0,15x0,22 m) įrengimas</t>
  </si>
  <si>
    <t>Betoninių užapvalintų gatvės bordiūrų (1,00x0,15x0,22 m) įrengimas</t>
  </si>
  <si>
    <t>Betoninių vejos bordiūrų (1,00x0,08x0,20 m) įrengimas</t>
  </si>
  <si>
    <t>Asfalto užsandarinimo bituminės juostos įrengimas, h=0,04 m</t>
  </si>
  <si>
    <t>Kelio ženklų skydų montavimas prie vienstiebių vamzdinių atramų</t>
  </si>
  <si>
    <t>Kelio ženklų skydų ant saugaus pradinio/galinio atitvaro komponento sumontavimas</t>
  </si>
  <si>
    <t>Metalinės gembės įrengimas (įskaitant pamato įrengimą)</t>
  </si>
  <si>
    <t>Kelio ženklų skydų ant metalinės gembės sumontavimas</t>
  </si>
  <si>
    <t>Kelio ženklų skydų ant tilto konstrukcijos sumontavimas</t>
  </si>
  <si>
    <t>Signalinių A tipo stulpelių įrengimas</t>
  </si>
  <si>
    <t>Apsauginių kelio atitvarų sistemos (pradinis ir galinės elementas (stiprumo lygis B, sulaikymo lygis H4, veikimo pločio klasė W2)) įrengimas</t>
  </si>
  <si>
    <t>Apsauginių kelio atitvarų sistemos (pradinis ir galinis elementas(stiprumo lygis B, sulaikymo lygis H4, veikimo pločio klasė W2) (saugus pėstiesiems)) įrengimas</t>
  </si>
  <si>
    <t>Apsauginių kelio atitvarų sistemos (stiprumo lygis B, sulaikymo lygis H4, veikimo pločio klasė W2) įrengimas</t>
  </si>
  <si>
    <t>Apsauginių kelio atitvarų sistemos (stiprumo lygis B, sulaikymo lygis H4, veikimo pločio klasė W2, saugus pėstiesiems) įrengimas</t>
  </si>
  <si>
    <t>Plastikinio konstrukcinio drenažo vamzdžio su geotekstilės filtru įrengimas</t>
  </si>
  <si>
    <t>4. Kelio dangos konstrukcija DK 32 (I dangos konstrukcijos variantas)</t>
  </si>
  <si>
    <t>Asfalto pagrindo sluoksnio iš mišinio AC 22 PS, h=0,14 m  įrengimas</t>
  </si>
  <si>
    <t>4. Kelio dangos konstrukcija DK 32 (II dangos konstrukcijos variantas)</t>
  </si>
  <si>
    <t>Šalčiui nejautrių medžiagų sluoksnio h≥0,44 m įrengimas</t>
  </si>
  <si>
    <t xml:space="preserve">5. Takas iš betoninių plytelių dangos </t>
  </si>
  <si>
    <t>Betoninių plytelių dangos h=0,08 m įrengimas</t>
  </si>
  <si>
    <t>6. Betoniniai bortai</t>
  </si>
  <si>
    <t>7. Kelio apstatymas ir saugaus eismo organizavimas (horizontalusis ženklinimas)</t>
  </si>
  <si>
    <t>Apsauginės tvorelės pėstiesiems įrengimas</t>
  </si>
  <si>
    <t>8. Kelio apstatymas ir saugaus eismo organizavimas (eismo saugumo priemonės)</t>
  </si>
  <si>
    <t>IŠ VISO ŽINIARAŠTYJE 2, EUR BE PVM</t>
  </si>
  <si>
    <t>3. Kelio dangos konstrukcija DK 100 (I dangos konstrukcijos variantas)</t>
  </si>
  <si>
    <t>3. Kelio dangos konstrukcija DK 100 (II dangos konstrukcijos variantas)</t>
  </si>
  <si>
    <t>3.8</t>
  </si>
  <si>
    <t>4. Takas iš asfalto dangos (ant F1 klasės grunto)</t>
  </si>
  <si>
    <t>5. Takas iš asfalto dangos (ant F2 klasės grunto)</t>
  </si>
  <si>
    <t>6. Kelkraštis</t>
  </si>
  <si>
    <t>7. Betoniniai bortai</t>
  </si>
  <si>
    <t>10.2</t>
  </si>
  <si>
    <t>10.3</t>
  </si>
  <si>
    <t>10.4</t>
  </si>
  <si>
    <t>11. Kiti darbai</t>
  </si>
  <si>
    <t>Apsauginio šalčiui atsparaus sluoksnio h≥0,54 m įrengimas</t>
  </si>
  <si>
    <t>Apsauginio šalčiui atsparaus sluoksnio h≥0,55 m įrengimas</t>
  </si>
  <si>
    <t>1. Dangų suvedimo darbai. Paruošiamieji darbai</t>
  </si>
  <si>
    <t>2. Dangų suvedimo darbai. Žemės sankasa</t>
  </si>
  <si>
    <t>3. Dangų suvedimo darbai. Kelio dangos konstrukcija DK 32 (I dangos konstrukcijos variantas)</t>
  </si>
  <si>
    <t>3. Dangų suvedimo darbai. Kelio dangos konstrukcija DK 32 (II dangos konstrukcijos variantas)</t>
  </si>
  <si>
    <t>Šalčiui nejautrių medžiagų sluoksnio h≥0,19 m įrengimas</t>
  </si>
  <si>
    <t>Skaldos pagrindo sluoksnio h=0,15 m įrengimas</t>
  </si>
  <si>
    <t>Betoninių trinkelių dangos h=0,08 m įrengimas</t>
  </si>
  <si>
    <t>8. Dangų suvedimo darbai. Kelio apstatymas ir saugaus eismo organizavimas (kelio ženklai)</t>
  </si>
  <si>
    <t>IŠ VISO ŽINIARAŠTYJE 3, EUR BE PVM</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</si>
  <si>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</si>
  <si>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</si>
  <si>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</si>
  <si>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</si>
  <si>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</si>
  <si>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</si>
  <si>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</si>
  <si>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1. Ardymo darbai</t>
  </si>
  <si>
    <r>
      <t>m</t>
    </r>
    <r>
      <rPr>
        <vertAlign val="superscript"/>
        <sz val="11"/>
        <color theme="1"/>
        <rFont val="Times New Roman"/>
        <family val="1"/>
      </rPr>
      <t>3</t>
    </r>
  </si>
  <si>
    <r>
      <t>m</t>
    </r>
    <r>
      <rPr>
        <vertAlign val="superscript"/>
        <sz val="11"/>
        <color theme="1"/>
        <rFont val="Times New Roman"/>
        <family val="1"/>
      </rPr>
      <t>2</t>
    </r>
  </si>
  <si>
    <t>2. Konstrukcijų pamatai</t>
  </si>
  <si>
    <t>kg</t>
  </si>
  <si>
    <t>Polių įrengimas (CFA poliai P-1 Ø600 L 11 m)</t>
  </si>
  <si>
    <t>Polių įrengimas (CFA poliai P-2 Ø450 L 10 m)</t>
  </si>
  <si>
    <t>Pamatų įrengimas (Rostverkai, C30/37 XC2 betonas)</t>
  </si>
  <si>
    <t>3. Konstrukcijų atramos</t>
  </si>
  <si>
    <t>Krantinių atramų įrengimas</t>
  </si>
  <si>
    <t>Tarpinių atramų įrengimas</t>
  </si>
  <si>
    <t>Kolonų sumonolitinimas rostverkų lizduose C30/37 XC2 nesitraukiančiu betonu.</t>
  </si>
  <si>
    <t>Gulekšnių įrengimas</t>
  </si>
  <si>
    <t>Gulekšnių sumonolitinimas C30/37 XC3 XF3</t>
  </si>
  <si>
    <t>Skaldos 0/45 prizmė po gulekšniais</t>
  </si>
  <si>
    <t>Pereinamųjų plokščių įrengimas</t>
  </si>
  <si>
    <t>Plokščių sumonolitinimas C30/37 XC3 XF3</t>
  </si>
  <si>
    <t>Atramų užpylimas</t>
  </si>
  <si>
    <t>Atraminių guolių įrengimas (Elastomeriniai guoliai B tipo)</t>
  </si>
  <si>
    <t>Hidroizoliacijos įrengimas (Gruntu užpilamų paviršių padengimas teptine hidroizoliacija)</t>
  </si>
  <si>
    <t>G/b elementų padengimas apsauginiu sluoksniu (Matomų paviršių padengimas elastiniais betono dažais)</t>
  </si>
  <si>
    <t>4. Perdangos įrengimas</t>
  </si>
  <si>
    <t>Sijų montavimas</t>
  </si>
  <si>
    <r>
      <t xml:space="preserve"> m</t>
    </r>
    <r>
      <rPr>
        <vertAlign val="superscript"/>
        <sz val="11"/>
        <color theme="1"/>
        <rFont val="Times New Roman"/>
        <family val="1"/>
      </rPr>
      <t>3</t>
    </r>
  </si>
  <si>
    <t>Rygelio įrengimas (Betonas C35/45 XC4 XD3 XF4)</t>
  </si>
  <si>
    <r>
      <t> m</t>
    </r>
    <r>
      <rPr>
        <vertAlign val="superscript"/>
        <sz val="11"/>
        <color theme="1"/>
        <rFont val="Times New Roman"/>
        <family val="1"/>
      </rPr>
      <t>3</t>
    </r>
  </si>
  <si>
    <t>Perdangos betonavimas (Sijų sumonolitinimo ruožai, C35/45 XC4 XD3 XF4)</t>
  </si>
  <si>
    <t>Tarpų tarp turėklinių blokų hermetizavimas</t>
  </si>
  <si>
    <t>Bortų sumonolitininimas C35/45 XC4 XD3 XF4</t>
  </si>
  <si>
    <t>Tarpų tarp parapeto blokų hermetizavimas</t>
  </si>
  <si>
    <t>Šalitilčio bloko įrengimas (Parapeto bortų įrengimas)</t>
  </si>
  <si>
    <t>Betono išlyginamojo sluoksnio įrengimas (C25/30 XC2 ~40 mm)</t>
  </si>
  <si>
    <t>Hidroizoliacijos sluoksnio įrengimas (Prilydoma 2 sl. Hidroizoliacija)</t>
  </si>
  <si>
    <t>Šalitilčio plokštės įrengimas</t>
  </si>
  <si>
    <t>G/b elementų padengimas apsauginiu sluoksniu (Einamosios dangos šalitilčiuose įrengimas)</t>
  </si>
  <si>
    <t>G/b elementų padengimas apsauginiu sluoksniu (Turėklinių ir parapetų bortų viršaus padengimas apsaugine danga)</t>
  </si>
  <si>
    <t>G/b elementų padengimas apsauginiu sluoksniu (Perdangos fasadinės dalies padengimas elastiniais betono dažais)</t>
  </si>
  <si>
    <t>Plieninių elementų dažymas</t>
  </si>
  <si>
    <t>Turėklo įrengimas (Įskaitant turėklus ant laiptų)</t>
  </si>
  <si>
    <t>Bortų apskardinimas nerūd.pl ≥2 mm skarda ties deformaciniais pjūviais</t>
  </si>
  <si>
    <t>Deformacinių pjūvių uždengimas ties šalitilčiais nerūd.pl ≥4 mm lakštais</t>
  </si>
  <si>
    <t>Apsauginių kelio atitvarų sistemos įrengimas (H4b W2)</t>
  </si>
  <si>
    <t>Deformacinių pjūvių įrengimas (Vienprofilinis pjūvis)</t>
  </si>
  <si>
    <t>Dangos pagruntavimas bitumine emulsija</t>
  </si>
  <si>
    <t>Asfalto apsauginio sluoksnio įrengimas (SMA 8 S – 30mm)</t>
  </si>
  <si>
    <t>Šiurkštinimas skaldyta mineraline medžiaga fr. 2/5, 1,5 kg/m2</t>
  </si>
  <si>
    <t>Asfalto apatinio sluoksnio įrengimas (AC 16 AS – 40mm)</t>
  </si>
  <si>
    <t>Asfalto viršutinio sluoksnio įrengimas (SMA 11 S – 40mm)</t>
  </si>
  <si>
    <t>Sandarinimo juostos įrengimas</t>
  </si>
  <si>
    <t>Ø160 lietvamzdžiai (įskaitant fasonines dalis ir tvirtinimą)</t>
  </si>
  <si>
    <t>Podanginės drenažinės juostos įrengimas</t>
  </si>
  <si>
    <t>Lietaus surinkimo šulinėlių perdangoje įrengimas (D400 kl.)</t>
  </si>
  <si>
    <t>Lietaus surinkimo šulinėlių perdangoje įrengimas (Vandens surinkimo šulinėliai po danga)</t>
  </si>
  <si>
    <t>5. Prietilčių įrengimas</t>
  </si>
  <si>
    <t>Šlaitų planiravimas</t>
  </si>
  <si>
    <t>Asfalto pagrindo sluoksnio įrengimas (AC 22 PS =180 mm)</t>
  </si>
  <si>
    <t>Skaldos išlyginamojo sluoksnio įrengimas (esamo pagrindo pastorinimas) (0/45 – h=200 mm)</t>
  </si>
  <si>
    <t>Asfalto apsauginio sluoksnio įrengimas (SMA 8 S h=30 mm)</t>
  </si>
  <si>
    <t>Asfalto apatinio sluoksnio įrengimas (AC 16 AS h=80 mm)</t>
  </si>
  <si>
    <t>Asfalto viršutinio sluoksnio įrengimas (SMA 11 S  h=40 mm)</t>
  </si>
  <si>
    <t>kmpl.</t>
  </si>
  <si>
    <t>Laiptų įrengimas (ŠL-1; ŠL-2)</t>
  </si>
  <si>
    <t>Laiptų įrengimas (ŠL-3; ŠL-4;)</t>
  </si>
  <si>
    <t>Kitų elementų įrengimas (Apšvietimo gembė)</t>
  </si>
  <si>
    <t>5.12</t>
  </si>
  <si>
    <t>5.13</t>
  </si>
  <si>
    <t>Įspėjamųjų ir vedimo paviršių įrengimas (Nerūdijančio plieno įklijuojami elementai)</t>
  </si>
  <si>
    <t>5.14</t>
  </si>
  <si>
    <t>Atraminės konstrukcijos įrengimas (Atraminė sienutė prie laiptų)</t>
  </si>
  <si>
    <t>IŠ VISO ŽINIARAŠTYJE 4, EUR BE PVM</t>
  </si>
  <si>
    <t>1. Paviršinių (Lietaus) nuotekų šalinimo tinklai (L1)</t>
  </si>
  <si>
    <t>Savitakiniai plastikiniai D200, SN8 žiedinio stiprio nuotekų vamzdžiai su visomis reikalingomis jungtimis ir jų tiesimas atviru būdu, sandarumo bandymas ir vamzdynų peržiūra TV diagnostine kamera</t>
  </si>
  <si>
    <t>Savitakiniai plastikiniai D250, SN8 žiedinio stiprio nuotekų vamzdžiai su visomis reikalingomis jungtimis ir jų tiesimas atviru būdu, sandarumo bandymas ir vamzdynų peržiūra TV diagnostine kamera</t>
  </si>
  <si>
    <t>Savitakiniai plastikiniai D315, SN8 žiedinio stiprio nuotekų vamzdžiai su visomis reikalingomis jungtimis ir jų tiesimas atviru būdu, sandarumo bandymas ir vamzdynų peržiūra TV diagnostine kamera</t>
  </si>
  <si>
    <t>Savitakiniai plastikiniai D315, SN8 žiedinio stiprio nuotekų vamzdžiai su visomis reikalingomis jungtimis ir jų įrengimas apsauginiame dėkle d500 mm su prastūmimo apkabomis (10 vnt. „F“ tipo apkabų arba analogas), sandarumo bandymas ir vamzdynų peržiūra TV diagnostine kamera</t>
  </si>
  <si>
    <t>Apsauginis dėklas iš polipropileninių PP d500 mm, SN8 žiedinio stiprio nuotekų vamzdžių, jo tiesimas atviru būdu kasant tranšėją</t>
  </si>
  <si>
    <t>Plastikiniai, apvalūs, surenkami DN400, Hb ~1,20 m gylio paviršinių nuotekų apžiūros šulinėliai su plastikiniu šulinio dugnu (kinete) (su gamykloje suformuotu lataku su šonine atšaka bei su d200 movomis), aklėmis, visomis reikiamomis jungtimis, kiaurymių gręžimu (esant poreikiui), tarpinėmis ir jų sumontavimas</t>
  </si>
  <si>
    <t>Plastikinė aklė d200 movai</t>
  </si>
  <si>
    <t>Ketinis, rakinamas, apkrovoms C250, DN400 apžiūros šulinėlio dangtis</t>
  </si>
  <si>
    <t>d700 ketinis C250 apkrovos klasės šulinio dangtis ir jo sumontavimas</t>
  </si>
  <si>
    <t>Apvalios, D700 rakinamos, paviršinių nuotekų surinkimo grotelės, D400 apkrovos klasės</t>
  </si>
  <si>
    <t>Paviršinių nuotekų surinkimo grotelės, montuojamos į bordiūrą, pritaikytos D700 gelžbetoniniams šuliniams, C250 apkrovos klasės (esant poreikiui, reguliuojamo aukščio)</t>
  </si>
  <si>
    <t>Protarpiai plastikiniams D200 vamzdžiams ir jų įrengimas</t>
  </si>
  <si>
    <t>Protarpiai plastikiniams D250 vamzdžiams ir jų įrengimas</t>
  </si>
  <si>
    <t>Protarpiai plastikiniams D315 vamzdžiams ir jų įrengimas</t>
  </si>
  <si>
    <t>Protarpiai plastikiniams D500 vamzdžiams ir jų įrengimas</t>
  </si>
  <si>
    <t>Komunikacijų nužymėjimo cinkuoto metalo stulpeliai bei jų sumontavimas</t>
  </si>
  <si>
    <t>Plastikinės informacinės lentelės ir jų sumontavimas ant komunikacijų nužymėjimo stulpelių</t>
  </si>
  <si>
    <t>Išlyginamasis betono sluoksnis C12/15, šulinių pagrindui</t>
  </si>
  <si>
    <t>Smėlio/žvyro pagrindas šuliniams 30 cm</t>
  </si>
  <si>
    <t>Laikinas paviršinių (lietaus) nuotekų perpumpavimas siurbliais, perjungiant nuotekas šuliniuose į naujai pastatytą trasą</t>
  </si>
  <si>
    <t>1.30</t>
  </si>
  <si>
    <t>1.31</t>
  </si>
  <si>
    <t>1.32</t>
  </si>
  <si>
    <r>
      <t>Tarpo tarp apsauginio polietileninio PP dėklo d500 mm ir plastikinio vamzdžio d315 mm galų užtaisymas betonu C25/30 XC2 W6 (betonuojama 0,3 m nuo vamzdžio galo išilgai vamzdžio ašies) (~0,07 m</t>
    </r>
    <r>
      <rPr>
        <vertAlign val="superscript"/>
        <sz val="11"/>
        <color rgb="FF000000"/>
        <rFont val="Times New Roman"/>
        <family val="1"/>
      </rPr>
      <t>3</t>
    </r>
    <r>
      <rPr>
        <sz val="11"/>
        <color rgb="FF000000"/>
        <rFont val="Times New Roman"/>
        <family val="1"/>
      </rPr>
      <t xml:space="preserve"> betono)</t>
    </r>
  </si>
  <si>
    <r>
      <t>Gelžbetoninis, apvalus, surenkamas D700, Hb 1,8-2,40 m gylio lietaus surinkimo šulinėlis su sėsdinamąja dalimi padengtas hidroizoliacija ir jo sumontavimas (visų bendrai ~1,69 m</t>
    </r>
    <r>
      <rPr>
        <vertAlign val="superscript"/>
        <sz val="11"/>
        <color rgb="FF000000"/>
        <rFont val="Times New Roman"/>
        <family val="1"/>
      </rPr>
      <t>3</t>
    </r>
    <r>
      <rPr>
        <sz val="11"/>
        <color rgb="FF000000"/>
        <rFont val="Times New Roman"/>
        <family val="1"/>
      </rPr>
      <t xml:space="preserve"> betono)</t>
    </r>
  </si>
  <si>
    <r>
      <t>Gelžbetoninis, apvalus, surenkamas D1500, Hb 3,92 m gylio paviršinių nuotekų šulinys Nr. BŠ-01 (~2,26 m</t>
    </r>
    <r>
      <rPr>
        <vertAlign val="superscript"/>
        <sz val="11"/>
        <color rgb="FF000000"/>
        <rFont val="Times New Roman"/>
        <family val="1"/>
      </rPr>
      <t>3</t>
    </r>
    <r>
      <rPr>
        <sz val="11"/>
        <color rgb="FF000000"/>
        <rFont val="Times New Roman"/>
        <family val="1"/>
      </rPr>
      <t xml:space="preserve"> betono) su lipynėmis, vidiniu kritimo stovu d250 L=1,85 m, stovo tvirtinimo elementais, fasoninėmis dalimis (trišakis, alkūnės), padengtas hidroizoliacija su išbetonuota latakine dalimi ir jo sumontavimas</t>
    </r>
  </si>
  <si>
    <r>
      <t>Gelžbetoninis, apvalus, surenkamas D1500, Hb 4,45 m gylio paviršinių nuotekų šulinys Nr. BŠ-02 (~2,50 m</t>
    </r>
    <r>
      <rPr>
        <vertAlign val="superscript"/>
        <sz val="11"/>
        <color rgb="FF000000"/>
        <rFont val="Times New Roman"/>
        <family val="1"/>
      </rPr>
      <t>3</t>
    </r>
    <r>
      <rPr>
        <sz val="11"/>
        <color rgb="FF000000"/>
        <rFont val="Times New Roman"/>
        <family val="1"/>
      </rPr>
      <t xml:space="preserve"> betono) su lipynėmis, vidiniu kritimo stovu d250 L=2,66 m, stovo tvirtinimo elementais, fasoninėmis dalimis (trišakis, alkūnės), padengtas hidroizoliacija su išbetonuota latakine dalimi ir jo sumontavimas</t>
    </r>
  </si>
  <si>
    <r>
      <t>Gelžbetoninis, apvalus, surenkamas D1500, Hb 2,49 m gylio paviršinių nuotekų šulinys Nr. BŠ-03 (~1,62 m</t>
    </r>
    <r>
      <rPr>
        <vertAlign val="superscript"/>
        <sz val="11"/>
        <color rgb="FF000000"/>
        <rFont val="Times New Roman"/>
        <family val="1"/>
      </rPr>
      <t>3</t>
    </r>
    <r>
      <rPr>
        <sz val="11"/>
        <color rgb="FF000000"/>
        <rFont val="Times New Roman"/>
        <family val="1"/>
      </rPr>
      <t xml:space="preserve"> betono) su lipynėmis, vidiniu kritimo stovu d200 L=1,10 m, stovo tvirtinimo elementais, fasoninėmis dalimis (trišakis, alkūnės), padengtas hidroizoliacija su išbetonuota latakine dalimi ir jo sumontavimas</t>
    </r>
  </si>
  <si>
    <r>
      <t>Gelžbetoninis, apvalus, surenkamas D2000, Hb 2,87 m gylio paviršinių nuotekų šulinys Nr. E23 (~2,58 m</t>
    </r>
    <r>
      <rPr>
        <vertAlign val="superscript"/>
        <sz val="11"/>
        <color rgb="FF000000"/>
        <rFont val="Times New Roman"/>
        <family val="1"/>
      </rPr>
      <t>3</t>
    </r>
    <r>
      <rPr>
        <sz val="11"/>
        <color rgb="FF000000"/>
        <rFont val="Times New Roman"/>
        <family val="1"/>
      </rPr>
      <t xml:space="preserve"> betono) su lipynėmis, vidiniu kritimo stovu d200 L=1,08 m, stovo tvirtinimo elementais, fasoninėmis dalimis (trišakis, alkūnės), padengtas hidroizoliacija su išbetonuota latakine dalimi ir jo sumontavimas</t>
    </r>
  </si>
  <si>
    <r>
      <t>Gelžbetoninis, apvalus, surenkamas D1500, Hb 2,00 m gylio paviršinių nuotekų šulinys Nr. BŠ-04 (~1,40 m</t>
    </r>
    <r>
      <rPr>
        <vertAlign val="superscript"/>
        <sz val="11"/>
        <color rgb="FF000000"/>
        <rFont val="Times New Roman"/>
        <family val="1"/>
      </rPr>
      <t>3</t>
    </r>
    <r>
      <rPr>
        <sz val="11"/>
        <color rgb="FF000000"/>
        <rFont val="Times New Roman"/>
        <family val="1"/>
      </rPr>
      <t xml:space="preserve"> betono) su lipynėmis, vidiniu kritimo stovu d200 L=0,62 m, stovo tvirtinimo elementais, fasoninėmis dalimis (trišakis, alkūnės), padengtas hidroizoliacija su išbetonuota latakine dalimi ir jo sumontavimas</t>
    </r>
  </si>
  <si>
    <r>
      <t>Gelžbetoninis, apvalus, surenkamas D1500, Hb 5,59 m gylio paviršinių nuotekų šulinys Nr. BŠ-05 (~3,01 m</t>
    </r>
    <r>
      <rPr>
        <vertAlign val="superscript"/>
        <sz val="11"/>
        <color rgb="FF000000"/>
        <rFont val="Times New Roman"/>
        <family val="1"/>
      </rPr>
      <t>3</t>
    </r>
    <r>
      <rPr>
        <sz val="11"/>
        <color rgb="FF000000"/>
        <rFont val="Times New Roman"/>
        <family val="1"/>
      </rPr>
      <t xml:space="preserve"> betono) su lipynėmis, vidiniu kritimo stovu d250 L=3,95 m, stovo tvirtinimo elementais, fasoninėmis dalimis (trišakis, alkūnės), padengtas hidroizoliacija su išbetonuota latakine dalimi ir jo sumontavimas</t>
    </r>
  </si>
  <si>
    <r>
      <t>Gelžbetoninis, apvalus, surenkamas D1500, Hb 3,56 m gylio paviršinių nuotekų šulinys Nr. BŠ-06 (~2,10 m</t>
    </r>
    <r>
      <rPr>
        <vertAlign val="superscript"/>
        <sz val="11"/>
        <color rgb="FF000000"/>
        <rFont val="Times New Roman"/>
        <family val="1"/>
      </rPr>
      <t>3</t>
    </r>
    <r>
      <rPr>
        <sz val="11"/>
        <color rgb="FF000000"/>
        <rFont val="Times New Roman"/>
        <family val="1"/>
      </rPr>
      <t xml:space="preserve"> betono) su lipynėmis, vidiniu kritimo stovu d250 L=1,23 m, stovo tvirtinimo elementais, fasoninėmis dalimis (trišakis, alkūnės), padengtas hidroizoliacija su išbetonuota latakine dalimi ir jo sumontavimas</t>
    </r>
  </si>
  <si>
    <r>
      <t>Gelžbetoninis, apvalus, surenkamas D1000, Hb 2,44 m gylio paviršinių nuotekų šulinys Nr. BŠ-07 (~0,96 m</t>
    </r>
    <r>
      <rPr>
        <vertAlign val="superscript"/>
        <sz val="11"/>
        <color rgb="FF000000"/>
        <rFont val="Times New Roman"/>
        <family val="1"/>
      </rPr>
      <t>3</t>
    </r>
    <r>
      <rPr>
        <sz val="11"/>
        <color rgb="FF000000"/>
        <rFont val="Times New Roman"/>
        <family val="1"/>
      </rPr>
      <t xml:space="preserve"> betono) su lipynėmis, padengtas hidroizoliacija su išbetonuota latakine dalimi ir jo sumontavimas</t>
    </r>
  </si>
  <si>
    <r>
      <t>Gelžbetoninis, apvalus, surenkamas D1500, Hb 2,54 m gylio paviršinių nuotekų šulinys Nr. BŠ-08 (~1,64 m</t>
    </r>
    <r>
      <rPr>
        <vertAlign val="superscript"/>
        <sz val="11"/>
        <color rgb="FF000000"/>
        <rFont val="Times New Roman"/>
        <family val="1"/>
      </rPr>
      <t>3</t>
    </r>
    <r>
      <rPr>
        <sz val="11"/>
        <color rgb="FF000000"/>
        <rFont val="Times New Roman"/>
        <family val="1"/>
      </rPr>
      <t xml:space="preserve"> betono) su lipynėmis, padengtas hidroizoliacija su išbetonuota latakine dalimi ir jo sumontavimas</t>
    </r>
  </si>
  <si>
    <r>
      <t>Gelžbetoninis, apvalus, surenkamas D1500, Hb 2,61 m gylio paviršinių nuotekų šulinys Nr. BŠ-09 (~1,68 m</t>
    </r>
    <r>
      <rPr>
        <vertAlign val="superscript"/>
        <sz val="11"/>
        <color rgb="FF000000"/>
        <rFont val="Times New Roman"/>
        <family val="1"/>
      </rPr>
      <t>3</t>
    </r>
    <r>
      <rPr>
        <sz val="11"/>
        <color rgb="FF000000"/>
        <rFont val="Times New Roman"/>
        <family val="1"/>
      </rPr>
      <t xml:space="preserve"> betono) su lipynėmis, vidiniu kritimo stovu d200 L=1,26 m, stovo tvirtinimo elementais, fasoninėmis dalimis (trišakis, alkūnės), padengtas hidroizoliacija su išbetonuota latakine dalimi ir jo sumontavimas</t>
    </r>
  </si>
  <si>
    <t>2. Paviršinių (Lietaus) nuotekų šalinimo tinklų (L1) žemės darbai</t>
  </si>
  <si>
    <t>II gr. sauso grunto kasimas 0,5 m³ ekskavatoriumi sutvirtintose tranšėjose sandėliuojant vietoje</t>
  </si>
  <si>
    <t>II gr. sauso grunto kasimas 0,5 m³ ekskavatoriumi sutvirtintose tranšėjose pakraunant į autosavivarčius ir išvežant į statybinio laužo sąvartyną 15 km atstumu</t>
  </si>
  <si>
    <t>II gr. sauso grunto kasimas rankiniu būdu sutvirtintose tranšėjose iškeliant kranu</t>
  </si>
  <si>
    <t>Karjerinis smėlis vamzdžių pagrindui 0,15 m bei užpylimas rankiniu būdu sutankinant mechanizuotomis priemonėmis sutvirtintose tranšėjose</t>
  </si>
  <si>
    <t>Karjerinis smėlis vamzdžių užpylimui nuo pagrindo ir 0,3 m virš vamzdyno viršaus bei užpylimas rankiniu būdu sutankinant mechanizuotomis priemonėmis sutvirtintose tranšėjose</t>
  </si>
  <si>
    <t>Vamzdynų užpylimas iškastu gruntu mechanizuotomis priemonėmis sutvirtintose tranšėjose gruntą sutankinant</t>
  </si>
  <si>
    <t>Tranšėjos ramstymo skydai</t>
  </si>
  <si>
    <t>3. Naikinami tinklai (Išmontavimas ir atliekų utilizavimas)</t>
  </si>
  <si>
    <t>3.9</t>
  </si>
  <si>
    <t>3.10</t>
  </si>
  <si>
    <t>Esamo šulinio dangčio išmontavimas ir perdavimas įmonei UAB „Grinda“, adresu Eigulių g. 32, Vilnius</t>
  </si>
  <si>
    <t>Komunikacijų nužymėjimo ženklo išmontavimas ir išvežimas į statybinio laužo sąvartyną arba perdavimas savininkui (jei pageidauja)</t>
  </si>
  <si>
    <t>Esamo šulinėlio bordiūrinių grotelių išmontavimas ir perdavimas įmonei UAB „Grinda“, adresu Eigulių g. 32, Vilnius</t>
  </si>
  <si>
    <t>Esamo šulinėlio (be numerio) stačiakampių grotelių išmontavimas ir perdavimas įmonei UAB „Grinda“, adresu Eigulių g. 32, Vilnius</t>
  </si>
  <si>
    <t>4. Esamų inžinerinių komunikacijų pritaikymas prie naujų dangų aukščio</t>
  </si>
  <si>
    <t>Esamo paviršinių (lietaus) nuotekų šalinimo tinklo šulinėlio (trapo) Nr. E72 ir jo dangčio (grotelių) pritaikymas prie naujo dangos aukščio ir apkrovos (įskaitant esamo dangčio išmontavimą (perdavimą įmonei UAB „Grinda“, adresu Eigulių g. 32, Vilnius), naujo dangčio sumontavimą reikiamame lygyje, šulinėlio konstrukcijos paaukštinimą ar pažeminimą, siūlių sandarinimą, naujų bordiūrinių C250 apkrovos klasės grotelių sumontavimą reikiamame lygyje)</t>
  </si>
  <si>
    <t>IŠ VISO ŽINIARAŠTYJE 5, EUR BE PVM</t>
  </si>
  <si>
    <r>
      <t>m</t>
    </r>
    <r>
      <rPr>
        <vertAlign val="superscript"/>
        <sz val="11"/>
        <color rgb="FF000000"/>
        <rFont val="Times New Roman"/>
        <family val="1"/>
      </rPr>
      <t>3</t>
    </r>
  </si>
  <si>
    <r>
      <t>m</t>
    </r>
    <r>
      <rPr>
        <vertAlign val="superscript"/>
        <sz val="11"/>
        <color rgb="FF000000"/>
        <rFont val="Times New Roman"/>
        <family val="1"/>
      </rPr>
      <t>2</t>
    </r>
  </si>
  <si>
    <r>
      <t>Esamo nuotekų šalinimo vamzdyno PVC d200, 315, 500 mm išmontavimas ir išvežimas į statybinio laužo sąvartyną (visų bendrai tūris~14 m</t>
    </r>
    <r>
      <rPr>
        <vertAlign val="superscript"/>
        <sz val="11"/>
        <color rgb="FF000000"/>
        <rFont val="Times New Roman"/>
        <family val="1"/>
      </rPr>
      <t>3</t>
    </r>
    <r>
      <rPr>
        <sz val="11"/>
        <color rgb="FF000000"/>
        <rFont val="Times New Roman"/>
        <family val="1"/>
      </rPr>
      <t>, svoris ~8 t)</t>
    </r>
  </si>
  <si>
    <r>
      <t>Esamo nuotekų šalinimo vamzdyno PVC d400 mm naikinimas užpildant betonu visu tūriu (betono tūris~2,5 m</t>
    </r>
    <r>
      <rPr>
        <vertAlign val="superscript"/>
        <sz val="11"/>
        <color rgb="FF000000"/>
        <rFont val="Times New Roman"/>
        <family val="1"/>
      </rPr>
      <t>3</t>
    </r>
    <r>
      <rPr>
        <sz val="11"/>
        <color rgb="FF000000"/>
        <rFont val="Times New Roman"/>
        <family val="1"/>
      </rPr>
      <t>) (tarpas tarp šulinių Nr. E73 - E61)</t>
    </r>
  </si>
  <si>
    <r>
      <t>Esamo šulinio Nr. E23 D1500 h ~2,8 m išmontavimas ir išvežimas į statybinio laužo sąvartyną (tūris~3,52 m</t>
    </r>
    <r>
      <rPr>
        <vertAlign val="superscript"/>
        <sz val="11"/>
        <color rgb="FF000000"/>
        <rFont val="Times New Roman"/>
        <family val="1"/>
      </rPr>
      <t>3</t>
    </r>
    <r>
      <rPr>
        <sz val="11"/>
        <color rgb="FF000000"/>
        <rFont val="Times New Roman"/>
        <family val="1"/>
      </rPr>
      <t>, svoris ~8,8 t)</t>
    </r>
  </si>
  <si>
    <r>
      <t>Esamo šulinio Nr. E61 D1000 h ~2,8 m išmontavimas ir išvežimas į statybinio laužo sąvartyną (tūris~1,07 m</t>
    </r>
    <r>
      <rPr>
        <vertAlign val="superscript"/>
        <sz val="11"/>
        <color rgb="FF000000"/>
        <rFont val="Times New Roman"/>
        <family val="1"/>
      </rPr>
      <t>3</t>
    </r>
    <r>
      <rPr>
        <sz val="11"/>
        <color rgb="FF000000"/>
        <rFont val="Times New Roman"/>
        <family val="1"/>
      </rPr>
      <t>, svoris ~2,67 t)</t>
    </r>
  </si>
  <si>
    <r>
      <t>Esamo paviršinių (lietaus) nuotekų surinkimo šulinėlio Nr. E62 D700 h ~2,1 m išmontavimas ir išvežimas į statybinio laužo sąvartyną (tūris~0,44 m</t>
    </r>
    <r>
      <rPr>
        <vertAlign val="superscript"/>
        <sz val="11"/>
        <color rgb="FF000000"/>
        <rFont val="Times New Roman"/>
        <family val="1"/>
      </rPr>
      <t>3</t>
    </r>
    <r>
      <rPr>
        <sz val="11"/>
        <color rgb="FF000000"/>
        <rFont val="Times New Roman"/>
        <family val="1"/>
      </rPr>
      <t>, svoris ~1,1 t)</t>
    </r>
  </si>
  <si>
    <r>
      <t>Esamo paviršinių (lietaus) nuotekų surinkimo šulinėlio (be numerio) D700 h ~2,1 m ir jo jungiamojo vamzdžio išmontavimas ir išvežimas į statybinio laužo sąvartyną (tūris~0,44 m</t>
    </r>
    <r>
      <rPr>
        <vertAlign val="superscript"/>
        <sz val="11"/>
        <color rgb="FF000000"/>
        <rFont val="Times New Roman"/>
        <family val="1"/>
      </rPr>
      <t>3</t>
    </r>
    <r>
      <rPr>
        <sz val="11"/>
        <color rgb="FF000000"/>
        <rFont val="Times New Roman"/>
        <family val="1"/>
      </rPr>
      <t>, svoris ~1,1 t)</t>
    </r>
  </si>
  <si>
    <r>
      <t>Esamo paviršinių (lietaus) nuotekų šalinimo tinklo šulinėlio (trapo) Nr. E24, E73 ir jo dangčio (grotelių) pritaikymas prie naujo dangos aukščio ir apkrovos (įskaitant esamo šulinėlio išmontavimą (visų bendrai tūris~0,9 m</t>
    </r>
    <r>
      <rPr>
        <vertAlign val="superscript"/>
        <sz val="11"/>
        <color rgb="FF000000"/>
        <rFont val="Times New Roman"/>
        <family val="1"/>
      </rPr>
      <t>3</t>
    </r>
    <r>
      <rPr>
        <sz val="11"/>
        <color rgb="FF000000"/>
        <rFont val="Times New Roman"/>
        <family val="1"/>
      </rPr>
      <t>, svoris ~2,26 t), esamo dangčio išmontavimą (perdavimą įmonei UAB „Grinda“, adresu Eigulių g. 32, Vilnius), naujo d700 mm betoninio šulinėlio sumontavimą, naujų bordiūrinių C250 apkrovos klasės grotelių sumontavimą reikiamame lygyje) (visų bendrai ~0,83 m</t>
    </r>
    <r>
      <rPr>
        <vertAlign val="superscript"/>
        <sz val="11"/>
        <color rgb="FF000000"/>
        <rFont val="Times New Roman"/>
        <family val="1"/>
      </rPr>
      <t>3</t>
    </r>
    <r>
      <rPr>
        <sz val="11"/>
        <color rgb="FF000000"/>
        <rFont val="Times New Roman"/>
        <family val="1"/>
      </rPr>
      <t xml:space="preserve"> betono)</t>
    </r>
  </si>
  <si>
    <t>1. Apšvietimo tinklų montavimas (darbai)</t>
  </si>
  <si>
    <t>Trasos nužymėjimas</t>
  </si>
  <si>
    <t xml:space="preserve">Tranšėjos kasimas rankiniu būdu </t>
  </si>
  <si>
    <t>Tranšėjos užkasimas rankiniu būdu</t>
  </si>
  <si>
    <t xml:space="preserve">Tranšėjos kasimas mechanizuotai </t>
  </si>
  <si>
    <t>Tranšėjos užkasimas machanizuotai</t>
  </si>
  <si>
    <t>Darbo duobių kasimas vamzdžio montavimui uždaru būdu</t>
  </si>
  <si>
    <t>Darbo duobių užkasimas vamzdžio montavimui uždaru būdu</t>
  </si>
  <si>
    <t>KL montavimas konstrukcijomis (KL masė iki 3 kg)</t>
  </si>
  <si>
    <t>KL montavimas apšvietimo atramoje (KL masė iki 1 kg)</t>
  </si>
  <si>
    <t>KL montavimas vamzdyje (KL masė iki 1 kg)</t>
  </si>
  <si>
    <t>KL tiesimas vamzdyje (KL masė iki 3 kg)</t>
  </si>
  <si>
    <t>Vamzdžio tvirtinimas konstrukcijomis (Ø50 mm)</t>
  </si>
  <si>
    <t>Vamzdžio tvirtinimas konstrukcijomis (Ø75 mm)</t>
  </si>
  <si>
    <t>Vamzdžio paklojimas atviru būdu (Ø 75 mm)</t>
  </si>
  <si>
    <t>Vamzdžio paklojimas uždaru būdu (Ø 110 mm)</t>
  </si>
  <si>
    <t>Plotų išlyginimas mechanizuotai</t>
  </si>
  <si>
    <t>Grunto tankinimas</t>
  </si>
  <si>
    <t>Signalinės juostos paklojimas tranšėjoje virš pakloto kabelio</t>
  </si>
  <si>
    <t>Pilnai sukomplektuotos apšvietimo atramos su pamatu, gembe ir šviestuvais montavimas</t>
  </si>
  <si>
    <t>Šviestuvų tvirtinimas po viaduku</t>
  </si>
  <si>
    <t>Įžeminimo įrenginio montavimas, R≤30 Ω</t>
  </si>
  <si>
    <t>Įžeminimo įrenginio montavimas, R≤10 Ω</t>
  </si>
  <si>
    <t>Įžeminimo įrenginio varžos matavimas</t>
  </si>
  <si>
    <t>Gnybtyno su 6A saugikliais montavimas</t>
  </si>
  <si>
    <t>KL fazavimas</t>
  </si>
  <si>
    <t>Kabelio izoliacijos varžos matavimas</t>
  </si>
  <si>
    <t>Linijos išpildomoji nuotrauka</t>
  </si>
  <si>
    <t>Atramų numeravimas</t>
  </si>
  <si>
    <t>Tvirtinimo detalių, atramų ir kt. medžiagų išvežiojimas trasoje</t>
  </si>
  <si>
    <t>Paskirstymo dėžutės sumontavimas</t>
  </si>
  <si>
    <t>Esamų šviestuvų keitimas</t>
  </si>
  <si>
    <t>Apšvietimo atramų su pamatais demontavimas</t>
  </si>
  <si>
    <t>Esamų kabelinių linijų perjungimas</t>
  </si>
  <si>
    <t>Esamos eismo registravimos sistemos perkėlimas (kameros, spintos, kabeliai)</t>
  </si>
  <si>
    <r>
      <t>Galinių movų montavimas Al 4x35mm</t>
    </r>
    <r>
      <rPr>
        <vertAlign val="superscript"/>
        <sz val="11"/>
        <color theme="1"/>
        <rFont val="Times New Roman"/>
        <family val="1"/>
      </rPr>
      <t>2</t>
    </r>
    <r>
      <rPr>
        <sz val="11"/>
        <color theme="1"/>
        <rFont val="Times New Roman"/>
        <family val="1"/>
      </rPr>
      <t xml:space="preserve"> kabeliui</t>
    </r>
  </si>
  <si>
    <r>
      <t>Galinių movų montavimas Al 5x35mm</t>
    </r>
    <r>
      <rPr>
        <vertAlign val="superscript"/>
        <sz val="11"/>
        <color theme="1"/>
        <rFont val="Times New Roman"/>
        <family val="1"/>
      </rPr>
      <t>2</t>
    </r>
    <r>
      <rPr>
        <sz val="11"/>
        <color theme="1"/>
        <rFont val="Times New Roman"/>
        <family val="1"/>
      </rPr>
      <t xml:space="preserve"> kabeliui</t>
    </r>
  </si>
  <si>
    <t>1.33</t>
  </si>
  <si>
    <t>1.34</t>
  </si>
  <si>
    <t>1.35</t>
  </si>
  <si>
    <t>1.36</t>
  </si>
  <si>
    <t>2. Apšvietimo tinklų montavimas (medžiagos)</t>
  </si>
  <si>
    <t>2.12</t>
  </si>
  <si>
    <t>2.13</t>
  </si>
  <si>
    <t>2.14</t>
  </si>
  <si>
    <t>2.15</t>
  </si>
  <si>
    <t>2.16</t>
  </si>
  <si>
    <t>2.17</t>
  </si>
  <si>
    <t>2.18</t>
  </si>
  <si>
    <t>2.19</t>
  </si>
  <si>
    <t>2.20</t>
  </si>
  <si>
    <t>2.21</t>
  </si>
  <si>
    <t>2.22</t>
  </si>
  <si>
    <t>2.23</t>
  </si>
  <si>
    <t>2.24</t>
  </si>
  <si>
    <t>2.25</t>
  </si>
  <si>
    <t>Ø 75 mm PE vamzdis (gofruotas)</t>
  </si>
  <si>
    <t>Ø 110 mm PE vamzdis (lygus)</t>
  </si>
  <si>
    <t>Ø 50 mm PE vamzdis (UV atsparus)</t>
  </si>
  <si>
    <t>Ø 75 mm PE vamzdis (UV atsparus)</t>
  </si>
  <si>
    <t>Karštai cinkuota saugi įleidžiama atrama, bendras aukštis virš žemės paviršiaus su gembe – 10m, komplekte su gelžbetoniniu pamatu, gembės L – 1,5m.</t>
  </si>
  <si>
    <t>Karštai cinkuota saugi atrama, bendras aukštis virš žemės paviršiaus su gembe – 12m, komplekte su flanšiniu pamatu, gembės L – 1,5m.</t>
  </si>
  <si>
    <t>Karštai cinkuota saugi atrama, bendras aukštis virš žemės paviršiaus su gembe – 6m, komplekte su flanšiniu pamatu.</t>
  </si>
  <si>
    <t>Šviestuvas gatvės apšvietimui ≤101W, IP66</t>
  </si>
  <si>
    <t>Šviestuvas gatvės apšvietimui ≤36W, IP66</t>
  </si>
  <si>
    <t>Šviestuvas gatvės apšvietimui su tvirtinimo elementais montavimui prie viaduko ≤21W, IP66</t>
  </si>
  <si>
    <t>Šviestuvas gatvės apšvietimui su tvirtinimo elementais montavimui prie viaduko ≤31W, IP66</t>
  </si>
  <si>
    <t>Gnybtynas su 6A saugikliais</t>
  </si>
  <si>
    <t>Įžeminimo komplektas, varža ne daugiau kaip 30Ω</t>
  </si>
  <si>
    <t>Įžeminimo komplektas, varža ne daugiau kaip 10Ω</t>
  </si>
  <si>
    <t xml:space="preserve">Paskirstymo dėžutė </t>
  </si>
  <si>
    <t>(komplektacija pagal schemą)</t>
  </si>
  <si>
    <t>Signalinė juosta</t>
  </si>
  <si>
    <t>Vamzdžių užsandarinimo putos</t>
  </si>
  <si>
    <t>but.</t>
  </si>
  <si>
    <t xml:space="preserve">vnt. </t>
  </si>
  <si>
    <r>
      <t>0,4 kV kabelis Al 4x35 mm</t>
    </r>
    <r>
      <rPr>
        <vertAlign val="superscript"/>
        <sz val="11"/>
        <color theme="1"/>
        <rFont val="Times New Roman"/>
        <family val="1"/>
      </rPr>
      <t>2</t>
    </r>
    <r>
      <rPr>
        <sz val="11"/>
        <color theme="1"/>
        <rFont val="Times New Roman"/>
        <family val="1"/>
      </rPr>
      <t>, XLPE izol.</t>
    </r>
  </si>
  <si>
    <r>
      <t>0,4 kV kabelis Al 5x35 mm</t>
    </r>
    <r>
      <rPr>
        <vertAlign val="superscript"/>
        <sz val="11"/>
        <color theme="1"/>
        <rFont val="Times New Roman"/>
        <family val="1"/>
      </rPr>
      <t>2</t>
    </r>
    <r>
      <rPr>
        <sz val="11"/>
        <color theme="1"/>
        <rFont val="Times New Roman"/>
        <family val="1"/>
      </rPr>
      <t>, XLPE izol.</t>
    </r>
  </si>
  <si>
    <r>
      <t>Kabelis 3x1,5 mm</t>
    </r>
    <r>
      <rPr>
        <vertAlign val="superscript"/>
        <sz val="11"/>
        <color theme="1"/>
        <rFont val="Times New Roman"/>
        <family val="1"/>
      </rPr>
      <t>2</t>
    </r>
    <r>
      <rPr>
        <sz val="11"/>
        <color theme="1"/>
        <rFont val="Times New Roman"/>
        <family val="1"/>
      </rPr>
      <t>, Cu PVC izol.</t>
    </r>
  </si>
  <si>
    <r>
      <t>Kabelis 3x2,5 mm</t>
    </r>
    <r>
      <rPr>
        <vertAlign val="superscript"/>
        <sz val="11"/>
        <color theme="1"/>
        <rFont val="Times New Roman"/>
        <family val="1"/>
      </rPr>
      <t>2</t>
    </r>
    <r>
      <rPr>
        <sz val="11"/>
        <color theme="1"/>
        <rFont val="Times New Roman"/>
        <family val="1"/>
      </rPr>
      <t>, Cu PVC izol.</t>
    </r>
  </si>
  <si>
    <r>
      <t>Kabelis 5x4 mm</t>
    </r>
    <r>
      <rPr>
        <vertAlign val="superscript"/>
        <sz val="11"/>
        <color theme="1"/>
        <rFont val="Times New Roman"/>
        <family val="1"/>
      </rPr>
      <t>2</t>
    </r>
    <r>
      <rPr>
        <sz val="11"/>
        <color theme="1"/>
        <rFont val="Times New Roman"/>
        <family val="1"/>
      </rPr>
      <t>, Cu PVC izol.</t>
    </r>
  </si>
  <si>
    <r>
      <t>Galinė mova Al 4x35mm</t>
    </r>
    <r>
      <rPr>
        <vertAlign val="superscript"/>
        <sz val="11"/>
        <color theme="1"/>
        <rFont val="Times New Roman"/>
        <family val="1"/>
      </rPr>
      <t>2</t>
    </r>
    <r>
      <rPr>
        <sz val="11"/>
        <color theme="1"/>
        <rFont val="Times New Roman"/>
        <family val="1"/>
      </rPr>
      <t xml:space="preserve"> kabeliui</t>
    </r>
  </si>
  <si>
    <r>
      <t>Galinė mova Al 5x35mm</t>
    </r>
    <r>
      <rPr>
        <vertAlign val="superscript"/>
        <sz val="11"/>
        <color theme="1"/>
        <rFont val="Times New Roman"/>
        <family val="1"/>
      </rPr>
      <t>2</t>
    </r>
    <r>
      <rPr>
        <sz val="11"/>
        <color theme="1"/>
        <rFont val="Times New Roman"/>
        <family val="1"/>
      </rPr>
      <t xml:space="preserve"> kabeliui</t>
    </r>
  </si>
  <si>
    <t>3. Apšvietimo tinklų demontavimas</t>
  </si>
  <si>
    <t>Apšvietimo atramų su pamatais ir šviestuvais demontavimas</t>
  </si>
  <si>
    <t xml:space="preserve">Paskirstymo dėžučių demontavimas </t>
  </si>
  <si>
    <t>Prožektorių demontavimas</t>
  </si>
  <si>
    <t>Demontuotų įrenginių pristatymas į turto savininko sandėlį</t>
  </si>
  <si>
    <t>IŠ VISO ŽINIARAŠTYJE 6, EUR BE PVM</t>
  </si>
  <si>
    <t>2. Žemės darbai</t>
  </si>
  <si>
    <t>m.</t>
  </si>
  <si>
    <t>Kryptinio gr. įrengimas (įtraukiant 2d110mm.)</t>
  </si>
  <si>
    <t>Duobių užkasimas</t>
  </si>
  <si>
    <t>Duobių kasimas</t>
  </si>
  <si>
    <t>3. RKKS įrengimo darbai</t>
  </si>
  <si>
    <t>RKS-2 šulinio pastatymas</t>
  </si>
  <si>
    <t>G/B žiedų montavimas</t>
  </si>
  <si>
    <t>Vamzdžių  įvadas į šulinius</t>
  </si>
  <si>
    <t>4. Telekomunikacijų tinklų paklojimo darbai</t>
  </si>
  <si>
    <t>Signalinio laido įtraukimas į paklotą vamzdelį (d=110mm.)</t>
  </si>
  <si>
    <t>HDPE Ø 40mm vamzdžių įtraukimas į paklotą vamzdelį (d=110mm.)</t>
  </si>
  <si>
    <t>HDPE Ø 40mm vamzdžių, atšakojimo movų sujungimas</t>
  </si>
  <si>
    <t>Šviesolaidinio kabelio įpūtimas/įvėrimas į paklotą/esamą vamzdelį HDPE Ø 40mm.</t>
  </si>
  <si>
    <t>Šviesolaidinio kabelio įpūtimas/įvėrimas į paklotą/esamą mikro vamzdelį.</t>
  </si>
  <si>
    <t>Mikro vamzdelio įvėrimas į paklotą vamzdelį HDPE Ø 40mm.</t>
  </si>
  <si>
    <t>Mikro vamzdelio movų montavimas</t>
  </si>
  <si>
    <t>ŠK movos montavimas (72sk.)</t>
  </si>
  <si>
    <t>ŠK 74sk. atjungimas nuo esamos movos/ prijungimas prie esamos movos</t>
  </si>
  <si>
    <t>ŠK movos montavimas (96sk.)</t>
  </si>
  <si>
    <t>ŠK 96sk. atjungimas nuo esamos movos/ prijungimas prie esamos movos</t>
  </si>
  <si>
    <t>Kabelių numeracija šuliniuose</t>
  </si>
  <si>
    <t>vnt</t>
  </si>
  <si>
    <t>Signalinio laido sujungimas</t>
  </si>
  <si>
    <t>ŠK testavimas / matavimas</t>
  </si>
  <si>
    <t>Signalinio laido matavimas</t>
  </si>
  <si>
    <t>5.7</t>
  </si>
  <si>
    <t>5.8</t>
  </si>
  <si>
    <t>5. Montavimo darbai</t>
  </si>
  <si>
    <t>6. Kiti darbai</t>
  </si>
  <si>
    <t>Kabelinės dėžės įrengimas</t>
  </si>
  <si>
    <t>Gerbūvio sutvarkymas</t>
  </si>
  <si>
    <t>Esamo šviesolaidinio kabelio/vamzdelio demontavimas</t>
  </si>
  <si>
    <t>Esamo šviesolaidinio kabelio išvėrimas
iš esamo vamzdelio</t>
  </si>
  <si>
    <t>IŠ VISO ŽINIARAŠTYJE 8, EUR BE PVM</t>
  </si>
  <si>
    <t>7.10</t>
  </si>
  <si>
    <t>7.11</t>
  </si>
  <si>
    <t>7.12</t>
  </si>
  <si>
    <t>7.13</t>
  </si>
  <si>
    <t>7.14</t>
  </si>
  <si>
    <t>7.15</t>
  </si>
  <si>
    <t>7.16</t>
  </si>
  <si>
    <t>7.17</t>
  </si>
  <si>
    <t>7.18</t>
  </si>
  <si>
    <t>ŠK ACE-TKF LTC 72xSM G.657 A1 (6x12)</t>
  </si>
  <si>
    <t>ŠK 96sk. LTC RP MINI</t>
  </si>
  <si>
    <t>Signalinis laidas SL-1,5</t>
  </si>
  <si>
    <t>RKŠ-2-3 šulinys su lengvo tipo liuko komplektu</t>
  </si>
  <si>
    <t>G/bŽ-5</t>
  </si>
  <si>
    <t>Vamzdis HDPE Ø 40x3,0mm.</t>
  </si>
  <si>
    <t>Mova HDPE Ø 40mm vamzdžiui, atšakojimo mova</t>
  </si>
  <si>
    <t>Mikro vamzdelis (HDPE DI 12/10mm.)</t>
  </si>
  <si>
    <t>Mikro vamzdelio mova</t>
  </si>
  <si>
    <t>Kabelinė dėžė</t>
  </si>
  <si>
    <t>Zondas šulinyje (kabelinėje dėžėje)</t>
  </si>
  <si>
    <t>Mova ŠK kabeliui 72sk.</t>
  </si>
  <si>
    <t>Mova ŠK kabeliui 96sk.</t>
  </si>
  <si>
    <t>Termofitas SNIM -25/8</t>
  </si>
  <si>
    <t>Jungtis Picabond Mini</t>
  </si>
  <si>
    <t>Kabelių markiravimo aikštelė</t>
  </si>
  <si>
    <t>Technologinės medžiagos (šviesolaidinių kab. movų montavimui)</t>
  </si>
  <si>
    <t>7. Medžiagos</t>
  </si>
  <si>
    <r>
      <t xml:space="preserve">Vamzdis </t>
    </r>
    <r>
      <rPr>
        <sz val="11"/>
        <color rgb="FF000000"/>
        <rFont val="Times New Roman"/>
        <family val="1"/>
      </rPr>
      <t>EVOCAB STNG 110 x 6.6 mm. 1250N</t>
    </r>
  </si>
  <si>
    <t>Esamų apsauginių kelio atitvarų išardymas ir išvežimas į Užsakovo nurodytą vietą</t>
  </si>
  <si>
    <t xml:space="preserve">Esamų A tipo signalinių stulpelių išardymas ir išvežimas į Rangovo pasirinktą vietą </t>
  </si>
  <si>
    <t>Esamų B tipo signalinių stulpelių išardymas ir išvežimas į Rangovo pasirinktą vietą</t>
  </si>
  <si>
    <t>Esamų betoninių kelio bortų bei betono pagrindo po bortais išardymas ir išvežimas Rangovo pasirinktu atstumu</t>
  </si>
  <si>
    <t>Esamų betoninių vejos bortų bei betono pagrindo po bortais išardymas ir išvežimas Rangovo pasirinktu atstumu</t>
  </si>
  <si>
    <t>Betoninių plytelių dangų išardymas ir išvežimas Rangovo pasirinktu atstumu</t>
  </si>
  <si>
    <t>Betoninių trinkelių dangų išardymas ir išvežimas Rangovo pasirinktu atstumu</t>
  </si>
  <si>
    <t>Esamo pagrindo iš nesurištųjų mineralinių medžiagų (skaldos pagrindo sluoksnis po pėsčiųjų/dviračių taku) išardymas ir išvežimas Rangovo pasirinktu atstumu</t>
  </si>
  <si>
    <t>Esamo pagrindo iš nesurištųjų mineralinių medžiagų (skaldos pagrindo sluoksnis po važiuojamąja dalimi) išardymas ir išvežimas Rangovo pasirinktu atstumu</t>
  </si>
  <si>
    <t>Grunto kasimas, pakrovimas ir išvežimas Rangovo pasirinktu atstumu į sandėliavimo aikštelę</t>
  </si>
  <si>
    <t xml:space="preserve">Grunto kasimas, pakrovimas ir išvežimas Rangovo pasirinktu atstumu </t>
  </si>
  <si>
    <t>Kelio ašinės linijos ir kelio juostos nužymėjimas</t>
  </si>
  <si>
    <t xml:space="preserve">Asfaltbetonio dangos nufrezavimas (frezuojant dangas vidutiniškai 0,21 m) pakrovimas ir išvežimas į Rangovo pasirinktą vietą </t>
  </si>
  <si>
    <t xml:space="preserve">Asfaltbetonio dangos nufrezavimas (frezuojant dangas vidutiniškai 0,12 m) pakrovimas ir išvežimas į Rangovo pasirinktą vietą </t>
  </si>
  <si>
    <t>Betoninių šlaito tvirtinimo plytelių dangos išardymas ir išvežimas Rangovo pasirinktu atstumu</t>
  </si>
  <si>
    <t>Tranšėjos kasimas, grunto pakrovimas ir išvežimas Rangovo pasirinktu atstumu</t>
  </si>
  <si>
    <t>Asfaltbetonio dangos nufrezavimas (frezuojant dangas vidutiniškai 0,04 m) pakrovimas ir išvežimas į Rangovo pasirinktą vietą</t>
  </si>
  <si>
    <t xml:space="preserve">Asfaltbetonio dangos nufrezavimas (frezuojant dangas vidutiniškai 0,21 m) pakrovimas ir išvežimas į rangovo pasirinktą vietą </t>
  </si>
  <si>
    <t xml:space="preserve">Asfaltbetonio dangos nufrezavimas (frezuojant dangas vidutiniškai 0,04 m) pakrovimas ir išvežimas į Rangovo pasirinktą vietą </t>
  </si>
  <si>
    <t>Asfaltbetonio dangos nufrezavimas (frezuojant dangas vidutiniškai 0,21 m) pakrovimas ir išvežimas į Rangovo pasirinktą vietą</t>
  </si>
  <si>
    <t>Žiniaraščio priedas</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</si>
  <si>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</si>
  <si>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</si>
  <si>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t>
    </r>
    <r>
      <rPr>
        <b/>
        <sz val="10"/>
        <rFont val="Times New Roman"/>
        <family val="1"/>
      </rPr>
      <t>Vievio kelių tarnyba (Statybininkų g. 16, Vievis)</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</si>
  <si>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Susisiekimo dalis (Kelias – Valstybinės reikšmės magistralinis kelias A1 Vilnius-Kaunas-Klaipėda. Kelio ruožas – 10,00 km – 18,102 km. (unik. Nr. 4400-1005-0852))</t>
  </si>
  <si>
    <t>Susisiekimo dalis (Kelias – Vilniaus pietinis aplinkkelis 0,0 – 7,845 tarp A1 Vilniaus – Kauno – Klaipėdos ir A3 Vilniaus – Minsko (unik. Nr. 4400-2412-9471))</t>
  </si>
  <si>
    <t>Susisiekimo dalis (Pėsčiųjų dviračių takas (unik. Nr. 4400-2840-5502))</t>
  </si>
  <si>
    <t>Konstrukcijų dalis</t>
  </si>
  <si>
    <t>Nuotekų šalinimo dalis</t>
  </si>
  <si>
    <t>Elektrotechnikos dalis. Apšvietimas</t>
  </si>
  <si>
    <t>Elektrotechnikos dalis. AB "ESO"</t>
  </si>
  <si>
    <t>Elektroninių ryšių dalis</t>
  </si>
  <si>
    <t>DARBŲ KIEKIŲ ŽINIARAŠTIS NR. 1 – SUSISIEKIMO DALIS 
(Kelias – Valstybinės reikšmės magistralinis kelias A1 Vilnius-Kaunas-Klaipėda. Kelio ruožas – 10,00 km – 18,102 km. (unik. Nr. 4400-1005-0852))</t>
  </si>
  <si>
    <t>DARBŲ KIEKIŲ ŽINIARAŠTIS NR. 2 – SUSISIEKIMO DALIS 
(Kelias – Vilniaus pietinis aplinkkelis 0,0 – 7,845 tarp A1 Vilniaus – Kauno – Klaipėdos ir A3 Vilniaus – Minsko (unik. Nr. 4400-2412-9471))</t>
  </si>
  <si>
    <t>DARBŲ KIEKIŲ ŽINIARAŠTIS NR. 3 – SUSISIEKIMO DALIS 
(Pėsčiųjų dviračių takas (unik. Nr. 4400-2840-5502))</t>
  </si>
  <si>
    <t>DARBŲ KIEKIŲ ŽINIARAŠTIS NR. 5 – NUOTEKŲ ŠALINIMO DALIS</t>
  </si>
  <si>
    <t>DARBŲ KIEKIŲ ŽINIARAŠTIS NR. 4 – KONSTRUKCIJŲ DALIS</t>
  </si>
  <si>
    <t>DARBŲ KIEKIŲ ŽINIARAŠTIS NR. 6 – ELEKTROTECHNIKOS DALIS. APŠVIETIMAS</t>
  </si>
  <si>
    <t>DARBŲ KIEKIŲ ŽINIARAŠTIS NR. 8 – ELEKTRONINIŲ RYŠIŲ DALIS</t>
  </si>
  <si>
    <r>
      <t>Esamų kelio ženklų skydų demontavimas ir išvežimas į Užsakovo nurodytą vietą (</t>
    </r>
    <r>
      <rPr>
        <i/>
        <sz val="11"/>
        <rFont val="Times New Roman"/>
        <family val="1"/>
        <charset val="186"/>
      </rPr>
      <t>žiūrėti žiniaraščio priedą dėl išvežimo</t>
    </r>
    <r>
      <rPr>
        <sz val="11"/>
        <rFont val="Times New Roman"/>
        <family val="1"/>
        <charset val="186"/>
      </rPr>
      <t>)</t>
    </r>
  </si>
  <si>
    <r>
      <t>Esamų vienstiebių kelio ženklų metalinių atramų ant monolitinių betoninių atramų išardymas  ir išvežimas į Užsakovo nurodytą vietą (</t>
    </r>
    <r>
      <rPr>
        <i/>
        <sz val="11"/>
        <rFont val="Times New Roman"/>
        <family val="1"/>
        <charset val="186"/>
      </rPr>
      <t>žiūrėti žiniaraščio priedą dėl išvežimo</t>
    </r>
    <r>
      <rPr>
        <sz val="11"/>
        <rFont val="Times New Roman"/>
        <family val="1"/>
        <charset val="186"/>
      </rPr>
      <t>)</t>
    </r>
  </si>
  <si>
    <r>
      <t xml:space="preserve">Esamų metalinių konstrukcijų (pėsčiųjų tvorelė) išardymas ir išvežimas  į Užsakovo nurodytą vietą </t>
    </r>
    <r>
      <rPr>
        <i/>
        <sz val="11"/>
        <rFont val="Times New Roman"/>
        <family val="1"/>
        <charset val="186"/>
      </rPr>
      <t>(žiūrėti žiniaraščio priedą dėl išvežimo</t>
    </r>
    <r>
      <rPr>
        <sz val="11"/>
        <rFont val="Times New Roman"/>
        <family val="1"/>
      </rPr>
      <t>)</t>
    </r>
  </si>
  <si>
    <t>Medienos paruošimas ir išvežimas Rangovo pasrinktu atstumu</t>
  </si>
  <si>
    <t>Eur</t>
  </si>
  <si>
    <t>Esamų betono konstrukcijų (esami laiptai) išardymas ir išvežimas Rangovo pasirinktu atstumu</t>
  </si>
  <si>
    <t>Esamų betono konstrukcijų (betono danga) išardymas ir išvežimas Rangovo pasirinktu atstumu</t>
  </si>
  <si>
    <t>9.2</t>
  </si>
  <si>
    <t>9.3</t>
  </si>
  <si>
    <t>9.4</t>
  </si>
  <si>
    <t>9.5</t>
  </si>
  <si>
    <t>9.6</t>
  </si>
  <si>
    <t>8.7</t>
  </si>
  <si>
    <r>
      <t xml:space="preserve">Grįžtamosios medžiagos (nufrezuotas asfaltas) (vieneto kaina </t>
    </r>
    <r>
      <rPr>
        <sz val="11"/>
        <rFont val="Times New Roman"/>
        <family val="1"/>
        <charset val="186"/>
      </rPr>
      <t>≥</t>
    </r>
    <r>
      <rPr>
        <sz val="11"/>
        <rFont val="Times New Roman"/>
        <family val="1"/>
      </rPr>
      <t xml:space="preserve"> 7,0 Eur be PVM/t) (įvertinama su minuso ženklu, atitinkamai mažės pasiūlymo kaina, šios medžiagos atiteks Rangovui)</t>
    </r>
  </si>
  <si>
    <r>
      <t>Esamų apsauginių kelio atitvarų išardymas ir išvežimas į Užsakovo nurodytą vietą (</t>
    </r>
    <r>
      <rPr>
        <i/>
        <sz val="11"/>
        <rFont val="Times New Roman"/>
        <family val="1"/>
        <charset val="186"/>
      </rPr>
      <t>žiūrėti žiniaraščio priedą dėl išvežimo</t>
    </r>
    <r>
      <rPr>
        <sz val="11"/>
        <rFont val="Times New Roman"/>
        <family val="1"/>
      </rPr>
      <t>)</t>
    </r>
  </si>
  <si>
    <r>
      <t>Esamų metalinių konstrukcijų (pėsčiųjų tvorelė) išardymas ir išvežimas į Užsakovo nurodytą vietą (</t>
    </r>
    <r>
      <rPr>
        <i/>
        <sz val="11"/>
        <rFont val="Times New Roman"/>
        <family val="1"/>
        <charset val="186"/>
      </rPr>
      <t>žiūrėti žiniaraščio priedą dėl išvežimo</t>
    </r>
    <r>
      <rPr>
        <sz val="11"/>
        <rFont val="Times New Roman"/>
        <family val="1"/>
      </rPr>
      <t>)</t>
    </r>
  </si>
  <si>
    <t>Geotekstilės (skirta žvirgždo skaldai atskirti nuo esamų gruntų) įrengimas</t>
  </si>
  <si>
    <t>Horizontalaus ženklinimo įrengimas termoplastinėmis arba reaktyviosiomis medžiagomis (ženklinimo tipas 1.1 (linijos plotis 0,12 m))</t>
  </si>
  <si>
    <t>Horizontalaus ženklinimo įrengimas termoplastinėmis arba reaktyviosiomis medžiagomis (ženklinimo tipas 1.2 (linijos plotis 0,30 m))</t>
  </si>
  <si>
    <t>Horizontalaus ženklinimo įrengimas termoplastinėmis arba reaktyviosiomis medžiagomis (ženklinimo tipas 1.5 (linijos plotis 0,12 m))</t>
  </si>
  <si>
    <t>Horizontalaus ženklinimo įrengimas termoplastinėmis arba reaktyviosiomis medžiagomis (ženklinimo tipas 1.8 (linijos plotis 0,30 m))</t>
  </si>
  <si>
    <t>Horizontalaus ženklinimo įrengimas termoplastinėmis arba reaktyviosiomis medžiagomis (ženklinimo tipas 1.15.1 užbrūkšniuotas plotas))</t>
  </si>
  <si>
    <t>Horizontalaus ženklinimo įrengimas termoplastinėmis arba reaktyviosiomis medžiagomis (ženklinimo tipas 1.17 rodyklės žymėjimas)</t>
  </si>
  <si>
    <t>Horizontalaus ženklinimo įrengimas termoplastinėmis arba reaktyviosiomis medžiagomis (ženklinimo tipas 1.2 "Šukos" (linijos plotis 0.30 m))</t>
  </si>
  <si>
    <r>
      <t>Esamų kelio ženklų skydų demontavimas ir išvežimas į Užsakovo nurodytą vietą (</t>
    </r>
    <r>
      <rPr>
        <i/>
        <sz val="11"/>
        <rFont val="Times New Roman"/>
        <family val="1"/>
        <charset val="186"/>
      </rPr>
      <t>žiūrėti žiniaraščio priedą dėl išvežimo</t>
    </r>
    <r>
      <rPr>
        <sz val="11"/>
        <rFont val="Times New Roman"/>
        <family val="1"/>
      </rPr>
      <t>)</t>
    </r>
  </si>
  <si>
    <r>
      <t>Esamų vienstiebių kelio ženklų metalinių atramų ant monolitinių betoninių atramų išardymas  ir išvežimas į Užsakovo nurodytą vietą (</t>
    </r>
    <r>
      <rPr>
        <i/>
        <sz val="11"/>
        <rFont val="Times New Roman"/>
        <family val="1"/>
        <charset val="186"/>
      </rPr>
      <t>žiūrėti žiniaraščio priedą dėl išvežimo</t>
    </r>
    <r>
      <rPr>
        <sz val="11"/>
        <rFont val="Times New Roman"/>
        <family val="1"/>
      </rPr>
      <t>)</t>
    </r>
  </si>
  <si>
    <t>4. Tako iš asfalto dangos konstrukcijos atstatymas</t>
  </si>
  <si>
    <t>5. Takų iš trinkelių dangos konstrukcijos įrengimas</t>
  </si>
  <si>
    <t>6. Tako iš betoninių plytelių dangos konstrukcijos įrengimas</t>
  </si>
  <si>
    <t>7. Betoninių bortų įrengimas</t>
  </si>
  <si>
    <t>Hidroizoliacijos sluoksnio ardymas ir išvežimas Rangovo pasirinktu atstumu</t>
  </si>
  <si>
    <t>Esamų g/b konstrukcijų išardymas (pralaidos ir k.t.) ir išvežimas Rangovo pasirinktu atstumu</t>
  </si>
  <si>
    <t>Asfaltbetonio dangos nufrezavimas arba išlaužimas pakrovimas ir išvežimas į Rangovo pasirinktą vietą</t>
  </si>
  <si>
    <r>
      <t>Esamų metalinių konstrukcijų išardymas ir išvežimas į Užsakovo nurodytą vietą (</t>
    </r>
    <r>
      <rPr>
        <i/>
        <sz val="11"/>
        <color rgb="FF000000"/>
        <rFont val="Times New Roman"/>
        <family val="1"/>
        <charset val="186"/>
      </rPr>
      <t>žiūrėti žiniaraščio priedą dėl išvežimo</t>
    </r>
    <r>
      <rPr>
        <sz val="11"/>
        <color rgb="FF000000"/>
        <rFont val="Times New Roman"/>
        <family val="1"/>
      </rPr>
      <t>)</t>
    </r>
  </si>
  <si>
    <r>
      <t>Esamų apsauginių atitvarų išardymas ir išvežimas į Užsakovo nurodytą vietą (</t>
    </r>
    <r>
      <rPr>
        <i/>
        <sz val="11"/>
        <color rgb="FF000000"/>
        <rFont val="Times New Roman"/>
        <family val="1"/>
        <charset val="186"/>
      </rPr>
      <t>žiūrėti žiniaraščio priedą dėl išvežimo</t>
    </r>
    <r>
      <rPr>
        <sz val="11"/>
        <color rgb="FF000000"/>
        <rFont val="Times New Roman"/>
        <family val="1"/>
      </rPr>
      <t>)</t>
    </r>
  </si>
  <si>
    <t>Armatūros gaminių sudėjimas į betonuojamas konstrukcijas</t>
  </si>
  <si>
    <t>3.11</t>
  </si>
  <si>
    <t>3.12</t>
  </si>
  <si>
    <t>3.13</t>
  </si>
  <si>
    <t>3.14</t>
  </si>
  <si>
    <t>Grunto kasimas, pakrovimas ir išvežimas Rangovo pasirinktu atstumu (perteklinio)</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</si>
  <si>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</si>
  <si>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</si>
  <si>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</si>
  <si>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</si>
  <si>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</si>
  <si>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</si>
  <si>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</si>
  <si>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</si>
  <si>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</si>
  <si>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</si>
  <si>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</si>
  <si>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</si>
  <si>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</si>
  <si>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</si>
  <si>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</si>
  <si>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</si>
  <si>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</si>
  <si>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</si>
  <si>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</si>
  <si>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</si>
  <si>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</si>
  <si>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</si>
  <si>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</si>
  <si>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</si>
  <si>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</si>
  <si>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</si>
  <si>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</si>
  <si>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</si>
  <si>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</si>
  <si>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</si>
  <si>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Bokštelių sijų išramstymui įrengimas</t>
  </si>
  <si>
    <t>Šalitilčio blokų įrengimas (Turėkliniai blokai)</t>
  </si>
  <si>
    <t>Cementinio mišinio sluoksnio įrengimas</t>
  </si>
  <si>
    <t xml:space="preserve">Šalitilčio plokštčių sumonolitinimas </t>
  </si>
  <si>
    <t>Armatūros gaminių sudėjimas į betonuojamas konstrukcijas (montažinė armatūra)</t>
  </si>
  <si>
    <t>5.9</t>
  </si>
  <si>
    <t>5.10</t>
  </si>
  <si>
    <t>5.11</t>
  </si>
  <si>
    <t>5.15</t>
  </si>
  <si>
    <t>5.16</t>
  </si>
  <si>
    <t>5.17</t>
  </si>
  <si>
    <t>5.18</t>
  </si>
  <si>
    <t>5.19</t>
  </si>
  <si>
    <t>5.20</t>
  </si>
  <si>
    <t>5.21</t>
  </si>
  <si>
    <t>5.22</t>
  </si>
  <si>
    <t>5.23</t>
  </si>
  <si>
    <t>Smėlio-žvyro pagrindo sluoksnio įrengimas</t>
  </si>
  <si>
    <t>Cementinio klasės mišinio sluoksnio įrengimas</t>
  </si>
  <si>
    <t>AT-1 blokų (500x400x2000) įrengimas</t>
  </si>
  <si>
    <t xml:space="preserve">Kūgio šlaito tvirtinimo plytelių įrengimas </t>
  </si>
  <si>
    <t xml:space="preserve">Plytelių sumonolitinimas </t>
  </si>
  <si>
    <t>Betono išlyginamojo sluoksnio įrengimas</t>
  </si>
  <si>
    <t>Polių įrengimas ( D300 L2 m.)</t>
  </si>
  <si>
    <t xml:space="preserve"> Grunto išvežimas </t>
  </si>
  <si>
    <t>MAGISTRALINIO KELIO A1 VILNIUS–KAUNAS–KLAIPĖDA 12,318 KM VIADUKO REKONSTRAVIMAS</t>
  </si>
  <si>
    <r>
      <t xml:space="preserve">Negrąžinamos medžiagos (nufrezuotas asfaltas) (vieneto kaina </t>
    </r>
    <r>
      <rPr>
        <sz val="11"/>
        <rFont val="Aptos Narrow"/>
        <family val="2"/>
      </rPr>
      <t>≥</t>
    </r>
    <r>
      <rPr>
        <sz val="11"/>
        <rFont val="Times New Roman"/>
        <family val="1"/>
      </rPr>
      <t>7,0 Eur be PVM/t) (įvertinama su minuso ženklu, atitinkamai mažės pasiūlymo kaina; šios medžiagos atiteks Rangovui)</t>
    </r>
  </si>
  <si>
    <t>Negrąžinamos medžiagos (nufrezuotas asfaltas) (vieneto kaina ≥ 7,0 Eur be PVM/t) (įvertinama su minuso ženklu, atitinkamai mažės pasiūlymo kaina; šios medžiagos atiteks Rangovui)</t>
  </si>
  <si>
    <r>
      <rPr>
        <sz val="11"/>
        <rFont val="Times New Roman"/>
        <family val="1"/>
      </rPr>
      <t>Negrąžinamos medžiagos (kaldos pagrindo sluoksnis po važiuojamąja dalimi) (vieneto kaina ≥ 7,5 Eur be PVM/m</t>
    </r>
    <r>
      <rPr>
        <sz val="11"/>
        <rFont val="Arial"/>
        <family val="2"/>
      </rPr>
      <t>³</t>
    </r>
    <r>
      <rPr>
        <sz val="11"/>
        <rFont val="Times New Roman"/>
        <family val="1"/>
      </rPr>
      <t>) (įvertinama su minuso ženklu, atitinkamai mažės pasiūlymo kaina; šios medžiagos atiteks Rangovui)</t>
    </r>
  </si>
  <si>
    <r>
      <t>Negrąžinamos</t>
    </r>
    <r>
      <rPr>
        <sz val="11"/>
        <rFont val="Times New Roman"/>
        <family val="1"/>
      </rPr>
      <t xml:space="preserve"> medžiagos (kaldos pagrindo sluoksnis pėsčiųjų/dviračių taku) (vieneto kaina ≥ 7,5 Eur be PVM/m</t>
    </r>
    <r>
      <rPr>
        <sz val="11"/>
        <rFont val="Arial"/>
        <family val="2"/>
      </rPr>
      <t>³</t>
    </r>
    <r>
      <rPr>
        <sz val="11"/>
        <rFont val="Times New Roman"/>
        <family val="1"/>
      </rPr>
      <t>) (įvertinama su minuso ženklu, atitinkamai mažės pasiūlymo kaina; šios medžiagos atiteks Rangovui)</t>
    </r>
  </si>
  <si>
    <t>Negrąžinamos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(iš viso - 24 vnt.)</t>
  </si>
  <si>
    <r>
      <t>Negrąžinamos</t>
    </r>
    <r>
      <rPr>
        <sz val="11"/>
        <rFont val="Times New Roman"/>
        <family val="1"/>
      </rPr>
      <t xml:space="preserve"> medžiagos (kaldos pagrindo sluoksnis po važiuojamąja dalimi) (vieneto kaina ≥7,5 Eur be PVM/m</t>
    </r>
    <r>
      <rPr>
        <sz val="11"/>
        <rFont val="Arial"/>
        <family val="2"/>
      </rPr>
      <t>³</t>
    </r>
    <r>
      <rPr>
        <sz val="11"/>
        <rFont val="Times New Roman"/>
        <family val="1"/>
      </rPr>
      <t>) (įvertinama su minuso ženklu, atitinkamai mažės pasiūlymo kaina; šios medžiagos atiteks Rangovui)</t>
    </r>
  </si>
  <si>
    <r>
      <t>Negrąžinamos</t>
    </r>
    <r>
      <rPr>
        <sz val="11"/>
        <rFont val="Times New Roman"/>
        <family val="1"/>
      </rPr>
      <t xml:space="preserve"> medžiagos (kaldos pagrindo sluoksnis po važiuojamąja dalimi) (vieneto kaina ≥ 7,5 Eur be PVM/m</t>
    </r>
    <r>
      <rPr>
        <sz val="11"/>
        <rFont val="Arial"/>
        <family val="2"/>
      </rPr>
      <t>³</t>
    </r>
    <r>
      <rPr>
        <sz val="11"/>
        <rFont val="Times New Roman"/>
        <family val="1"/>
      </rPr>
      <t>) (įvertinama su minuso ženklu, atitinkamai mažės pasiūlymo kaina; šios medžiagos atiteks Rangovui)</t>
    </r>
  </si>
  <si>
    <t>Negrąžinamos medžiagos (nufrezuotas asfaltas) (vieneto kaina ≥ 11,20 Eur/m3 be PVM) (įvertinama su minuso ženklu, atitinkamai mažės pasiūlymo kaina; šios medžiagos atiteks Rangovui)</t>
  </si>
  <si>
    <r>
      <t>Esamų metalinių gembių konstrukcijų išardymas ir išvežimas į Užsakovo nurodytą vietą (</t>
    </r>
    <r>
      <rPr>
        <i/>
        <sz val="11"/>
        <color rgb="FFFF0000"/>
        <rFont val="Times New Roman"/>
        <family val="1"/>
      </rPr>
      <t>žiūrėti žiniaraščio priedą dėl išvežimo</t>
    </r>
    <r>
      <rPr>
        <sz val="11"/>
        <color rgb="FFFF0000"/>
        <rFont val="Times New Roman"/>
        <family val="1"/>
      </rPr>
      <t>)</t>
    </r>
  </si>
  <si>
    <t>NEVERTINTI</t>
  </si>
  <si>
    <t>DARBŲ KIEKIŲ ŽINIARAŠTIS NR. 7 – ELEKTROTECHNIKOS DALIS. AB "ESO"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</si>
</sst>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3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sz val="8"/>
      <name val="Calibri"/>
      <family val="2"/>
      <charset val="186"/>
      <scheme val="minor"/>
    </font>
    <font>
      <sz val="10"/>
      <color rgb="FF000000"/>
      <name val="Arial"/>
      <family val="2"/>
    </font>
    <font>
      <sz val="10"/>
      <color theme="1"/>
      <name val="Arial"/>
      <family val="2"/>
    </font>
    <font>
      <sz val="11"/>
      <color rgb="FFFF0000"/>
      <name val="Times New Roman"/>
      <family val="1"/>
    </font>
    <font>
      <sz val="11"/>
      <color theme="1"/>
      <name val="Times New Roman"/>
      <family val="1"/>
    </font>
    <font>
      <b/>
      <sz val="11"/>
      <color rgb="FF000000"/>
      <name val="Times New Roman"/>
      <family val="1"/>
    </font>
    <font>
      <b/>
      <sz val="11"/>
      <color rgb="FFFF0000"/>
      <name val="Times New Roman"/>
      <family val="1"/>
    </font>
    <font>
      <i/>
      <sz val="11"/>
      <name val="Times New Roman"/>
      <family val="1"/>
    </font>
    <font>
      <sz val="11"/>
      <name val="Times New Roman"/>
      <family val="1"/>
    </font>
    <font>
      <b/>
      <sz val="11"/>
      <name val="Times New Roman"/>
      <family val="1"/>
    </font>
    <font>
      <b/>
      <sz val="11"/>
      <color theme="1"/>
      <name val="Times New Roman"/>
      <family val="1"/>
    </font>
    <font>
      <i/>
      <sz val="11"/>
      <color theme="1"/>
      <name val="Times New Roman"/>
      <family val="1"/>
    </font>
    <font>
      <sz val="11"/>
      <color rgb="FF000000"/>
      <name val="Times New Roman"/>
      <family val="1"/>
    </font>
    <font>
      <b/>
      <sz val="10"/>
      <name val="Times New Roman"/>
      <family val="1"/>
      <charset val="186"/>
    </font>
    <font>
      <sz val="10"/>
      <name val="Times New Roman"/>
      <family val="1"/>
      <charset val="186"/>
    </font>
    <font>
      <i/>
      <sz val="10"/>
      <name val="Times New Roman"/>
      <family val="1"/>
      <charset val="186"/>
    </font>
    <font>
      <vertAlign val="superscript"/>
      <sz val="11"/>
      <color theme="1"/>
      <name val="Times New Roman"/>
      <family val="1"/>
    </font>
    <font>
      <vertAlign val="superscript"/>
      <sz val="11"/>
      <color rgb="FF000000"/>
      <name val="Times New Roman"/>
      <family val="1"/>
    </font>
    <font>
      <sz val="11"/>
      <name val="Times New Roman"/>
      <family val="1"/>
      <charset val="186"/>
    </font>
    <font>
      <sz val="11"/>
      <name val="Arial"/>
      <family val="2"/>
    </font>
    <font>
      <b/>
      <sz val="11"/>
      <name val="Times New Roman"/>
      <family val="1"/>
      <charset val="186"/>
    </font>
    <font>
      <b/>
      <i/>
      <sz val="10"/>
      <name val="Times New Roman"/>
      <family val="1"/>
      <charset val="186"/>
    </font>
    <font>
      <b/>
      <sz val="10"/>
      <name val="Times New Roman"/>
      <family val="1"/>
    </font>
    <font>
      <sz val="11"/>
      <color theme="1"/>
      <name val="Calibri"/>
      <family val="2"/>
      <charset val="186"/>
      <scheme val="minor"/>
    </font>
    <font>
      <sz val="11"/>
      <name val="Aptos Narrow"/>
      <family val="2"/>
    </font>
    <font>
      <i/>
      <sz val="11"/>
      <name val="Times New Roman"/>
      <family val="1"/>
      <charset val="186"/>
    </font>
    <font>
      <i/>
      <sz val="11"/>
      <color rgb="FF000000"/>
      <name val="Times New Roman"/>
      <family val="1"/>
      <charset val="186"/>
    </font>
    <font>
      <i/>
      <sz val="11"/>
      <color rgb="FFFF0000"/>
      <name val="Times New Roman"/>
      <family val="1"/>
    </font>
    <font>
      <b/>
      <sz val="10"/>
      <color rgb="FFFF0000"/>
      <name val="Times New Roman"/>
      <family val="1"/>
      <charset val="186"/>
    </font>
    <font>
      <sz val="10"/>
      <color rgb="FFFF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6" fillId="0" borderId="0"/>
  </cellStyleXfs>
  <cellXfs count="269">
    <xf numFmtId="0" fontId="0" fillId="0" borderId="0" xfId="0"/>
    <xf numFmtId="0" fontId="6" fillId="0" borderId="0" xfId="0" applyFont="1" applyProtection="1">
      <protection locked="0"/>
    </xf>
    <xf numFmtId="0" fontId="7" fillId="0" borderId="0" xfId="0" applyFont="1" applyProtection="1">
      <protection locked="0"/>
    </xf>
    <xf numFmtId="0" fontId="8" fillId="0" borderId="0" xfId="1" applyFont="1" applyAlignment="1" applyProtection="1">
      <alignment horizontal="center" vertical="center" wrapText="1"/>
    </xf>
    <xf numFmtId="0" fontId="8" fillId="0" borderId="21" xfId="2" applyFont="1" applyBorder="1" applyAlignment="1" applyProtection="1">
      <alignment horizontal="center" vertical="center" wrapText="1"/>
    </xf>
    <xf numFmtId="0" fontId="8" fillId="0" borderId="22" xfId="2" applyFont="1" applyBorder="1" applyAlignment="1" applyProtection="1">
      <alignment horizontal="center" vertical="center" wrapText="1"/>
    </xf>
    <xf numFmtId="0" fontId="8" fillId="0" borderId="23" xfId="2" applyFont="1" applyBorder="1" applyAlignment="1" applyProtection="1">
      <alignment horizontal="center" vertical="center" wrapText="1"/>
    </xf>
    <xf numFmtId="0" fontId="8" fillId="0" borderId="23" xfId="1" applyFont="1" applyBorder="1" applyAlignment="1" applyProtection="1">
      <alignment horizontal="center" vertical="center" wrapText="1"/>
    </xf>
    <xf numFmtId="0" fontId="8" fillId="0" borderId="24" xfId="1" applyFont="1" applyBorder="1" applyAlignment="1" applyProtection="1">
      <alignment horizontal="center" vertical="center" wrapText="1"/>
    </xf>
    <xf numFmtId="49" fontId="10"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xf>
    <xf numFmtId="49" fontId="11" fillId="0" borderId="3" xfId="0" applyNumberFormat="1" applyFont="1" applyBorder="1" applyAlignment="1">
      <alignment horizontal="left" vertical="center" wrapText="1"/>
    </xf>
    <xf numFmtId="49" fontId="11" fillId="0" borderId="3" xfId="0" applyNumberFormat="1" applyFont="1" applyBorder="1" applyAlignment="1">
      <alignment horizontal="center" vertical="center" wrapText="1"/>
    </xf>
    <xf numFmtId="4" fontId="12" fillId="4" borderId="3" xfId="3" applyNumberFormat="1" applyFont="1" applyFill="1" applyBorder="1" applyAlignment="1" applyProtection="1">
      <alignment horizontal="center" vertical="center" wrapText="1"/>
      <protection locked="0"/>
    </xf>
    <xf numFmtId="4" fontId="11" fillId="0" borderId="4" xfId="0" applyNumberFormat="1" applyFont="1" applyBorder="1" applyAlignment="1">
      <alignment horizontal="center" vertical="center" wrapText="1"/>
    </xf>
    <xf numFmtId="4" fontId="12" fillId="0" borderId="0" xfId="0" applyNumberFormat="1" applyFont="1" applyAlignment="1" applyProtection="1">
      <alignment horizontal="center" vertical="center" wrapText="1"/>
      <protection locked="0"/>
    </xf>
    <xf numFmtId="4" fontId="13" fillId="0" borderId="0" xfId="0" applyNumberFormat="1" applyFont="1" applyAlignment="1" applyProtection="1">
      <alignment horizontal="center" vertical="center"/>
      <protection locked="0"/>
    </xf>
    <xf numFmtId="49" fontId="10" fillId="0" borderId="5"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4" fontId="12" fillId="4" borderId="1" xfId="3" applyNumberFormat="1" applyFont="1" applyFill="1" applyBorder="1" applyAlignment="1" applyProtection="1">
      <alignment horizontal="center" vertical="center" wrapText="1"/>
      <protection locked="0"/>
    </xf>
    <xf numFmtId="4" fontId="11" fillId="0" borderId="6"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11" fillId="0" borderId="23" xfId="0" applyNumberFormat="1" applyFont="1" applyBorder="1" applyAlignment="1">
      <alignment horizontal="center" vertical="center"/>
    </xf>
    <xf numFmtId="49" fontId="11" fillId="0" borderId="23" xfId="0" applyNumberFormat="1" applyFont="1" applyBorder="1" applyAlignment="1">
      <alignment horizontal="left" vertical="center" wrapText="1"/>
    </xf>
    <xf numFmtId="49" fontId="11" fillId="0" borderId="23" xfId="0" applyNumberFormat="1" applyFont="1" applyBorder="1" applyAlignment="1">
      <alignment horizontal="center" vertical="center" wrapText="1"/>
    </xf>
    <xf numFmtId="4" fontId="12" fillId="4" borderId="23" xfId="3" applyNumberFormat="1" applyFont="1" applyFill="1" applyBorder="1" applyAlignment="1" applyProtection="1">
      <alignment horizontal="center" vertical="center" wrapText="1"/>
      <protection locked="0"/>
    </xf>
    <xf numFmtId="4" fontId="11" fillId="0" borderId="24" xfId="0" applyNumberFormat="1" applyFont="1" applyBorder="1" applyAlignment="1">
      <alignment horizontal="center" vertical="center" wrapText="1"/>
    </xf>
    <xf numFmtId="4" fontId="12" fillId="0" borderId="19" xfId="0" applyNumberFormat="1" applyFont="1" applyBorder="1" applyAlignment="1" applyProtection="1">
      <alignment horizontal="center" vertical="center" wrapText="1"/>
      <protection locked="0"/>
    </xf>
    <xf numFmtId="4" fontId="13" fillId="0" borderId="15" xfId="0" applyNumberFormat="1" applyFont="1" applyBorder="1" applyAlignment="1" applyProtection="1">
      <alignment horizontal="center" vertical="center"/>
      <protection locked="0"/>
    </xf>
    <xf numFmtId="164" fontId="11" fillId="4" borderId="3" xfId="0" applyNumberFormat="1" applyFont="1" applyFill="1" applyBorder="1" applyAlignment="1" applyProtection="1">
      <alignment horizontal="center" vertical="center"/>
      <protection locked="0"/>
    </xf>
    <xf numFmtId="0" fontId="6" fillId="0" borderId="0" xfId="0" applyFont="1" applyAlignment="1" applyProtection="1">
      <alignment wrapText="1"/>
      <protection locked="0"/>
    </xf>
    <xf numFmtId="0" fontId="7" fillId="0" borderId="0" xfId="0" applyFont="1" applyAlignment="1" applyProtection="1">
      <alignment wrapText="1"/>
      <protection locked="0"/>
    </xf>
    <xf numFmtId="164" fontId="11" fillId="4" borderId="1" xfId="0" applyNumberFormat="1" applyFont="1" applyFill="1" applyBorder="1" applyAlignment="1" applyProtection="1">
      <alignment horizontal="center" vertical="center"/>
      <protection locked="0"/>
    </xf>
    <xf numFmtId="49" fontId="10" fillId="0" borderId="7" xfId="0" applyNumberFormat="1" applyFont="1" applyBorder="1" applyAlignment="1">
      <alignment horizontal="center" vertical="center" wrapText="1"/>
    </xf>
    <xf numFmtId="49" fontId="11" fillId="0" borderId="8" xfId="0" applyNumberFormat="1" applyFont="1" applyBorder="1" applyAlignment="1">
      <alignment horizontal="center" vertical="center"/>
    </xf>
    <xf numFmtId="49" fontId="11" fillId="0" borderId="8" xfId="0" applyNumberFormat="1" applyFont="1" applyBorder="1" applyAlignment="1">
      <alignment horizontal="left" vertical="center" wrapText="1"/>
    </xf>
    <xf numFmtId="49" fontId="11" fillId="0" borderId="8" xfId="0" applyNumberFormat="1" applyFont="1" applyBorder="1" applyAlignment="1">
      <alignment horizontal="center" vertical="center" wrapText="1"/>
    </xf>
    <xf numFmtId="164" fontId="11" fillId="4" borderId="8" xfId="0" applyNumberFormat="1" applyFont="1" applyFill="1" applyBorder="1" applyAlignment="1" applyProtection="1">
      <alignment horizontal="center" vertical="center"/>
      <protection locked="0"/>
    </xf>
    <xf numFmtId="4" fontId="11" fillId="0" borderId="9"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11" fillId="0" borderId="20" xfId="0" applyNumberFormat="1" applyFont="1" applyBorder="1" applyAlignment="1">
      <alignment horizontal="left" vertical="center" wrapText="1"/>
    </xf>
    <xf numFmtId="4" fontId="12" fillId="4" borderId="20" xfId="4" applyNumberFormat="1" applyFont="1" applyFill="1" applyBorder="1" applyAlignment="1" applyProtection="1">
      <alignment horizontal="center" vertical="center" wrapText="1"/>
      <protection locked="0"/>
    </xf>
    <xf numFmtId="4" fontId="11" fillId="0" borderId="26" xfId="0" applyNumberFormat="1" applyFont="1" applyBorder="1" applyAlignment="1">
      <alignment horizontal="center" vertical="center" wrapText="1"/>
    </xf>
    <xf numFmtId="4" fontId="12" fillId="4" borderId="1" xfId="4" applyNumberFormat="1" applyFont="1" applyFill="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4" fontId="12" fillId="4" borderId="8" xfId="4" applyNumberFormat="1" applyFont="1" applyFill="1" applyBorder="1" applyAlignment="1" applyProtection="1">
      <alignment horizontal="center" vertical="center" wrapText="1"/>
      <protection locked="0"/>
    </xf>
    <xf numFmtId="4" fontId="12" fillId="4" borderId="3" xfId="4" applyNumberFormat="1" applyFont="1" applyFill="1" applyBorder="1" applyAlignment="1" applyProtection="1">
      <alignment horizontal="center" vertical="center" wrapText="1"/>
      <protection locked="0"/>
    </xf>
    <xf numFmtId="4" fontId="11" fillId="4" borderId="3" xfId="0" applyNumberFormat="1" applyFont="1" applyFill="1" applyBorder="1" applyAlignment="1" applyProtection="1">
      <alignment horizontal="center" vertical="center" wrapText="1"/>
      <protection locked="0"/>
    </xf>
    <xf numFmtId="4" fontId="11" fillId="4" borderId="1" xfId="0" applyNumberFormat="1" applyFont="1" applyFill="1" applyBorder="1" applyAlignment="1" applyProtection="1">
      <alignment horizontal="center" vertical="center" wrapText="1"/>
      <protection locked="0"/>
    </xf>
    <xf numFmtId="4" fontId="11" fillId="4" borderId="8" xfId="0" applyNumberFormat="1" applyFont="1" applyFill="1" applyBorder="1" applyAlignment="1" applyProtection="1">
      <alignment horizontal="center" vertical="center" wrapText="1"/>
      <protection locked="0"/>
    </xf>
    <xf numFmtId="4" fontId="11" fillId="0" borderId="15" xfId="0" applyNumberFormat="1" applyFont="1" applyBorder="1" applyAlignment="1">
      <alignment horizontal="center" vertical="center" wrapText="1"/>
    </xf>
    <xf numFmtId="49" fontId="10" fillId="0" borderId="13" xfId="4" applyNumberFormat="1" applyFont="1" applyBorder="1" applyAlignment="1">
      <alignment horizontal="center" vertical="center" wrapText="1"/>
    </xf>
    <xf numFmtId="0" fontId="11" fillId="0" borderId="14" xfId="4" applyFont="1" applyBorder="1" applyAlignment="1">
      <alignment horizontal="left" vertical="center" wrapText="1"/>
    </xf>
    <xf numFmtId="0" fontId="11" fillId="0" borderId="14" xfId="0" applyFont="1" applyBorder="1" applyAlignment="1">
      <alignment horizontal="center" vertical="center" wrapText="1"/>
    </xf>
    <xf numFmtId="4" fontId="11" fillId="4" borderId="14" xfId="4" applyNumberFormat="1" applyFont="1" applyFill="1" applyBorder="1" applyAlignment="1" applyProtection="1">
      <alignment horizontal="center" vertical="center" wrapText="1"/>
      <protection locked="0"/>
    </xf>
    <xf numFmtId="0" fontId="12" fillId="0" borderId="0" xfId="4" applyFont="1" applyAlignment="1">
      <alignment vertical="center" wrapText="1"/>
    </xf>
    <xf numFmtId="0" fontId="12" fillId="0" borderId="0" xfId="4" applyFont="1" applyAlignment="1">
      <alignment vertical="center"/>
    </xf>
    <xf numFmtId="0" fontId="12" fillId="0" borderId="16" xfId="3" applyFont="1" applyBorder="1" applyAlignment="1">
      <alignment horizontal="center" vertical="center" wrapText="1"/>
    </xf>
    <xf numFmtId="4" fontId="12" fillId="0" borderId="15" xfId="3" applyNumberFormat="1" applyFont="1" applyBorder="1" applyAlignment="1">
      <alignment horizontal="center" vertical="center" wrapText="1"/>
    </xf>
    <xf numFmtId="4" fontId="12" fillId="0" borderId="0" xfId="4" applyNumberFormat="1" applyFont="1" applyAlignment="1">
      <alignment horizontal="right" vertical="center" wrapText="1"/>
    </xf>
    <xf numFmtId="4" fontId="12" fillId="0" borderId="0" xfId="4" applyNumberFormat="1" applyFont="1" applyAlignment="1">
      <alignment horizontal="right" vertical="center"/>
    </xf>
    <xf numFmtId="4" fontId="12" fillId="0" borderId="0" xfId="3" applyNumberFormat="1" applyFont="1" applyAlignment="1">
      <alignment horizontal="center" vertical="center" wrapText="1"/>
    </xf>
    <xf numFmtId="0" fontId="12" fillId="0" borderId="0" xfId="4" applyFont="1" applyAlignment="1">
      <alignment horizontal="center" vertical="center"/>
    </xf>
    <xf numFmtId="0" fontId="7" fillId="0" borderId="0" xfId="0" applyFont="1" applyAlignment="1">
      <alignment wrapText="1"/>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7" fillId="0" borderId="0" xfId="0" applyFont="1" applyAlignment="1" applyProtection="1">
      <alignment horizontal="center" vertical="center"/>
      <protection locked="0"/>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5" fillId="0" borderId="1" xfId="0" applyFont="1" applyBorder="1" applyAlignment="1">
      <alignment horizontal="center" vertical="center"/>
    </xf>
    <xf numFmtId="49" fontId="10" fillId="0" borderId="17" xfId="0" applyNumberFormat="1" applyFont="1" applyBorder="1" applyAlignment="1">
      <alignment horizontal="center" vertical="center" wrapText="1"/>
    </xf>
    <xf numFmtId="4" fontId="12" fillId="4" borderId="23" xfId="4" applyNumberFormat="1" applyFont="1" applyFill="1" applyBorder="1" applyAlignment="1" applyProtection="1">
      <alignment horizontal="center" vertical="center" wrapText="1"/>
      <protection locked="0"/>
    </xf>
    <xf numFmtId="49" fontId="11" fillId="0" borderId="20" xfId="0" applyNumberFormat="1" applyFont="1" applyBorder="1" applyAlignment="1">
      <alignment horizontal="center" vertical="center"/>
    </xf>
    <xf numFmtId="49" fontId="11" fillId="0" borderId="30" xfId="0" applyNumberFormat="1" applyFont="1" applyBorder="1" applyAlignment="1">
      <alignment horizontal="center" vertical="center" wrapText="1"/>
    </xf>
    <xf numFmtId="49" fontId="11" fillId="0" borderId="30" xfId="0" applyNumberFormat="1" applyFont="1" applyBorder="1" applyAlignment="1">
      <alignment horizontal="left" vertical="center" wrapText="1"/>
    </xf>
    <xf numFmtId="4" fontId="12" fillId="4" borderId="30" xfId="4" applyNumberFormat="1" applyFont="1" applyFill="1" applyBorder="1" applyAlignment="1" applyProtection="1">
      <alignment horizontal="center" vertical="center" wrapText="1"/>
      <protection locked="0"/>
    </xf>
    <xf numFmtId="4" fontId="11" fillId="0" borderId="31" xfId="0" applyNumberFormat="1" applyFont="1" applyBorder="1" applyAlignment="1">
      <alignment horizontal="center" vertical="center" wrapText="1"/>
    </xf>
    <xf numFmtId="4" fontId="11" fillId="0" borderId="29" xfId="0" applyNumberFormat="1" applyFont="1" applyBorder="1" applyAlignment="1">
      <alignment horizontal="center" vertical="center" wrapText="1"/>
    </xf>
    <xf numFmtId="0" fontId="7" fillId="0" borderId="20" xfId="0" applyFont="1" applyBorder="1" applyAlignment="1">
      <alignment horizontal="center" vertical="center" wrapText="1"/>
    </xf>
    <xf numFmtId="164" fontId="11" fillId="4" borderId="20" xfId="0" applyNumberFormat="1" applyFont="1" applyFill="1" applyBorder="1" applyAlignment="1" applyProtection="1">
      <alignment horizontal="center" vertical="center"/>
      <protection locked="0"/>
    </xf>
    <xf numFmtId="4" fontId="12" fillId="4" borderId="8" xfId="3" applyNumberFormat="1" applyFont="1" applyFill="1" applyBorder="1" applyAlignment="1" applyProtection="1">
      <alignment horizontal="center" vertical="center" wrapText="1"/>
      <protection locked="0"/>
    </xf>
    <xf numFmtId="49" fontId="10" fillId="0" borderId="13" xfId="0" applyNumberFormat="1" applyFont="1" applyBorder="1" applyAlignment="1">
      <alignment horizontal="center" vertical="center" wrapText="1"/>
    </xf>
    <xf numFmtId="164" fontId="11" fillId="4" borderId="23"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wrapText="1"/>
    </xf>
    <xf numFmtId="4" fontId="11" fillId="4" borderId="23" xfId="0" applyNumberFormat="1" applyFont="1" applyFill="1" applyBorder="1" applyAlignment="1" applyProtection="1">
      <alignment horizontal="center" vertical="center" wrapText="1"/>
      <protection locked="0"/>
    </xf>
    <xf numFmtId="0" fontId="12" fillId="0" borderId="32" xfId="3" applyFont="1" applyBorder="1" applyAlignment="1">
      <alignment horizontal="center" vertical="center" wrapText="1"/>
    </xf>
    <xf numFmtId="4" fontId="12" fillId="0" borderId="29" xfId="3" applyNumberFormat="1" applyFont="1" applyBorder="1" applyAlignment="1">
      <alignment horizontal="center" vertical="center" wrapText="1"/>
    </xf>
    <xf numFmtId="49" fontId="11" fillId="0" borderId="14" xfId="4"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23" xfId="0" applyFont="1" applyBorder="1" applyAlignment="1">
      <alignment horizontal="center" vertical="center" wrapText="1"/>
    </xf>
    <xf numFmtId="0" fontId="15" fillId="0" borderId="3" xfId="0" applyFont="1" applyBorder="1" applyAlignment="1">
      <alignment horizontal="center" vertical="center"/>
    </xf>
    <xf numFmtId="0" fontId="7" fillId="0" borderId="23" xfId="0" applyFont="1" applyBorder="1" applyAlignment="1">
      <alignment vertical="center" wrapText="1"/>
    </xf>
    <xf numFmtId="0" fontId="7" fillId="0" borderId="23"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xf numFmtId="0" fontId="15" fillId="0" borderId="23" xfId="0" applyFont="1" applyBorder="1" applyAlignment="1">
      <alignment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15" fillId="0" borderId="3" xfId="0" applyFont="1" applyBorder="1" applyAlignment="1">
      <alignment vertical="center" wrapText="1"/>
    </xf>
    <xf numFmtId="0" fontId="7" fillId="0" borderId="30" xfId="0" applyFont="1" applyBorder="1" applyAlignment="1">
      <alignment horizontal="center" vertical="center" wrapText="1"/>
    </xf>
    <xf numFmtId="0" fontId="8" fillId="0" borderId="18" xfId="2" applyFont="1" applyBorder="1" applyAlignment="1" applyProtection="1">
      <alignment horizontal="center" vertical="center" wrapText="1"/>
    </xf>
    <xf numFmtId="0" fontId="8" fillId="0" borderId="27" xfId="2" applyFont="1" applyBorder="1" applyAlignment="1" applyProtection="1">
      <alignment horizontal="center" vertical="center" wrapText="1"/>
    </xf>
    <xf numFmtId="0" fontId="8" fillId="0" borderId="28" xfId="2" applyFont="1" applyBorder="1" applyAlignment="1" applyProtection="1">
      <alignment horizontal="center" vertical="center" wrapText="1"/>
    </xf>
    <xf numFmtId="0" fontId="8" fillId="0" borderId="28" xfId="1" applyFont="1" applyBorder="1" applyAlignment="1" applyProtection="1">
      <alignment horizontal="center" vertical="center" wrapText="1"/>
    </xf>
    <xf numFmtId="0" fontId="8" fillId="0" borderId="29" xfId="1" applyFont="1" applyBorder="1" applyAlignment="1" applyProtection="1">
      <alignment horizontal="center" vertical="center" wrapText="1"/>
    </xf>
    <xf numFmtId="0" fontId="7" fillId="0" borderId="8" xfId="0" applyFont="1" applyBorder="1" applyAlignment="1">
      <alignment vertical="center" wrapText="1"/>
    </xf>
    <xf numFmtId="0" fontId="15" fillId="0" borderId="8"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xf>
    <xf numFmtId="4" fontId="17" fillId="0" borderId="1" xfId="0" applyNumberFormat="1" applyFont="1" applyBorder="1" applyAlignment="1">
      <alignment horizontal="center" vertical="center"/>
    </xf>
    <xf numFmtId="0" fontId="16" fillId="0" borderId="1" xfId="0" applyFont="1" applyBorder="1" applyAlignment="1">
      <alignment horizontal="right" vertical="center"/>
    </xf>
    <xf numFmtId="4" fontId="16" fillId="0" borderId="1"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8" xfId="0" applyFont="1" applyBorder="1" applyAlignment="1">
      <alignment horizontal="center" vertical="center"/>
    </xf>
    <xf numFmtId="0" fontId="14" fillId="0" borderId="21" xfId="0" applyFont="1" applyBorder="1" applyAlignment="1">
      <alignment horizontal="center" vertical="center" wrapText="1"/>
    </xf>
    <xf numFmtId="0" fontId="7" fillId="0" borderId="3" xfId="0" applyFont="1" applyBorder="1" applyAlignment="1">
      <alignment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1" applyFont="1" applyAlignment="1" applyProtection="1">
      <alignment horizontal="center" vertical="center" wrapText="1"/>
    </xf>
    <xf numFmtId="4" fontId="11" fillId="4" borderId="3" xfId="3" applyNumberFormat="1" applyFont="1" applyFill="1" applyBorder="1" applyAlignment="1" applyProtection="1">
      <alignment horizontal="center" vertical="center" wrapText="1"/>
      <protection locked="0"/>
    </xf>
    <xf numFmtId="4" fontId="11" fillId="0" borderId="0" xfId="0" applyNumberFormat="1" applyFont="1" applyAlignment="1" applyProtection="1">
      <alignment horizontal="center" vertical="center" wrapText="1"/>
      <protection locked="0"/>
    </xf>
    <xf numFmtId="4" fontId="7" fillId="0" borderId="0" xfId="0" applyNumberFormat="1" applyFont="1" applyAlignment="1" applyProtection="1">
      <alignment horizontal="center" vertical="center"/>
      <protection locked="0"/>
    </xf>
    <xf numFmtId="4" fontId="11" fillId="4" borderId="1" xfId="3" applyNumberFormat="1" applyFont="1" applyFill="1" applyBorder="1" applyAlignment="1" applyProtection="1">
      <alignment horizontal="center" vertical="center" wrapText="1"/>
      <protection locked="0"/>
    </xf>
    <xf numFmtId="4" fontId="11" fillId="4" borderId="8" xfId="3" applyNumberFormat="1" applyFont="1" applyFill="1" applyBorder="1" applyAlignment="1" applyProtection="1">
      <alignment horizontal="center" vertical="center" wrapText="1"/>
      <protection locked="0"/>
    </xf>
    <xf numFmtId="4" fontId="11" fillId="4" borderId="23" xfId="3" applyNumberFormat="1"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4" applyFont="1" applyAlignment="1">
      <alignment vertical="center" wrapText="1"/>
    </xf>
    <xf numFmtId="0" fontId="11" fillId="0" borderId="0" xfId="4" applyFont="1" applyAlignment="1">
      <alignment vertical="center"/>
    </xf>
    <xf numFmtId="4" fontId="11" fillId="0" borderId="0" xfId="4" applyNumberFormat="1" applyFont="1" applyAlignment="1">
      <alignment horizontal="right" vertical="center" wrapText="1"/>
    </xf>
    <xf numFmtId="4" fontId="11" fillId="0" borderId="0" xfId="4" applyNumberFormat="1" applyFont="1" applyAlignment="1">
      <alignment horizontal="right" vertical="center"/>
    </xf>
    <xf numFmtId="4" fontId="11" fillId="0" borderId="0" xfId="3" applyNumberFormat="1" applyFont="1" applyAlignment="1">
      <alignment horizontal="center" vertical="center" wrapText="1"/>
    </xf>
    <xf numFmtId="0" fontId="11" fillId="0" borderId="0" xfId="4" applyFont="1" applyAlignment="1">
      <alignment horizontal="center" vertical="center"/>
    </xf>
    <xf numFmtId="0" fontId="15" fillId="0" borderId="23" xfId="0" applyFont="1" applyBorder="1" applyAlignment="1">
      <alignment horizontal="center" vertical="center"/>
    </xf>
    <xf numFmtId="2" fontId="7" fillId="0" borderId="1" xfId="0" applyNumberFormat="1" applyFont="1" applyBorder="1" applyAlignment="1">
      <alignment horizontal="center"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23" xfId="0" applyFont="1" applyBorder="1" applyAlignment="1">
      <alignment horizontal="left"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0" fontId="17" fillId="0" borderId="1" xfId="0" applyFont="1" applyBorder="1" applyAlignment="1">
      <alignment vertical="center" wrapText="1"/>
    </xf>
    <xf numFmtId="0" fontId="14" fillId="0" borderId="7" xfId="0" applyFont="1" applyBorder="1" applyAlignment="1">
      <alignment horizontal="center" vertical="center" wrapText="1"/>
    </xf>
    <xf numFmtId="2" fontId="8" fillId="0" borderId="0" xfId="1" applyNumberFormat="1" applyFont="1" applyAlignment="1" applyProtection="1">
      <alignment horizontal="center" vertical="center" wrapText="1"/>
    </xf>
    <xf numFmtId="2" fontId="8" fillId="0" borderId="23" xfId="2" applyNumberFormat="1" applyFont="1" applyBorder="1" applyAlignment="1" applyProtection="1">
      <alignment horizontal="center" vertical="center" wrapText="1"/>
    </xf>
    <xf numFmtId="2" fontId="11" fillId="0" borderId="3" xfId="0" applyNumberFormat="1" applyFont="1" applyBorder="1" applyAlignment="1">
      <alignment horizontal="center" vertical="center"/>
    </xf>
    <xf numFmtId="2" fontId="11" fillId="0" borderId="1" xfId="0" applyNumberFormat="1" applyFont="1" applyBorder="1" applyAlignment="1">
      <alignment horizontal="center" vertical="center"/>
    </xf>
    <xf numFmtId="2" fontId="11" fillId="0" borderId="23" xfId="0" applyNumberFormat="1" applyFont="1" applyBorder="1" applyAlignment="1">
      <alignment horizontal="center" vertical="center"/>
    </xf>
    <xf numFmtId="2" fontId="7" fillId="0" borderId="3"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15" fillId="0" borderId="23"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2" fontId="7" fillId="0" borderId="23" xfId="0" applyNumberFormat="1" applyFont="1" applyBorder="1" applyAlignment="1">
      <alignment horizontal="center" vertical="center"/>
    </xf>
    <xf numFmtId="2" fontId="11" fillId="0" borderId="30" xfId="0" applyNumberFormat="1" applyFont="1" applyBorder="1" applyAlignment="1">
      <alignment horizontal="center" vertical="center"/>
    </xf>
    <xf numFmtId="2" fontId="7" fillId="0" borderId="3" xfId="0" applyNumberFormat="1" applyFont="1" applyBorder="1" applyAlignment="1">
      <alignment horizontal="center" vertical="center" wrapText="1"/>
    </xf>
    <xf numFmtId="2" fontId="7" fillId="0" borderId="8" xfId="0" applyNumberFormat="1" applyFont="1" applyBorder="1" applyAlignment="1">
      <alignment horizontal="center" vertical="center" wrapText="1"/>
    </xf>
    <xf numFmtId="2" fontId="7" fillId="0" borderId="23" xfId="0" applyNumberFormat="1" applyFont="1" applyBorder="1" applyAlignment="1">
      <alignment horizontal="center" vertical="center" wrapText="1"/>
    </xf>
    <xf numFmtId="2" fontId="11" fillId="0" borderId="14" xfId="0" applyNumberFormat="1" applyFont="1" applyBorder="1" applyAlignment="1">
      <alignment horizontal="center" vertical="center" wrapText="1"/>
    </xf>
    <xf numFmtId="2" fontId="12" fillId="0" borderId="0" xfId="4" applyNumberFormat="1" applyFont="1" applyAlignment="1">
      <alignment vertical="center"/>
    </xf>
    <xf numFmtId="2" fontId="12" fillId="0" borderId="0" xfId="4" applyNumberFormat="1" applyFont="1" applyAlignment="1">
      <alignment horizontal="right" vertical="center"/>
    </xf>
    <xf numFmtId="2" fontId="7" fillId="0" borderId="0" xfId="0" applyNumberFormat="1" applyFont="1"/>
    <xf numFmtId="2" fontId="14" fillId="0" borderId="0" xfId="0" applyNumberFormat="1" applyFont="1" applyAlignment="1">
      <alignment vertical="center"/>
    </xf>
    <xf numFmtId="2" fontId="14" fillId="0" borderId="0" xfId="0" applyNumberFormat="1" applyFont="1" applyAlignment="1">
      <alignment horizontal="left" vertical="center" wrapText="1"/>
    </xf>
    <xf numFmtId="2" fontId="8" fillId="0" borderId="28" xfId="2" applyNumberFormat="1" applyFont="1" applyBorder="1" applyAlignment="1" applyProtection="1">
      <alignment horizontal="center" vertical="center" wrapText="1"/>
    </xf>
    <xf numFmtId="2" fontId="15" fillId="0" borderId="3" xfId="0" applyNumberFormat="1" applyFont="1" applyBorder="1" applyAlignment="1">
      <alignment horizontal="center" vertical="center"/>
    </xf>
    <xf numFmtId="2" fontId="15" fillId="0" borderId="8" xfId="0" applyNumberFormat="1" applyFont="1" applyBorder="1" applyAlignment="1">
      <alignment horizontal="center" vertical="center"/>
    </xf>
    <xf numFmtId="2" fontId="11" fillId="0" borderId="8"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4" fillId="0" borderId="3"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8"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2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2" fontId="5" fillId="0" borderId="23" xfId="0" applyNumberFormat="1" applyFont="1" applyBorder="1" applyAlignment="1">
      <alignment horizontal="center" vertical="center"/>
    </xf>
    <xf numFmtId="2" fontId="7" fillId="0" borderId="8" xfId="0" applyNumberFormat="1" applyFont="1" applyBorder="1" applyAlignment="1">
      <alignment horizontal="center" vertical="center"/>
    </xf>
    <xf numFmtId="2" fontId="15" fillId="0" borderId="0" xfId="1" applyNumberFormat="1" applyFont="1" applyAlignment="1" applyProtection="1">
      <alignment horizontal="center" vertical="center" wrapText="1"/>
    </xf>
    <xf numFmtId="2" fontId="15" fillId="0" borderId="3"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2" fontId="15" fillId="0" borderId="8" xfId="0" applyNumberFormat="1" applyFont="1" applyBorder="1" applyAlignment="1">
      <alignment horizontal="center" vertical="center" wrapText="1"/>
    </xf>
    <xf numFmtId="2" fontId="11" fillId="0" borderId="0" xfId="4" applyNumberFormat="1" applyFont="1" applyAlignment="1">
      <alignment vertical="center"/>
    </xf>
    <xf numFmtId="2" fontId="11" fillId="0" borderId="0" xfId="4" applyNumberFormat="1" applyFont="1" applyAlignment="1">
      <alignment horizontal="right" vertical="center"/>
    </xf>
    <xf numFmtId="2" fontId="15" fillId="0" borderId="23" xfId="0" applyNumberFormat="1" applyFont="1" applyBorder="1" applyAlignment="1">
      <alignment horizontal="center" vertical="center"/>
    </xf>
    <xf numFmtId="0" fontId="11" fillId="0" borderId="1" xfId="0" applyFont="1" applyBorder="1" applyAlignment="1">
      <alignment horizontal="left" vertical="center" wrapText="1"/>
    </xf>
    <xf numFmtId="0" fontId="21" fillId="0" borderId="1" xfId="0" applyFont="1" applyBorder="1" applyAlignment="1">
      <alignment horizontal="left" vertical="center" wrapText="1"/>
    </xf>
    <xf numFmtId="0" fontId="17" fillId="0" borderId="0" xfId="0" applyFont="1"/>
    <xf numFmtId="0" fontId="24" fillId="0" borderId="0" xfId="0" applyFont="1"/>
    <xf numFmtId="165" fontId="11" fillId="0" borderId="3" xfId="0" applyNumberFormat="1" applyFont="1" applyBorder="1" applyAlignment="1">
      <alignment horizontal="center" vertical="center"/>
    </xf>
    <xf numFmtId="49" fontId="21" fillId="0" borderId="20" xfId="0" applyNumberFormat="1" applyFont="1" applyBorder="1" applyAlignment="1">
      <alignment horizontal="left" vertical="center" wrapText="1"/>
    </xf>
    <xf numFmtId="0" fontId="21" fillId="0" borderId="1" xfId="5" applyFont="1" applyBorder="1" applyAlignment="1">
      <alignment horizontal="left" vertical="center" wrapText="1"/>
    </xf>
    <xf numFmtId="49" fontId="10" fillId="0" borderId="33" xfId="0" applyNumberFormat="1" applyFont="1" applyBorder="1" applyAlignment="1">
      <alignment horizontal="center" vertical="center" wrapText="1"/>
    </xf>
    <xf numFmtId="49" fontId="11" fillId="0" borderId="20" xfId="0" applyNumberFormat="1" applyFont="1" applyBorder="1" applyAlignment="1">
      <alignment horizontal="center" vertical="center" wrapText="1"/>
    </xf>
    <xf numFmtId="2" fontId="7" fillId="0" borderId="20"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2" fontId="7" fillId="0" borderId="20" xfId="0" applyNumberFormat="1" applyFont="1" applyBorder="1" applyAlignment="1">
      <alignment horizontal="center" vertical="center"/>
    </xf>
    <xf numFmtId="49" fontId="10" fillId="0" borderId="1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left" vertical="center" wrapText="1"/>
    </xf>
    <xf numFmtId="0" fontId="7" fillId="0" borderId="28" xfId="0" applyFont="1" applyBorder="1" applyAlignment="1">
      <alignment horizontal="center" vertical="center" wrapText="1"/>
    </xf>
    <xf numFmtId="2" fontId="11" fillId="0" borderId="28" xfId="0" applyNumberFormat="1" applyFont="1" applyBorder="1" applyAlignment="1">
      <alignment horizontal="center" vertical="center"/>
    </xf>
    <xf numFmtId="164" fontId="11" fillId="4" borderId="28" xfId="0" applyNumberFormat="1" applyFont="1" applyFill="1" applyBorder="1" applyAlignment="1" applyProtection="1">
      <alignment horizontal="center" vertical="center"/>
      <protection locked="0"/>
    </xf>
    <xf numFmtId="49" fontId="10" fillId="0" borderId="20" xfId="0" applyNumberFormat="1" applyFont="1" applyBorder="1" applyAlignment="1">
      <alignment horizontal="center" vertical="center" wrapText="1"/>
    </xf>
    <xf numFmtId="4" fontId="11" fillId="0" borderId="20" xfId="0" applyNumberFormat="1" applyFont="1" applyBorder="1" applyAlignment="1">
      <alignment horizontal="center" vertical="center" wrapText="1"/>
    </xf>
    <xf numFmtId="2" fontId="5" fillId="0" borderId="20" xfId="0" applyNumberFormat="1" applyFont="1" applyBorder="1" applyAlignment="1">
      <alignment horizontal="center" vertical="center"/>
    </xf>
    <xf numFmtId="2" fontId="5" fillId="0" borderId="8" xfId="0" applyNumberFormat="1" applyFont="1" applyBorder="1" applyAlignment="1">
      <alignment horizontal="center" vertical="center"/>
    </xf>
    <xf numFmtId="0" fontId="14" fillId="0" borderId="25" xfId="0" applyFont="1" applyBorder="1" applyAlignment="1">
      <alignment horizontal="center" vertical="center" wrapText="1"/>
    </xf>
    <xf numFmtId="0" fontId="7" fillId="0" borderId="20" xfId="0" applyFont="1" applyBorder="1" applyAlignment="1">
      <alignment horizontal="center" vertical="center"/>
    </xf>
    <xf numFmtId="0" fontId="7" fillId="0" borderId="20" xfId="0" applyFont="1" applyBorder="1" applyAlignment="1">
      <alignment vertical="center" wrapText="1"/>
    </xf>
    <xf numFmtId="4" fontId="12" fillId="4" borderId="20" xfId="3" applyNumberFormat="1" applyFont="1" applyFill="1" applyBorder="1" applyAlignment="1" applyProtection="1">
      <alignment horizontal="center" vertical="center" wrapText="1"/>
      <protection locked="0"/>
    </xf>
    <xf numFmtId="0" fontId="7" fillId="0" borderId="34" xfId="0" applyFont="1" applyBorder="1" applyAlignment="1">
      <alignment horizontal="center" vertical="center"/>
    </xf>
    <xf numFmtId="49" fontId="21" fillId="0" borderId="34" xfId="0" applyNumberFormat="1" applyFont="1" applyBorder="1" applyAlignment="1">
      <alignment horizontal="left" vertical="center" wrapText="1"/>
    </xf>
    <xf numFmtId="0" fontId="15" fillId="0" borderId="20" xfId="0" applyFont="1" applyBorder="1" applyAlignment="1">
      <alignment vertical="center" wrapText="1"/>
    </xf>
    <xf numFmtId="0" fontId="15" fillId="0" borderId="20" xfId="0" applyFont="1" applyBorder="1" applyAlignment="1">
      <alignment horizontal="center" vertical="center" wrapText="1"/>
    </xf>
    <xf numFmtId="0" fontId="7" fillId="0" borderId="28" xfId="0" applyFont="1" applyBorder="1" applyAlignment="1">
      <alignment horizontal="center" vertical="center"/>
    </xf>
    <xf numFmtId="0" fontId="15" fillId="0" borderId="28" xfId="0" applyFont="1" applyBorder="1" applyAlignment="1">
      <alignment horizontal="center" vertical="center" wrapText="1"/>
    </xf>
    <xf numFmtId="165" fontId="7" fillId="0" borderId="1" xfId="0" applyNumberFormat="1" applyFont="1" applyBorder="1" applyAlignment="1">
      <alignment horizontal="center" vertical="center" wrapText="1"/>
    </xf>
    <xf numFmtId="49" fontId="11" fillId="0" borderId="14" xfId="0" applyNumberFormat="1" applyFont="1" applyBorder="1" applyAlignment="1">
      <alignment horizontal="center" vertical="center"/>
    </xf>
    <xf numFmtId="0" fontId="15" fillId="0" borderId="14" xfId="0" applyFont="1" applyBorder="1" applyAlignment="1">
      <alignment vertical="center" wrapText="1"/>
    </xf>
    <xf numFmtId="2" fontId="7" fillId="0" borderId="14" xfId="0" applyNumberFormat="1" applyFont="1" applyBorder="1" applyAlignment="1">
      <alignment horizontal="center" vertical="center" wrapText="1"/>
    </xf>
    <xf numFmtId="4" fontId="12" fillId="4" borderId="14" xfId="3" applyNumberFormat="1" applyFont="1" applyFill="1" applyBorder="1" applyAlignment="1" applyProtection="1">
      <alignment horizontal="center" vertical="center" wrapText="1"/>
      <protection locked="0"/>
    </xf>
    <xf numFmtId="49" fontId="30" fillId="0" borderId="5"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4" fontId="9" fillId="4" borderId="1" xfId="3" applyNumberFormat="1" applyFont="1" applyFill="1" applyBorder="1" applyAlignment="1" applyProtection="1">
      <alignment horizontal="center" vertical="center" wrapText="1"/>
      <protection locked="0"/>
    </xf>
    <xf numFmtId="4" fontId="6" fillId="0" borderId="6" xfId="0" applyNumberFormat="1" applyFont="1" applyBorder="1" applyAlignment="1">
      <alignment horizontal="center" vertical="center" wrapText="1"/>
    </xf>
    <xf numFmtId="0" fontId="8" fillId="0" borderId="13" xfId="2" applyFont="1" applyBorder="1" applyAlignment="1" applyProtection="1">
      <alignment horizontal="center" vertical="center" wrapText="1"/>
    </xf>
    <xf numFmtId="0" fontId="8" fillId="0" borderId="19" xfId="2" applyFont="1" applyBorder="1" applyAlignment="1" applyProtection="1">
      <alignment horizontal="center" vertical="center" wrapText="1"/>
    </xf>
    <xf numFmtId="0" fontId="8" fillId="0" borderId="14" xfId="2" applyFont="1" applyBorder="1" applyAlignment="1" applyProtection="1">
      <alignment horizontal="center" vertical="center" wrapText="1"/>
    </xf>
    <xf numFmtId="2" fontId="8" fillId="0" borderId="14" xfId="2" applyNumberFormat="1" applyFont="1" applyBorder="1" applyAlignment="1" applyProtection="1">
      <alignment horizontal="center" vertical="center" wrapText="1"/>
    </xf>
    <xf numFmtId="0" fontId="8" fillId="0" borderId="14" xfId="1" applyFont="1" applyBorder="1" applyAlignment="1" applyProtection="1">
      <alignment horizontal="center" vertical="center" wrapText="1"/>
    </xf>
    <xf numFmtId="0" fontId="8" fillId="0" borderId="15" xfId="1" applyFont="1" applyBorder="1" applyAlignment="1" applyProtection="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vertical="center"/>
    </xf>
    <xf numFmtId="4" fontId="32" fillId="0" borderId="1" xfId="0" applyNumberFormat="1" applyFont="1" applyBorder="1" applyAlignment="1">
      <alignment horizontal="center" vertical="center"/>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8" fillId="2" borderId="0" xfId="1" applyFont="1" applyFill="1" applyAlignment="1" applyProtection="1">
      <alignment horizontal="center" vertical="center" wrapText="1"/>
    </xf>
    <xf numFmtId="0" fontId="8" fillId="3" borderId="10" xfId="1" applyFont="1" applyFill="1" applyBorder="1" applyAlignment="1" applyProtection="1">
      <alignment horizontal="center" vertical="center" wrapText="1"/>
    </xf>
    <xf numFmtId="0" fontId="8" fillId="3" borderId="11" xfId="1" applyFont="1" applyFill="1" applyBorder="1" applyAlignment="1" applyProtection="1">
      <alignment horizontal="center" vertical="center"/>
    </xf>
    <xf numFmtId="0" fontId="8" fillId="3" borderId="12" xfId="1" applyFont="1" applyFill="1" applyBorder="1" applyAlignment="1" applyProtection="1">
      <alignment horizontal="center" vertical="center"/>
    </xf>
    <xf numFmtId="0" fontId="8" fillId="3" borderId="2" xfId="1" applyFont="1" applyFill="1" applyBorder="1" applyAlignment="1" applyProtection="1">
      <alignment horizontal="center" vertical="center" wrapText="1"/>
    </xf>
    <xf numFmtId="0" fontId="8" fillId="3" borderId="3" xfId="1" applyFont="1" applyFill="1" applyBorder="1" applyAlignment="1" applyProtection="1">
      <alignment horizontal="center" vertical="center"/>
    </xf>
    <xf numFmtId="0" fontId="8" fillId="3" borderId="4" xfId="1" applyFont="1" applyFill="1" applyBorder="1" applyAlignment="1" applyProtection="1">
      <alignment horizontal="center" vertical="center"/>
    </xf>
    <xf numFmtId="0" fontId="15" fillId="2" borderId="0" xfId="1" applyFont="1" applyFill="1" applyAlignment="1" applyProtection="1">
      <alignment horizontal="center" vertical="center" wrapText="1"/>
    </xf>
    <xf numFmtId="0" fontId="8" fillId="3" borderId="39" xfId="1" applyFont="1" applyFill="1" applyBorder="1" applyAlignment="1" applyProtection="1">
      <alignment horizontal="center" vertical="center" wrapText="1"/>
    </xf>
    <xf numFmtId="0" fontId="8" fillId="3" borderId="40" xfId="1" applyFont="1" applyFill="1" applyBorder="1" applyAlignment="1" applyProtection="1">
      <alignment horizontal="center" vertical="center"/>
    </xf>
    <xf numFmtId="0" fontId="8" fillId="3" borderId="41" xfId="1" applyFont="1" applyFill="1" applyBorder="1" applyAlignment="1" applyProtection="1">
      <alignment horizontal="center" vertical="center"/>
    </xf>
    <xf numFmtId="0" fontId="8" fillId="2" borderId="38" xfId="1" applyFont="1" applyFill="1" applyBorder="1" applyAlignment="1" applyProtection="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23"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8" fillId="0" borderId="0" xfId="0" applyFont="1" applyAlignment="1">
      <alignment horizontal="left" vertical="center" wrapText="1"/>
    </xf>
  </cellXfs>
  <cellStyles count="6">
    <cellStyle name="Įprastas" xfId="0" builtinId="0"/>
    <cellStyle name="Įprastas 3" xfId="5" xr:uid="{300D2961-1435-4DF2-977A-E77F5200735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99"/>
  <sheetViews>
    <sheetView tabSelected="1" zoomScale="70" zoomScaleNormal="70" workbookViewId="0">
      <selection activeCell="I24" sqref="I24"/>
    </sheetView>
  </sheetViews>
  <sheetFormatPr defaultColWidth="9.140625" defaultRowHeight="15" x14ac:dyDescent="0.25"/>
  <cols>
    <col min="1" max="1" width="39.7109375" style="65" customWidth="1"/>
    <col min="2" max="2" width="10.5703125" style="66" customWidth="1"/>
    <col min="3" max="3" width="94.7109375" style="67" customWidth="1"/>
    <col min="4" max="4" width="9.140625" style="66"/>
    <col min="5" max="5" width="16.28515625" style="169" customWidth="1"/>
    <col min="6" max="6" width="25" style="74" customWidth="1"/>
    <col min="7" max="7" width="14.7109375" style="66" customWidth="1"/>
    <col min="8" max="8" width="21.5703125" style="1" customWidth="1"/>
    <col min="9" max="9" width="16.140625" style="2" customWidth="1"/>
    <col min="10" max="16384" width="9.140625" style="2"/>
  </cols>
  <sheetData>
    <row r="1" spans="1:9" ht="30.6" customHeight="1" x14ac:dyDescent="0.25">
      <c r="A1" s="252" t="s">
        <v>624</v>
      </c>
      <c r="B1" s="252"/>
      <c r="C1" s="252"/>
      <c r="D1" s="252"/>
      <c r="E1" s="252"/>
      <c r="F1" s="252"/>
      <c r="G1" s="252"/>
    </row>
    <row r="2" spans="1:9" ht="14.45" thickBot="1" x14ac:dyDescent="0.3">
      <c r="A2" s="3"/>
      <c r="B2" s="3"/>
      <c r="C2" s="3"/>
      <c r="D2" s="3"/>
      <c r="E2" s="152"/>
      <c r="F2" s="3"/>
      <c r="G2" s="3"/>
    </row>
    <row r="3" spans="1:9" ht="44.1" customHeight="1" x14ac:dyDescent="0.25">
      <c r="A3" s="253" t="s">
        <v>521</v>
      </c>
      <c r="B3" s="254"/>
      <c r="C3" s="254"/>
      <c r="D3" s="254"/>
      <c r="E3" s="254"/>
      <c r="F3" s="254"/>
      <c r="G3" s="255"/>
    </row>
    <row r="4" spans="1:9" ht="29.25" thickBot="1" x14ac:dyDescent="0.3">
      <c r="A4" s="4" t="s">
        <v>69</v>
      </c>
      <c r="B4" s="5" t="s">
        <v>0</v>
      </c>
      <c r="C4" s="6" t="s">
        <v>1</v>
      </c>
      <c r="D4" s="6" t="s">
        <v>2</v>
      </c>
      <c r="E4" s="153" t="s">
        <v>3</v>
      </c>
      <c r="F4" s="7" t="s">
        <v>130</v>
      </c>
      <c r="G4" s="8" t="s">
        <v>4</v>
      </c>
    </row>
    <row r="5" spans="1:9" ht="30" customHeight="1" x14ac:dyDescent="0.25">
      <c r="A5" s="9" t="s">
        <v>5</v>
      </c>
      <c r="B5" s="10" t="s">
        <v>12</v>
      </c>
      <c r="C5" s="11" t="s">
        <v>500</v>
      </c>
      <c r="D5" s="12" t="s">
        <v>122</v>
      </c>
      <c r="E5" s="198">
        <v>0.26600000000000001</v>
      </c>
      <c r="F5" s="13"/>
      <c r="G5" s="14">
        <f t="shared" ref="G5:G35" si="0">ROUND((E5*F5),2)</f>
        <v>0</v>
      </c>
      <c r="H5" s="15"/>
      <c r="I5" s="16"/>
    </row>
    <row r="6" spans="1:9" ht="30" customHeight="1" x14ac:dyDescent="0.25">
      <c r="A6" s="17" t="s">
        <v>5</v>
      </c>
      <c r="B6" s="18" t="s">
        <v>13</v>
      </c>
      <c r="C6" s="19" t="s">
        <v>507</v>
      </c>
      <c r="D6" s="20" t="s">
        <v>113</v>
      </c>
      <c r="E6" s="155">
        <v>30</v>
      </c>
      <c r="F6" s="21"/>
      <c r="G6" s="22">
        <f t="shared" si="0"/>
        <v>0</v>
      </c>
      <c r="H6" s="15"/>
      <c r="I6" s="16"/>
    </row>
    <row r="7" spans="1:9" ht="30" customHeight="1" x14ac:dyDescent="0.25">
      <c r="A7" s="17" t="s">
        <v>5</v>
      </c>
      <c r="B7" s="18" t="s">
        <v>14</v>
      </c>
      <c r="C7" s="194" t="s">
        <v>625</v>
      </c>
      <c r="D7" s="20" t="s">
        <v>120</v>
      </c>
      <c r="E7" s="155">
        <v>3</v>
      </c>
      <c r="F7" s="21"/>
      <c r="G7" s="22">
        <f t="shared" si="0"/>
        <v>0</v>
      </c>
      <c r="H7" s="15"/>
      <c r="I7" s="16"/>
    </row>
    <row r="8" spans="1:9" ht="30" customHeight="1" x14ac:dyDescent="0.25">
      <c r="A8" s="17" t="s">
        <v>5</v>
      </c>
      <c r="B8" s="18" t="s">
        <v>15</v>
      </c>
      <c r="C8" s="19" t="s">
        <v>508</v>
      </c>
      <c r="D8" s="20" t="s">
        <v>113</v>
      </c>
      <c r="E8" s="155">
        <v>559</v>
      </c>
      <c r="F8" s="21"/>
      <c r="G8" s="22">
        <f t="shared" si="0"/>
        <v>0</v>
      </c>
      <c r="H8" s="15"/>
      <c r="I8" s="16"/>
    </row>
    <row r="9" spans="1:9" ht="30" customHeight="1" x14ac:dyDescent="0.25">
      <c r="A9" s="17" t="s">
        <v>5</v>
      </c>
      <c r="B9" s="18" t="s">
        <v>16</v>
      </c>
      <c r="C9" s="194" t="s">
        <v>626</v>
      </c>
      <c r="D9" s="20" t="s">
        <v>120</v>
      </c>
      <c r="E9" s="155">
        <v>282</v>
      </c>
      <c r="F9" s="21"/>
      <c r="G9" s="22">
        <f t="shared" si="0"/>
        <v>0</v>
      </c>
      <c r="H9" s="15"/>
      <c r="I9" s="16"/>
    </row>
    <row r="10" spans="1:9" ht="30" customHeight="1" x14ac:dyDescent="0.25">
      <c r="A10" s="17" t="s">
        <v>5</v>
      </c>
      <c r="B10" s="18" t="s">
        <v>17</v>
      </c>
      <c r="C10" s="19" t="s">
        <v>502</v>
      </c>
      <c r="D10" s="20" t="s">
        <v>113</v>
      </c>
      <c r="E10" s="155">
        <v>2833</v>
      </c>
      <c r="F10" s="21"/>
      <c r="G10" s="22">
        <f t="shared" si="0"/>
        <v>0</v>
      </c>
      <c r="H10" s="15"/>
      <c r="I10" s="16"/>
    </row>
    <row r="11" spans="1:9" ht="30" customHeight="1" x14ac:dyDescent="0.25">
      <c r="A11" s="17" t="s">
        <v>5</v>
      </c>
      <c r="B11" s="18" t="s">
        <v>18</v>
      </c>
      <c r="C11" s="194" t="s">
        <v>626</v>
      </c>
      <c r="D11" s="20" t="s">
        <v>120</v>
      </c>
      <c r="E11" s="155">
        <v>816</v>
      </c>
      <c r="F11" s="21"/>
      <c r="G11" s="22">
        <f t="shared" si="0"/>
        <v>0</v>
      </c>
      <c r="H11" s="15"/>
      <c r="I11" s="16"/>
    </row>
    <row r="12" spans="1:9" ht="30" customHeight="1" x14ac:dyDescent="0.25">
      <c r="A12" s="17" t="s">
        <v>5</v>
      </c>
      <c r="B12" s="18" t="s">
        <v>19</v>
      </c>
      <c r="C12" s="19" t="s">
        <v>497</v>
      </c>
      <c r="D12" s="20" t="s">
        <v>113</v>
      </c>
      <c r="E12" s="155">
        <v>615</v>
      </c>
      <c r="F12" s="21"/>
      <c r="G12" s="22">
        <f t="shared" si="0"/>
        <v>0</v>
      </c>
      <c r="H12" s="15"/>
      <c r="I12" s="16"/>
    </row>
    <row r="13" spans="1:9" ht="30" customHeight="1" x14ac:dyDescent="0.25">
      <c r="A13" s="17" t="s">
        <v>5</v>
      </c>
      <c r="B13" s="18" t="s">
        <v>20</v>
      </c>
      <c r="C13" s="195" t="s">
        <v>627</v>
      </c>
      <c r="D13" s="20" t="s">
        <v>114</v>
      </c>
      <c r="E13" s="155">
        <v>168</v>
      </c>
      <c r="F13" s="21"/>
      <c r="G13" s="22">
        <f t="shared" si="0"/>
        <v>0</v>
      </c>
      <c r="H13" s="15"/>
      <c r="I13" s="16"/>
    </row>
    <row r="14" spans="1:9" ht="30" customHeight="1" x14ac:dyDescent="0.25">
      <c r="A14" s="17" t="s">
        <v>5</v>
      </c>
      <c r="B14" s="18" t="s">
        <v>97</v>
      </c>
      <c r="C14" s="195" t="s">
        <v>496</v>
      </c>
      <c r="D14" s="20" t="s">
        <v>113</v>
      </c>
      <c r="E14" s="155">
        <v>36</v>
      </c>
      <c r="F14" s="21"/>
      <c r="G14" s="22">
        <f t="shared" si="0"/>
        <v>0</v>
      </c>
      <c r="H14" s="15"/>
      <c r="I14" s="16"/>
    </row>
    <row r="15" spans="1:9" ht="30" customHeight="1" x14ac:dyDescent="0.25">
      <c r="A15" s="17" t="s">
        <v>5</v>
      </c>
      <c r="B15" s="18" t="s">
        <v>98</v>
      </c>
      <c r="C15" s="195" t="s">
        <v>628</v>
      </c>
      <c r="D15" s="20" t="s">
        <v>114</v>
      </c>
      <c r="E15" s="155">
        <v>5</v>
      </c>
      <c r="F15" s="21"/>
      <c r="G15" s="22">
        <f t="shared" si="0"/>
        <v>0</v>
      </c>
      <c r="H15" s="15"/>
      <c r="I15" s="16"/>
    </row>
    <row r="16" spans="1:9" ht="30" customHeight="1" x14ac:dyDescent="0.25">
      <c r="A16" s="17" t="s">
        <v>5</v>
      </c>
      <c r="B16" s="18" t="s">
        <v>99</v>
      </c>
      <c r="C16" s="195" t="s">
        <v>528</v>
      </c>
      <c r="D16" s="20" t="s">
        <v>21</v>
      </c>
      <c r="E16" s="155">
        <v>36</v>
      </c>
      <c r="F16" s="21"/>
      <c r="G16" s="22">
        <f t="shared" si="0"/>
        <v>0</v>
      </c>
      <c r="H16" s="15"/>
      <c r="I16" s="16"/>
    </row>
    <row r="17" spans="1:9" ht="30" customHeight="1" x14ac:dyDescent="0.25">
      <c r="A17" s="17" t="s">
        <v>5</v>
      </c>
      <c r="B17" s="18" t="s">
        <v>100</v>
      </c>
      <c r="C17" s="195" t="s">
        <v>529</v>
      </c>
      <c r="D17" s="20" t="s">
        <v>21</v>
      </c>
      <c r="E17" s="155">
        <v>24</v>
      </c>
      <c r="F17" s="21"/>
      <c r="G17" s="22">
        <f t="shared" si="0"/>
        <v>0</v>
      </c>
      <c r="H17" s="15"/>
      <c r="I17" s="16"/>
    </row>
    <row r="18" spans="1:9" ht="30" customHeight="1" x14ac:dyDescent="0.25">
      <c r="A18" s="233" t="s">
        <v>5</v>
      </c>
      <c r="B18" s="234" t="s">
        <v>101</v>
      </c>
      <c r="C18" s="235" t="s">
        <v>633</v>
      </c>
      <c r="D18" s="236" t="s">
        <v>120</v>
      </c>
      <c r="E18" s="237">
        <v>2</v>
      </c>
      <c r="F18" s="238"/>
      <c r="G18" s="239">
        <f t="shared" si="0"/>
        <v>0</v>
      </c>
      <c r="H18" s="15"/>
      <c r="I18" s="16"/>
    </row>
    <row r="19" spans="1:9" ht="30" customHeight="1" x14ac:dyDescent="0.25">
      <c r="A19" s="17" t="s">
        <v>5</v>
      </c>
      <c r="B19" s="18" t="s">
        <v>102</v>
      </c>
      <c r="C19" s="19" t="s">
        <v>490</v>
      </c>
      <c r="D19" s="20" t="s">
        <v>21</v>
      </c>
      <c r="E19" s="155">
        <v>21</v>
      </c>
      <c r="F19" s="21"/>
      <c r="G19" s="22">
        <f t="shared" si="0"/>
        <v>0</v>
      </c>
      <c r="H19" s="15"/>
      <c r="I19" s="16"/>
    </row>
    <row r="20" spans="1:9" ht="30" customHeight="1" x14ac:dyDescent="0.25">
      <c r="A20" s="17" t="s">
        <v>5</v>
      </c>
      <c r="B20" s="18" t="s">
        <v>103</v>
      </c>
      <c r="C20" s="19" t="s">
        <v>491</v>
      </c>
      <c r="D20" s="20" t="s">
        <v>21</v>
      </c>
      <c r="E20" s="155">
        <v>5</v>
      </c>
      <c r="F20" s="21"/>
      <c r="G20" s="22">
        <f t="shared" si="0"/>
        <v>0</v>
      </c>
      <c r="H20" s="15"/>
      <c r="I20" s="16"/>
    </row>
    <row r="21" spans="1:9" ht="30" customHeight="1" x14ac:dyDescent="0.25">
      <c r="A21" s="17" t="s">
        <v>5</v>
      </c>
      <c r="B21" s="18" t="s">
        <v>104</v>
      </c>
      <c r="C21" s="19" t="s">
        <v>489</v>
      </c>
      <c r="D21" s="20" t="s">
        <v>9</v>
      </c>
      <c r="E21" s="155">
        <v>229</v>
      </c>
      <c r="F21" s="21"/>
      <c r="G21" s="22">
        <f t="shared" si="0"/>
        <v>0</v>
      </c>
      <c r="H21" s="15"/>
      <c r="I21" s="16"/>
    </row>
    <row r="22" spans="1:9" ht="30" customHeight="1" x14ac:dyDescent="0.25">
      <c r="A22" s="17" t="s">
        <v>5</v>
      </c>
      <c r="B22" s="18" t="s">
        <v>105</v>
      </c>
      <c r="C22" s="19" t="s">
        <v>530</v>
      </c>
      <c r="D22" s="20" t="s">
        <v>9</v>
      </c>
      <c r="E22" s="155">
        <v>123</v>
      </c>
      <c r="F22" s="21"/>
      <c r="G22" s="22">
        <f t="shared" si="0"/>
        <v>0</v>
      </c>
      <c r="H22" s="15"/>
      <c r="I22" s="16"/>
    </row>
    <row r="23" spans="1:9" ht="30" customHeight="1" x14ac:dyDescent="0.25">
      <c r="A23" s="17" t="s">
        <v>5</v>
      </c>
      <c r="B23" s="18" t="s">
        <v>106</v>
      </c>
      <c r="C23" s="19" t="s">
        <v>115</v>
      </c>
      <c r="D23" s="20" t="s">
        <v>21</v>
      </c>
      <c r="E23" s="155">
        <v>18</v>
      </c>
      <c r="F23" s="21"/>
      <c r="G23" s="22">
        <f t="shared" si="0"/>
        <v>0</v>
      </c>
      <c r="H23" s="15"/>
      <c r="I23" s="16"/>
    </row>
    <row r="24" spans="1:9" ht="30" customHeight="1" x14ac:dyDescent="0.25">
      <c r="A24" s="17" t="s">
        <v>5</v>
      </c>
      <c r="B24" s="18" t="s">
        <v>107</v>
      </c>
      <c r="C24" s="19" t="s">
        <v>116</v>
      </c>
      <c r="D24" s="20" t="s">
        <v>21</v>
      </c>
      <c r="E24" s="155">
        <v>4</v>
      </c>
      <c r="F24" s="21"/>
      <c r="G24" s="22">
        <f t="shared" si="0"/>
        <v>0</v>
      </c>
      <c r="H24" s="15"/>
      <c r="I24" s="16"/>
    </row>
    <row r="25" spans="1:9" ht="30" customHeight="1" x14ac:dyDescent="0.25">
      <c r="A25" s="17" t="s">
        <v>5</v>
      </c>
      <c r="B25" s="18" t="s">
        <v>108</v>
      </c>
      <c r="C25" s="19" t="s">
        <v>117</v>
      </c>
      <c r="D25" s="20" t="s">
        <v>21</v>
      </c>
      <c r="E25" s="155">
        <v>1</v>
      </c>
      <c r="F25" s="21"/>
      <c r="G25" s="22">
        <f t="shared" si="0"/>
        <v>0</v>
      </c>
      <c r="H25" s="15"/>
      <c r="I25" s="16"/>
    </row>
    <row r="26" spans="1:9" ht="30" customHeight="1" x14ac:dyDescent="0.25">
      <c r="A26" s="17" t="s">
        <v>5</v>
      </c>
      <c r="B26" s="18" t="s">
        <v>109</v>
      </c>
      <c r="C26" s="19" t="s">
        <v>118</v>
      </c>
      <c r="D26" s="20" t="s">
        <v>21</v>
      </c>
      <c r="E26" s="155">
        <v>1</v>
      </c>
      <c r="F26" s="21"/>
      <c r="G26" s="22">
        <f t="shared" ref="G26:G27" si="1">ROUND((E26*F26),2)</f>
        <v>0</v>
      </c>
      <c r="H26" s="15"/>
      <c r="I26" s="16"/>
    </row>
    <row r="27" spans="1:9" ht="30" customHeight="1" x14ac:dyDescent="0.25">
      <c r="A27" s="17" t="s">
        <v>5</v>
      </c>
      <c r="B27" s="18" t="s">
        <v>110</v>
      </c>
      <c r="C27" s="199" t="s">
        <v>531</v>
      </c>
      <c r="D27" s="20" t="s">
        <v>21</v>
      </c>
      <c r="E27" s="155">
        <v>24</v>
      </c>
      <c r="F27" s="21"/>
      <c r="G27" s="22">
        <f t="shared" si="1"/>
        <v>0</v>
      </c>
      <c r="H27" s="15"/>
      <c r="I27" s="16"/>
    </row>
    <row r="28" spans="1:9" ht="57" customHeight="1" x14ac:dyDescent="0.25">
      <c r="A28" s="17" t="s">
        <v>5</v>
      </c>
      <c r="B28" s="18" t="s">
        <v>111</v>
      </c>
      <c r="C28" s="200" t="s">
        <v>629</v>
      </c>
      <c r="D28" s="20" t="s">
        <v>532</v>
      </c>
      <c r="E28" s="155">
        <v>1</v>
      </c>
      <c r="F28" s="21"/>
      <c r="G28" s="22">
        <f t="shared" si="0"/>
        <v>0</v>
      </c>
      <c r="H28" s="15"/>
      <c r="I28" s="16"/>
    </row>
    <row r="29" spans="1:9" ht="30" customHeight="1" x14ac:dyDescent="0.25">
      <c r="A29" s="17" t="s">
        <v>5</v>
      </c>
      <c r="B29" s="18" t="s">
        <v>112</v>
      </c>
      <c r="C29" s="19" t="s">
        <v>119</v>
      </c>
      <c r="D29" s="20" t="s">
        <v>113</v>
      </c>
      <c r="E29" s="155">
        <v>2</v>
      </c>
      <c r="F29" s="21"/>
      <c r="G29" s="22">
        <f t="shared" si="0"/>
        <v>0</v>
      </c>
      <c r="H29" s="15"/>
      <c r="I29" s="16"/>
    </row>
    <row r="30" spans="1:9" ht="30" customHeight="1" x14ac:dyDescent="0.25">
      <c r="A30" s="17" t="s">
        <v>5</v>
      </c>
      <c r="B30" s="18" t="s">
        <v>123</v>
      </c>
      <c r="C30" s="19" t="s">
        <v>492</v>
      </c>
      <c r="D30" s="20" t="s">
        <v>9</v>
      </c>
      <c r="E30" s="155">
        <v>32</v>
      </c>
      <c r="F30" s="21"/>
      <c r="G30" s="22">
        <f t="shared" si="0"/>
        <v>0</v>
      </c>
      <c r="H30" s="15"/>
      <c r="I30" s="16"/>
    </row>
    <row r="31" spans="1:9" ht="30" customHeight="1" x14ac:dyDescent="0.25">
      <c r="A31" s="17" t="s">
        <v>5</v>
      </c>
      <c r="B31" s="18" t="s">
        <v>124</v>
      </c>
      <c r="C31" s="19" t="s">
        <v>493</v>
      </c>
      <c r="D31" s="20" t="s">
        <v>9</v>
      </c>
      <c r="E31" s="155">
        <v>59</v>
      </c>
      <c r="F31" s="21"/>
      <c r="G31" s="22">
        <f t="shared" si="0"/>
        <v>0</v>
      </c>
      <c r="H31" s="15"/>
      <c r="I31" s="16"/>
    </row>
    <row r="32" spans="1:9" ht="30" customHeight="1" x14ac:dyDescent="0.25">
      <c r="A32" s="17" t="s">
        <v>5</v>
      </c>
      <c r="B32" s="18" t="s">
        <v>125</v>
      </c>
      <c r="C32" s="19" t="s">
        <v>494</v>
      </c>
      <c r="D32" s="20" t="s">
        <v>113</v>
      </c>
      <c r="E32" s="155">
        <v>171</v>
      </c>
      <c r="F32" s="21"/>
      <c r="G32" s="22">
        <f t="shared" si="0"/>
        <v>0</v>
      </c>
      <c r="H32" s="15"/>
      <c r="I32" s="16"/>
    </row>
    <row r="33" spans="1:9" ht="30" customHeight="1" x14ac:dyDescent="0.25">
      <c r="A33" s="17" t="s">
        <v>5</v>
      </c>
      <c r="B33" s="18" t="s">
        <v>126</v>
      </c>
      <c r="C33" s="19" t="s">
        <v>495</v>
      </c>
      <c r="D33" s="20" t="s">
        <v>113</v>
      </c>
      <c r="E33" s="155">
        <v>10</v>
      </c>
      <c r="F33" s="21"/>
      <c r="G33" s="22">
        <f t="shared" si="0"/>
        <v>0</v>
      </c>
      <c r="H33" s="15"/>
      <c r="I33" s="16"/>
    </row>
    <row r="34" spans="1:9" ht="30" customHeight="1" thickBot="1" x14ac:dyDescent="0.3">
      <c r="A34" s="17" t="s">
        <v>5</v>
      </c>
      <c r="B34" s="18" t="s">
        <v>295</v>
      </c>
      <c r="C34" s="19" t="s">
        <v>533</v>
      </c>
      <c r="D34" s="20" t="s">
        <v>114</v>
      </c>
      <c r="E34" s="155">
        <v>13</v>
      </c>
      <c r="F34" s="21"/>
      <c r="G34" s="22">
        <f t="shared" si="0"/>
        <v>0</v>
      </c>
      <c r="H34" s="15"/>
      <c r="I34" s="16"/>
    </row>
    <row r="35" spans="1:9" ht="30" customHeight="1" thickBot="1" x14ac:dyDescent="0.3">
      <c r="A35" s="23" t="s">
        <v>5</v>
      </c>
      <c r="B35" s="24" t="s">
        <v>296</v>
      </c>
      <c r="C35" s="25" t="s">
        <v>534</v>
      </c>
      <c r="D35" s="26" t="s">
        <v>114</v>
      </c>
      <c r="E35" s="156">
        <v>3</v>
      </c>
      <c r="F35" s="27"/>
      <c r="G35" s="28">
        <f t="shared" si="0"/>
        <v>0</v>
      </c>
      <c r="H35" s="29" t="s">
        <v>84</v>
      </c>
      <c r="I35" s="30">
        <f>ROUND(SUM(G5:G35),2)</f>
        <v>0</v>
      </c>
    </row>
    <row r="36" spans="1:9" s="33" customFormat="1" ht="30" customHeight="1" x14ac:dyDescent="0.25">
      <c r="A36" s="9" t="s">
        <v>70</v>
      </c>
      <c r="B36" s="10" t="s">
        <v>22</v>
      </c>
      <c r="C36" s="11" t="s">
        <v>131</v>
      </c>
      <c r="D36" s="75" t="s">
        <v>114</v>
      </c>
      <c r="E36" s="157">
        <v>778</v>
      </c>
      <c r="F36" s="31"/>
      <c r="G36" s="14">
        <f t="shared" ref="G36:G44" si="2">ROUND((E36*F36),2)</f>
        <v>0</v>
      </c>
      <c r="H36" s="32"/>
    </row>
    <row r="37" spans="1:9" s="33" customFormat="1" ht="30" customHeight="1" x14ac:dyDescent="0.25">
      <c r="A37" s="17" t="s">
        <v>70</v>
      </c>
      <c r="B37" s="18" t="s">
        <v>23</v>
      </c>
      <c r="C37" s="77" t="s">
        <v>498</v>
      </c>
      <c r="D37" s="78" t="s">
        <v>114</v>
      </c>
      <c r="E37" s="158">
        <v>24</v>
      </c>
      <c r="F37" s="34"/>
      <c r="G37" s="22">
        <f t="shared" si="2"/>
        <v>0</v>
      </c>
      <c r="H37" s="32"/>
    </row>
    <row r="38" spans="1:9" s="33" customFormat="1" ht="30" customHeight="1" x14ac:dyDescent="0.25">
      <c r="A38" s="17" t="s">
        <v>70</v>
      </c>
      <c r="B38" s="18" t="s">
        <v>24</v>
      </c>
      <c r="C38" s="77" t="s">
        <v>499</v>
      </c>
      <c r="D38" s="78" t="s">
        <v>114</v>
      </c>
      <c r="E38" s="158">
        <v>916</v>
      </c>
      <c r="F38" s="34"/>
      <c r="G38" s="22">
        <f t="shared" si="2"/>
        <v>0</v>
      </c>
      <c r="H38" s="32"/>
    </row>
    <row r="39" spans="1:9" s="33" customFormat="1" ht="30" customHeight="1" x14ac:dyDescent="0.25">
      <c r="A39" s="17" t="s">
        <v>70</v>
      </c>
      <c r="B39" s="18" t="s">
        <v>25</v>
      </c>
      <c r="C39" s="77" t="s">
        <v>129</v>
      </c>
      <c r="D39" s="78" t="s">
        <v>114</v>
      </c>
      <c r="E39" s="158">
        <v>24</v>
      </c>
      <c r="F39" s="34"/>
      <c r="G39" s="22">
        <f t="shared" si="2"/>
        <v>0</v>
      </c>
      <c r="H39" s="32"/>
    </row>
    <row r="40" spans="1:9" s="33" customFormat="1" ht="30" customHeight="1" x14ac:dyDescent="0.25">
      <c r="A40" s="17" t="s">
        <v>70</v>
      </c>
      <c r="B40" s="18" t="s">
        <v>26</v>
      </c>
      <c r="C40" s="19" t="s">
        <v>71</v>
      </c>
      <c r="D40" s="20" t="s">
        <v>113</v>
      </c>
      <c r="E40" s="158">
        <v>3458</v>
      </c>
      <c r="F40" s="34"/>
      <c r="G40" s="22">
        <f t="shared" si="2"/>
        <v>0</v>
      </c>
      <c r="H40" s="32"/>
    </row>
    <row r="41" spans="1:9" s="33" customFormat="1" ht="30" customHeight="1" x14ac:dyDescent="0.25">
      <c r="A41" s="17" t="s">
        <v>70</v>
      </c>
      <c r="B41" s="18" t="s">
        <v>27</v>
      </c>
      <c r="C41" s="19" t="s">
        <v>72</v>
      </c>
      <c r="D41" s="20" t="s">
        <v>113</v>
      </c>
      <c r="E41" s="158">
        <v>1067</v>
      </c>
      <c r="F41" s="34"/>
      <c r="G41" s="22">
        <f t="shared" si="2"/>
        <v>0</v>
      </c>
      <c r="H41" s="32"/>
    </row>
    <row r="42" spans="1:9" s="33" customFormat="1" ht="30" customHeight="1" x14ac:dyDescent="0.25">
      <c r="A42" s="17" t="s">
        <v>70</v>
      </c>
      <c r="B42" s="18" t="s">
        <v>28</v>
      </c>
      <c r="C42" s="19" t="s">
        <v>73</v>
      </c>
      <c r="D42" s="20" t="s">
        <v>113</v>
      </c>
      <c r="E42" s="158">
        <v>119</v>
      </c>
      <c r="F42" s="34"/>
      <c r="G42" s="22">
        <f t="shared" si="2"/>
        <v>0</v>
      </c>
      <c r="H42" s="32"/>
    </row>
    <row r="43" spans="1:9" s="33" customFormat="1" ht="30" customHeight="1" thickBot="1" x14ac:dyDescent="0.3">
      <c r="A43" s="17" t="s">
        <v>70</v>
      </c>
      <c r="B43" s="18" t="s">
        <v>29</v>
      </c>
      <c r="C43" s="19" t="s">
        <v>127</v>
      </c>
      <c r="D43" s="20" t="s">
        <v>113</v>
      </c>
      <c r="E43" s="158">
        <v>1186</v>
      </c>
      <c r="F43" s="34"/>
      <c r="G43" s="22">
        <f t="shared" si="2"/>
        <v>0</v>
      </c>
      <c r="H43" s="32"/>
    </row>
    <row r="44" spans="1:9" s="33" customFormat="1" ht="30" customHeight="1" thickBot="1" x14ac:dyDescent="0.3">
      <c r="A44" s="23" t="s">
        <v>70</v>
      </c>
      <c r="B44" s="24" t="s">
        <v>30</v>
      </c>
      <c r="C44" s="25" t="s">
        <v>128</v>
      </c>
      <c r="D44" s="26" t="s">
        <v>113</v>
      </c>
      <c r="E44" s="159">
        <v>614</v>
      </c>
      <c r="F44" s="92"/>
      <c r="G44" s="28">
        <f t="shared" si="2"/>
        <v>0</v>
      </c>
      <c r="H44" s="29" t="s">
        <v>85</v>
      </c>
      <c r="I44" s="30">
        <f>ROUND(SUM(G36:G44),2)</f>
        <v>0</v>
      </c>
    </row>
    <row r="45" spans="1:9" s="33" customFormat="1" ht="30" customHeight="1" x14ac:dyDescent="0.25">
      <c r="A45" s="9" t="s">
        <v>175</v>
      </c>
      <c r="B45" s="10" t="s">
        <v>47</v>
      </c>
      <c r="C45" s="11" t="s">
        <v>187</v>
      </c>
      <c r="D45" s="75" t="s">
        <v>114</v>
      </c>
      <c r="E45" s="157">
        <v>456</v>
      </c>
      <c r="F45" s="48"/>
      <c r="G45" s="14">
        <f t="shared" ref="G45:G52" si="3">ROUND((E45*F45),2)</f>
        <v>0</v>
      </c>
      <c r="H45" s="249" t="s">
        <v>96</v>
      </c>
    </row>
    <row r="46" spans="1:9" s="33" customFormat="1" ht="30" customHeight="1" x14ac:dyDescent="0.25">
      <c r="A46" s="17" t="s">
        <v>175</v>
      </c>
      <c r="B46" s="18" t="s">
        <v>48</v>
      </c>
      <c r="C46" s="19" t="s">
        <v>132</v>
      </c>
      <c r="D46" s="78" t="s">
        <v>113</v>
      </c>
      <c r="E46" s="160">
        <v>648</v>
      </c>
      <c r="F46" s="45"/>
      <c r="G46" s="22">
        <f t="shared" si="3"/>
        <v>0</v>
      </c>
      <c r="H46" s="250"/>
    </row>
    <row r="47" spans="1:9" s="33" customFormat="1" ht="30" customHeight="1" x14ac:dyDescent="0.25">
      <c r="A47" s="17" t="s">
        <v>175</v>
      </c>
      <c r="B47" s="18" t="s">
        <v>49</v>
      </c>
      <c r="C47" s="77" t="s">
        <v>135</v>
      </c>
      <c r="D47" s="78" t="s">
        <v>113</v>
      </c>
      <c r="E47" s="160">
        <v>639</v>
      </c>
      <c r="F47" s="45"/>
      <c r="G47" s="22">
        <f t="shared" si="3"/>
        <v>0</v>
      </c>
      <c r="H47" s="250"/>
    </row>
    <row r="48" spans="1:9" s="33" customFormat="1" ht="30" customHeight="1" x14ac:dyDescent="0.25">
      <c r="A48" s="17" t="s">
        <v>175</v>
      </c>
      <c r="B48" s="18" t="s">
        <v>50</v>
      </c>
      <c r="C48" s="77" t="s">
        <v>133</v>
      </c>
      <c r="D48" s="78" t="s">
        <v>113</v>
      </c>
      <c r="E48" s="160">
        <v>3108</v>
      </c>
      <c r="F48" s="45"/>
      <c r="G48" s="22">
        <f t="shared" si="3"/>
        <v>0</v>
      </c>
      <c r="H48" s="250"/>
    </row>
    <row r="49" spans="1:9" s="33" customFormat="1" ht="30" customHeight="1" x14ac:dyDescent="0.25">
      <c r="A49" s="17" t="s">
        <v>175</v>
      </c>
      <c r="B49" s="18" t="s">
        <v>51</v>
      </c>
      <c r="C49" s="77" t="s">
        <v>136</v>
      </c>
      <c r="D49" s="78" t="s">
        <v>113</v>
      </c>
      <c r="E49" s="160">
        <v>3108</v>
      </c>
      <c r="F49" s="45"/>
      <c r="G49" s="22">
        <f t="shared" si="3"/>
        <v>0</v>
      </c>
      <c r="H49" s="250"/>
    </row>
    <row r="50" spans="1:9" s="33" customFormat="1" ht="30" customHeight="1" x14ac:dyDescent="0.25">
      <c r="A50" s="17" t="s">
        <v>175</v>
      </c>
      <c r="B50" s="18" t="s">
        <v>52</v>
      </c>
      <c r="C50" s="77" t="s">
        <v>133</v>
      </c>
      <c r="D50" s="78" t="s">
        <v>113</v>
      </c>
      <c r="E50" s="160">
        <v>3138</v>
      </c>
      <c r="F50" s="45"/>
      <c r="G50" s="22">
        <f t="shared" si="3"/>
        <v>0</v>
      </c>
      <c r="H50" s="250"/>
    </row>
    <row r="51" spans="1:9" s="33" customFormat="1" ht="30" customHeight="1" x14ac:dyDescent="0.25">
      <c r="A51" s="17" t="s">
        <v>175</v>
      </c>
      <c r="B51" s="18" t="s">
        <v>53</v>
      </c>
      <c r="C51" s="77" t="s">
        <v>137</v>
      </c>
      <c r="D51" s="78" t="s">
        <v>113</v>
      </c>
      <c r="E51" s="160">
        <v>3138</v>
      </c>
      <c r="F51" s="45"/>
      <c r="G51" s="22">
        <f t="shared" si="3"/>
        <v>0</v>
      </c>
      <c r="H51" s="250"/>
    </row>
    <row r="52" spans="1:9" s="33" customFormat="1" ht="30" customHeight="1" thickBot="1" x14ac:dyDescent="0.3">
      <c r="A52" s="23" t="s">
        <v>175</v>
      </c>
      <c r="B52" s="24" t="s">
        <v>177</v>
      </c>
      <c r="C52" s="101" t="s">
        <v>134</v>
      </c>
      <c r="D52" s="99" t="s">
        <v>113</v>
      </c>
      <c r="E52" s="161">
        <v>3138</v>
      </c>
      <c r="F52" s="81"/>
      <c r="G52" s="28">
        <f t="shared" si="3"/>
        <v>0</v>
      </c>
      <c r="H52" s="250"/>
      <c r="I52" s="16"/>
    </row>
    <row r="53" spans="1:9" s="33" customFormat="1" ht="30" customHeight="1" x14ac:dyDescent="0.25">
      <c r="A53" s="9" t="s">
        <v>176</v>
      </c>
      <c r="B53" s="12" t="s">
        <v>47</v>
      </c>
      <c r="C53" s="11" t="s">
        <v>141</v>
      </c>
      <c r="D53" s="75" t="s">
        <v>114</v>
      </c>
      <c r="E53" s="157">
        <v>385</v>
      </c>
      <c r="F53" s="49"/>
      <c r="G53" s="14">
        <f t="shared" ref="G53:G59" si="4">ROUND((E53*F53),2)</f>
        <v>0</v>
      </c>
      <c r="H53" s="250"/>
    </row>
    <row r="54" spans="1:9" s="33" customFormat="1" ht="30" customHeight="1" x14ac:dyDescent="0.25">
      <c r="A54" s="17" t="s">
        <v>176</v>
      </c>
      <c r="B54" s="20" t="s">
        <v>48</v>
      </c>
      <c r="C54" s="19" t="s">
        <v>142</v>
      </c>
      <c r="D54" s="78" t="s">
        <v>113</v>
      </c>
      <c r="E54" s="160">
        <v>648</v>
      </c>
      <c r="F54" s="50"/>
      <c r="G54" s="22">
        <f t="shared" si="4"/>
        <v>0</v>
      </c>
      <c r="H54" s="250"/>
    </row>
    <row r="55" spans="1:9" s="33" customFormat="1" ht="30" customHeight="1" x14ac:dyDescent="0.25">
      <c r="A55" s="17" t="s">
        <v>176</v>
      </c>
      <c r="B55" s="20" t="s">
        <v>49</v>
      </c>
      <c r="C55" s="77" t="s">
        <v>135</v>
      </c>
      <c r="D55" s="78" t="s">
        <v>113</v>
      </c>
      <c r="E55" s="160">
        <v>626</v>
      </c>
      <c r="F55" s="50"/>
      <c r="G55" s="22">
        <f t="shared" si="4"/>
        <v>0</v>
      </c>
      <c r="H55" s="250"/>
    </row>
    <row r="56" spans="1:9" s="33" customFormat="1" ht="30" customHeight="1" x14ac:dyDescent="0.25">
      <c r="A56" s="17" t="s">
        <v>176</v>
      </c>
      <c r="B56" s="20" t="s">
        <v>50</v>
      </c>
      <c r="C56" s="77" t="s">
        <v>133</v>
      </c>
      <c r="D56" s="78" t="s">
        <v>113</v>
      </c>
      <c r="E56" s="160">
        <v>3108</v>
      </c>
      <c r="F56" s="50"/>
      <c r="G56" s="22">
        <f t="shared" si="4"/>
        <v>0</v>
      </c>
      <c r="H56" s="250"/>
    </row>
    <row r="57" spans="1:9" s="33" customFormat="1" ht="30" customHeight="1" x14ac:dyDescent="0.25">
      <c r="A57" s="17" t="s">
        <v>176</v>
      </c>
      <c r="B57" s="20" t="s">
        <v>51</v>
      </c>
      <c r="C57" s="77" t="s">
        <v>136</v>
      </c>
      <c r="D57" s="78" t="s">
        <v>113</v>
      </c>
      <c r="E57" s="160">
        <v>3108</v>
      </c>
      <c r="F57" s="50"/>
      <c r="G57" s="22">
        <f t="shared" si="4"/>
        <v>0</v>
      </c>
      <c r="H57" s="250"/>
    </row>
    <row r="58" spans="1:9" s="33" customFormat="1" ht="30" customHeight="1" x14ac:dyDescent="0.25">
      <c r="A58" s="17" t="s">
        <v>176</v>
      </c>
      <c r="B58" s="20" t="s">
        <v>52</v>
      </c>
      <c r="C58" s="77" t="s">
        <v>133</v>
      </c>
      <c r="D58" s="78" t="s">
        <v>113</v>
      </c>
      <c r="E58" s="160">
        <v>3138</v>
      </c>
      <c r="F58" s="50"/>
      <c r="G58" s="22">
        <f t="shared" si="4"/>
        <v>0</v>
      </c>
      <c r="H58" s="250"/>
    </row>
    <row r="59" spans="1:9" s="33" customFormat="1" ht="30" customHeight="1" thickBot="1" x14ac:dyDescent="0.3">
      <c r="A59" s="17" t="s">
        <v>176</v>
      </c>
      <c r="B59" s="20" t="s">
        <v>53</v>
      </c>
      <c r="C59" s="77" t="s">
        <v>137</v>
      </c>
      <c r="D59" s="78" t="s">
        <v>113</v>
      </c>
      <c r="E59" s="160">
        <v>3138</v>
      </c>
      <c r="F59" s="50"/>
      <c r="G59" s="22">
        <f t="shared" si="4"/>
        <v>0</v>
      </c>
      <c r="H59" s="251"/>
    </row>
    <row r="60" spans="1:9" s="33" customFormat="1" ht="30" customHeight="1" thickBot="1" x14ac:dyDescent="0.3">
      <c r="A60" s="23" t="s">
        <v>176</v>
      </c>
      <c r="B60" s="26" t="s">
        <v>177</v>
      </c>
      <c r="C60" s="101" t="s">
        <v>134</v>
      </c>
      <c r="D60" s="99" t="s">
        <v>113</v>
      </c>
      <c r="E60" s="161">
        <v>3138</v>
      </c>
      <c r="F60" s="94"/>
      <c r="G60" s="28">
        <f t="shared" ref="G60:G62" si="5">ROUND((E60*F60),2)</f>
        <v>0</v>
      </c>
      <c r="H60" s="29" t="s">
        <v>86</v>
      </c>
      <c r="I60" s="30">
        <f>ROUND(SUM(G45:G60),2)</f>
        <v>0</v>
      </c>
    </row>
    <row r="61" spans="1:9" s="33" customFormat="1" ht="30" customHeight="1" x14ac:dyDescent="0.25">
      <c r="A61" s="9" t="s">
        <v>178</v>
      </c>
      <c r="B61" s="12" t="s">
        <v>33</v>
      </c>
      <c r="C61" s="108" t="s">
        <v>143</v>
      </c>
      <c r="D61" s="75" t="s">
        <v>113</v>
      </c>
      <c r="E61" s="157">
        <v>22</v>
      </c>
      <c r="F61" s="49"/>
      <c r="G61" s="14">
        <f t="shared" si="5"/>
        <v>0</v>
      </c>
      <c r="H61" s="32"/>
    </row>
    <row r="62" spans="1:9" s="33" customFormat="1" ht="30" customHeight="1" thickBot="1" x14ac:dyDescent="0.3">
      <c r="A62" s="17" t="s">
        <v>178</v>
      </c>
      <c r="B62" s="20" t="s">
        <v>34</v>
      </c>
      <c r="C62" s="103" t="s">
        <v>144</v>
      </c>
      <c r="D62" s="78" t="s">
        <v>113</v>
      </c>
      <c r="E62" s="160">
        <v>671</v>
      </c>
      <c r="F62" s="50"/>
      <c r="G62" s="22">
        <f t="shared" si="5"/>
        <v>0</v>
      </c>
      <c r="H62" s="32"/>
    </row>
    <row r="63" spans="1:9" s="33" customFormat="1" ht="30" customHeight="1" thickBot="1" x14ac:dyDescent="0.3">
      <c r="A63" s="23" t="s">
        <v>178</v>
      </c>
      <c r="B63" s="26" t="s">
        <v>35</v>
      </c>
      <c r="C63" s="105" t="s">
        <v>145</v>
      </c>
      <c r="D63" s="99" t="s">
        <v>113</v>
      </c>
      <c r="E63" s="161">
        <v>22</v>
      </c>
      <c r="F63" s="94"/>
      <c r="G63" s="28">
        <f t="shared" ref="G63:G74" si="6">ROUND((E63*F63),2)</f>
        <v>0</v>
      </c>
      <c r="H63" s="29" t="s">
        <v>87</v>
      </c>
      <c r="I63" s="30">
        <f>ROUND(SUM(G61:G63),2)</f>
        <v>0</v>
      </c>
    </row>
    <row r="64" spans="1:9" s="33" customFormat="1" ht="30" customHeight="1" x14ac:dyDescent="0.25">
      <c r="A64" s="9" t="s">
        <v>179</v>
      </c>
      <c r="B64" s="12" t="s">
        <v>37</v>
      </c>
      <c r="C64" s="11" t="s">
        <v>146</v>
      </c>
      <c r="D64" s="75" t="s">
        <v>114</v>
      </c>
      <c r="E64" s="157">
        <v>123</v>
      </c>
      <c r="F64" s="48"/>
      <c r="G64" s="14">
        <f t="shared" si="6"/>
        <v>0</v>
      </c>
      <c r="H64" s="32"/>
    </row>
    <row r="65" spans="1:9" s="33" customFormat="1" ht="30" customHeight="1" x14ac:dyDescent="0.25">
      <c r="A65" s="17" t="s">
        <v>179</v>
      </c>
      <c r="B65" s="20" t="s">
        <v>38</v>
      </c>
      <c r="C65" s="103" t="s">
        <v>143</v>
      </c>
      <c r="D65" s="78" t="s">
        <v>113</v>
      </c>
      <c r="E65" s="160">
        <v>16</v>
      </c>
      <c r="F65" s="45"/>
      <c r="G65" s="22">
        <f t="shared" si="6"/>
        <v>0</v>
      </c>
      <c r="H65" s="32"/>
    </row>
    <row r="66" spans="1:9" s="33" customFormat="1" ht="30" customHeight="1" x14ac:dyDescent="0.25">
      <c r="A66" s="17" t="s">
        <v>179</v>
      </c>
      <c r="B66" s="20" t="s">
        <v>39</v>
      </c>
      <c r="C66" s="19" t="s">
        <v>132</v>
      </c>
      <c r="D66" s="78" t="s">
        <v>113</v>
      </c>
      <c r="E66" s="160">
        <v>553</v>
      </c>
      <c r="F66" s="45"/>
      <c r="G66" s="22">
        <f t="shared" si="6"/>
        <v>0</v>
      </c>
      <c r="H66" s="32"/>
    </row>
    <row r="67" spans="1:9" s="33" customFormat="1" ht="30" customHeight="1" thickBot="1" x14ac:dyDescent="0.3">
      <c r="A67" s="17" t="s">
        <v>179</v>
      </c>
      <c r="B67" s="20" t="s">
        <v>40</v>
      </c>
      <c r="C67" s="103" t="s">
        <v>144</v>
      </c>
      <c r="D67" s="78" t="s">
        <v>113</v>
      </c>
      <c r="E67" s="160">
        <v>537</v>
      </c>
      <c r="F67" s="45"/>
      <c r="G67" s="22">
        <f t="shared" si="6"/>
        <v>0</v>
      </c>
      <c r="H67" s="32"/>
    </row>
    <row r="68" spans="1:9" s="33" customFormat="1" ht="30" customHeight="1" thickBot="1" x14ac:dyDescent="0.3">
      <c r="A68" s="23" t="s">
        <v>179</v>
      </c>
      <c r="B68" s="26" t="s">
        <v>41</v>
      </c>
      <c r="C68" s="105" t="s">
        <v>145</v>
      </c>
      <c r="D68" s="99" t="s">
        <v>113</v>
      </c>
      <c r="E68" s="161">
        <v>16</v>
      </c>
      <c r="F68" s="81"/>
      <c r="G68" s="28">
        <f t="shared" si="6"/>
        <v>0</v>
      </c>
      <c r="H68" s="29" t="s">
        <v>88</v>
      </c>
      <c r="I68" s="30">
        <f>ROUND(SUM(G64:G68),2)</f>
        <v>0</v>
      </c>
    </row>
    <row r="69" spans="1:9" s="33" customFormat="1" ht="30" customHeight="1" thickBot="1" x14ac:dyDescent="0.3">
      <c r="A69" s="80" t="s">
        <v>180</v>
      </c>
      <c r="B69" s="83" t="s">
        <v>11</v>
      </c>
      <c r="C69" s="84" t="s">
        <v>147</v>
      </c>
      <c r="D69" s="109" t="s">
        <v>113</v>
      </c>
      <c r="E69" s="162">
        <v>177</v>
      </c>
      <c r="F69" s="85"/>
      <c r="G69" s="86">
        <f t="shared" si="6"/>
        <v>0</v>
      </c>
      <c r="H69" s="29" t="s">
        <v>89</v>
      </c>
      <c r="I69" s="30">
        <f>ROUND(SUM(G69),2)</f>
        <v>0</v>
      </c>
    </row>
    <row r="70" spans="1:9" s="33" customFormat="1" ht="30" customHeight="1" x14ac:dyDescent="0.25">
      <c r="A70" s="9" t="s">
        <v>181</v>
      </c>
      <c r="B70" s="12" t="s">
        <v>46</v>
      </c>
      <c r="C70" s="11" t="s">
        <v>148</v>
      </c>
      <c r="D70" s="12" t="s">
        <v>9</v>
      </c>
      <c r="E70" s="157">
        <v>21</v>
      </c>
      <c r="F70" s="48"/>
      <c r="G70" s="14">
        <f t="shared" si="6"/>
        <v>0</v>
      </c>
      <c r="H70" s="32"/>
    </row>
    <row r="71" spans="1:9" s="33" customFormat="1" ht="30" customHeight="1" x14ac:dyDescent="0.25">
      <c r="A71" s="17" t="s">
        <v>181</v>
      </c>
      <c r="B71" s="20" t="s">
        <v>55</v>
      </c>
      <c r="C71" s="19" t="s">
        <v>149</v>
      </c>
      <c r="D71" s="20" t="s">
        <v>9</v>
      </c>
      <c r="E71" s="160">
        <v>6</v>
      </c>
      <c r="F71" s="45"/>
      <c r="G71" s="22">
        <f t="shared" si="6"/>
        <v>0</v>
      </c>
      <c r="H71" s="32"/>
    </row>
    <row r="72" spans="1:9" s="33" customFormat="1" ht="30" customHeight="1" x14ac:dyDescent="0.25">
      <c r="A72" s="17" t="s">
        <v>181</v>
      </c>
      <c r="B72" s="20" t="s">
        <v>56</v>
      </c>
      <c r="C72" s="19" t="s">
        <v>150</v>
      </c>
      <c r="D72" s="20" t="s">
        <v>9</v>
      </c>
      <c r="E72" s="160">
        <v>25</v>
      </c>
      <c r="F72" s="45"/>
      <c r="G72" s="22">
        <f t="shared" si="6"/>
        <v>0</v>
      </c>
      <c r="H72" s="32"/>
    </row>
    <row r="73" spans="1:9" s="33" customFormat="1" ht="30" customHeight="1" thickBot="1" x14ac:dyDescent="0.3">
      <c r="A73" s="17" t="s">
        <v>181</v>
      </c>
      <c r="B73" s="20" t="s">
        <v>57</v>
      </c>
      <c r="C73" s="19" t="s">
        <v>151</v>
      </c>
      <c r="D73" s="20" t="s">
        <v>9</v>
      </c>
      <c r="E73" s="160">
        <v>345</v>
      </c>
      <c r="F73" s="45"/>
      <c r="G73" s="22">
        <f t="shared" si="6"/>
        <v>0</v>
      </c>
      <c r="H73" s="46"/>
    </row>
    <row r="74" spans="1:9" s="33" customFormat="1" ht="30" customHeight="1" thickBot="1" x14ac:dyDescent="0.3">
      <c r="A74" s="23" t="s">
        <v>181</v>
      </c>
      <c r="B74" s="26" t="s">
        <v>58</v>
      </c>
      <c r="C74" s="25" t="s">
        <v>152</v>
      </c>
      <c r="D74" s="26" t="s">
        <v>9</v>
      </c>
      <c r="E74" s="161">
        <v>421</v>
      </c>
      <c r="F74" s="81"/>
      <c r="G74" s="28">
        <f t="shared" si="6"/>
        <v>0</v>
      </c>
      <c r="H74" s="29" t="s">
        <v>90</v>
      </c>
      <c r="I74" s="30">
        <f>ROUND(SUM(G70:G74),2)</f>
        <v>0</v>
      </c>
    </row>
    <row r="75" spans="1:9" s="33" customFormat="1" ht="30" customHeight="1" x14ac:dyDescent="0.25">
      <c r="A75" s="9" t="s">
        <v>79</v>
      </c>
      <c r="B75" s="12" t="s">
        <v>61</v>
      </c>
      <c r="C75" s="11" t="s">
        <v>80</v>
      </c>
      <c r="D75" s="12" t="s">
        <v>21</v>
      </c>
      <c r="E75" s="163">
        <v>15</v>
      </c>
      <c r="F75" s="48"/>
      <c r="G75" s="14">
        <f t="shared" ref="G75:G78" si="7">ROUND((E75*F75),2)</f>
        <v>0</v>
      </c>
      <c r="H75" s="32"/>
    </row>
    <row r="76" spans="1:9" s="33" customFormat="1" ht="30" customHeight="1" x14ac:dyDescent="0.25">
      <c r="A76" s="17" t="s">
        <v>79</v>
      </c>
      <c r="B76" s="20" t="s">
        <v>62</v>
      </c>
      <c r="C76" s="19" t="s">
        <v>153</v>
      </c>
      <c r="D76" s="20" t="s">
        <v>21</v>
      </c>
      <c r="E76" s="144">
        <v>20</v>
      </c>
      <c r="F76" s="45"/>
      <c r="G76" s="22">
        <f t="shared" si="7"/>
        <v>0</v>
      </c>
      <c r="H76" s="32"/>
    </row>
    <row r="77" spans="1:9" s="33" customFormat="1" ht="30" customHeight="1" x14ac:dyDescent="0.25">
      <c r="A77" s="17" t="s">
        <v>79</v>
      </c>
      <c r="B77" s="20" t="s">
        <v>63</v>
      </c>
      <c r="C77" s="19" t="s">
        <v>154</v>
      </c>
      <c r="D77" s="20" t="s">
        <v>21</v>
      </c>
      <c r="E77" s="144">
        <v>2</v>
      </c>
      <c r="F77" s="45"/>
      <c r="G77" s="22">
        <f t="shared" si="7"/>
        <v>0</v>
      </c>
      <c r="H77" s="32"/>
    </row>
    <row r="78" spans="1:9" s="33" customFormat="1" ht="30" customHeight="1" x14ac:dyDescent="0.25">
      <c r="A78" s="17" t="s">
        <v>79</v>
      </c>
      <c r="B78" s="20" t="s">
        <v>64</v>
      </c>
      <c r="C78" s="19" t="s">
        <v>155</v>
      </c>
      <c r="D78" s="20" t="s">
        <v>21</v>
      </c>
      <c r="E78" s="144">
        <v>2</v>
      </c>
      <c r="F78" s="45"/>
      <c r="G78" s="22">
        <f t="shared" si="7"/>
        <v>0</v>
      </c>
      <c r="H78" s="32"/>
    </row>
    <row r="79" spans="1:9" s="33" customFormat="1" ht="30" customHeight="1" x14ac:dyDescent="0.25">
      <c r="A79" s="17" t="s">
        <v>79</v>
      </c>
      <c r="B79" s="20" t="s">
        <v>65</v>
      </c>
      <c r="C79" s="19" t="s">
        <v>156</v>
      </c>
      <c r="D79" s="20" t="s">
        <v>21</v>
      </c>
      <c r="E79" s="144">
        <v>5</v>
      </c>
      <c r="F79" s="45"/>
      <c r="G79" s="22">
        <f t="shared" ref="G79:G80" si="8">ROUND((E79*F79),2)</f>
        <v>0</v>
      </c>
      <c r="H79" s="32"/>
    </row>
    <row r="80" spans="1:9" s="33" customFormat="1" ht="30" customHeight="1" thickBot="1" x14ac:dyDescent="0.3">
      <c r="A80" s="17" t="s">
        <v>79</v>
      </c>
      <c r="B80" s="20" t="s">
        <v>66</v>
      </c>
      <c r="C80" s="19" t="s">
        <v>157</v>
      </c>
      <c r="D80" s="20" t="s">
        <v>21</v>
      </c>
      <c r="E80" s="144">
        <v>6</v>
      </c>
      <c r="F80" s="45"/>
      <c r="G80" s="22">
        <f t="shared" si="8"/>
        <v>0</v>
      </c>
      <c r="H80" s="32"/>
    </row>
    <row r="81" spans="1:9" s="33" customFormat="1" ht="30" customHeight="1" thickBot="1" x14ac:dyDescent="0.3">
      <c r="A81" s="35" t="s">
        <v>79</v>
      </c>
      <c r="B81" s="38" t="s">
        <v>540</v>
      </c>
      <c r="C81" s="37" t="s">
        <v>158</v>
      </c>
      <c r="D81" s="38" t="s">
        <v>21</v>
      </c>
      <c r="E81" s="164">
        <v>2</v>
      </c>
      <c r="F81" s="47"/>
      <c r="G81" s="40">
        <f t="shared" ref="G81:G86" si="9">ROUND((E81*F81),2)</f>
        <v>0</v>
      </c>
      <c r="H81" s="29" t="s">
        <v>91</v>
      </c>
      <c r="I81" s="30">
        <f>ROUND(SUM(G75:G81),2)</f>
        <v>0</v>
      </c>
    </row>
    <row r="82" spans="1:9" s="33" customFormat="1" ht="30" customHeight="1" x14ac:dyDescent="0.25">
      <c r="A82" s="41" t="s">
        <v>81</v>
      </c>
      <c r="B82" s="202" t="s">
        <v>67</v>
      </c>
      <c r="C82" s="42" t="s">
        <v>545</v>
      </c>
      <c r="D82" s="88" t="s">
        <v>113</v>
      </c>
      <c r="E82" s="203">
        <v>6</v>
      </c>
      <c r="F82" s="43"/>
      <c r="G82" s="44">
        <f t="shared" si="9"/>
        <v>0</v>
      </c>
      <c r="H82" s="32"/>
    </row>
    <row r="83" spans="1:9" s="33" customFormat="1" ht="30" customHeight="1" x14ac:dyDescent="0.25">
      <c r="A83" s="17" t="s">
        <v>81</v>
      </c>
      <c r="B83" s="20" t="s">
        <v>535</v>
      </c>
      <c r="C83" s="19" t="s">
        <v>546</v>
      </c>
      <c r="D83" s="78" t="s">
        <v>113</v>
      </c>
      <c r="E83" s="144">
        <v>266</v>
      </c>
      <c r="F83" s="45"/>
      <c r="G83" s="22">
        <f t="shared" si="9"/>
        <v>0</v>
      </c>
      <c r="H83" s="32"/>
    </row>
    <row r="84" spans="1:9" s="33" customFormat="1" ht="30" customHeight="1" x14ac:dyDescent="0.25">
      <c r="A84" s="17" t="s">
        <v>81</v>
      </c>
      <c r="B84" s="20" t="s">
        <v>536</v>
      </c>
      <c r="C84" s="19" t="s">
        <v>547</v>
      </c>
      <c r="D84" s="78" t="s">
        <v>113</v>
      </c>
      <c r="E84" s="144">
        <v>135</v>
      </c>
      <c r="F84" s="45"/>
      <c r="G84" s="22">
        <f t="shared" ref="G84" si="10">ROUND((E84*F84),2)</f>
        <v>0</v>
      </c>
      <c r="H84" s="32"/>
    </row>
    <row r="85" spans="1:9" s="33" customFormat="1" ht="30" customHeight="1" x14ac:dyDescent="0.25">
      <c r="A85" s="17" t="s">
        <v>81</v>
      </c>
      <c r="B85" s="20" t="s">
        <v>537</v>
      </c>
      <c r="C85" s="19" t="s">
        <v>548</v>
      </c>
      <c r="D85" s="78" t="s">
        <v>113</v>
      </c>
      <c r="E85" s="144">
        <v>11</v>
      </c>
      <c r="F85" s="45"/>
      <c r="G85" s="22">
        <f t="shared" ref="G85" si="11">ROUND((E85*F85),2)</f>
        <v>0</v>
      </c>
      <c r="H85" s="32"/>
    </row>
    <row r="86" spans="1:9" s="33" customFormat="1" ht="30" customHeight="1" thickBot="1" x14ac:dyDescent="0.3">
      <c r="A86" s="17" t="s">
        <v>81</v>
      </c>
      <c r="B86" s="20" t="s">
        <v>538</v>
      </c>
      <c r="C86" s="19" t="s">
        <v>549</v>
      </c>
      <c r="D86" s="78" t="s">
        <v>113</v>
      </c>
      <c r="E86" s="144">
        <v>66</v>
      </c>
      <c r="F86" s="45"/>
      <c r="G86" s="22">
        <f t="shared" si="9"/>
        <v>0</v>
      </c>
      <c r="H86" s="32"/>
    </row>
    <row r="87" spans="1:9" s="33" customFormat="1" ht="30" customHeight="1" thickBot="1" x14ac:dyDescent="0.3">
      <c r="A87" s="35" t="s">
        <v>81</v>
      </c>
      <c r="B87" s="38" t="s">
        <v>539</v>
      </c>
      <c r="C87" s="37" t="s">
        <v>550</v>
      </c>
      <c r="D87" s="107" t="s">
        <v>113</v>
      </c>
      <c r="E87" s="175">
        <v>74</v>
      </c>
      <c r="F87" s="47"/>
      <c r="G87" s="40">
        <f t="shared" ref="G87" si="12">ROUND((E87*F87),2)</f>
        <v>0</v>
      </c>
      <c r="H87" s="29" t="s">
        <v>92</v>
      </c>
      <c r="I87" s="30">
        <f>ROUND(SUM(G82:G87),2)</f>
        <v>0</v>
      </c>
    </row>
    <row r="88" spans="1:9" s="33" customFormat="1" ht="30" customHeight="1" x14ac:dyDescent="0.25">
      <c r="A88" s="17" t="s">
        <v>83</v>
      </c>
      <c r="B88" s="20" t="s">
        <v>82</v>
      </c>
      <c r="C88" s="19" t="s">
        <v>159</v>
      </c>
      <c r="D88" s="20" t="s">
        <v>9</v>
      </c>
      <c r="E88" s="160">
        <v>24</v>
      </c>
      <c r="F88" s="45"/>
      <c r="G88" s="22">
        <f t="shared" ref="G88:G90" si="13">ROUND((E88*F88),2)</f>
        <v>0</v>
      </c>
      <c r="H88" s="32"/>
    </row>
    <row r="89" spans="1:9" s="33" customFormat="1" ht="30" customHeight="1" x14ac:dyDescent="0.25">
      <c r="A89" s="17" t="s">
        <v>83</v>
      </c>
      <c r="B89" s="20" t="s">
        <v>182</v>
      </c>
      <c r="C89" s="19" t="s">
        <v>160</v>
      </c>
      <c r="D89" s="20" t="s">
        <v>9</v>
      </c>
      <c r="E89" s="160">
        <v>2</v>
      </c>
      <c r="F89" s="45"/>
      <c r="G89" s="22">
        <f t="shared" si="13"/>
        <v>0</v>
      </c>
      <c r="H89" s="32"/>
    </row>
    <row r="90" spans="1:9" s="33" customFormat="1" ht="30" customHeight="1" thickBot="1" x14ac:dyDescent="0.3">
      <c r="A90" s="17" t="s">
        <v>83</v>
      </c>
      <c r="B90" s="20" t="s">
        <v>183</v>
      </c>
      <c r="C90" s="19" t="s">
        <v>161</v>
      </c>
      <c r="D90" s="20" t="s">
        <v>9</v>
      </c>
      <c r="E90" s="160">
        <v>332</v>
      </c>
      <c r="F90" s="45"/>
      <c r="G90" s="22">
        <f t="shared" si="13"/>
        <v>0</v>
      </c>
      <c r="H90" s="32"/>
    </row>
    <row r="91" spans="1:9" s="33" customFormat="1" ht="30" customHeight="1" thickBot="1" x14ac:dyDescent="0.3">
      <c r="A91" s="23" t="s">
        <v>83</v>
      </c>
      <c r="B91" s="26" t="s">
        <v>184</v>
      </c>
      <c r="C91" s="25" t="s">
        <v>162</v>
      </c>
      <c r="D91" s="26" t="s">
        <v>9</v>
      </c>
      <c r="E91" s="165">
        <v>308</v>
      </c>
      <c r="F91" s="45"/>
      <c r="G91" s="28">
        <f t="shared" ref="G91" si="14">ROUND((E91*F91),2)</f>
        <v>0</v>
      </c>
      <c r="H91" s="29" t="s">
        <v>93</v>
      </c>
      <c r="I91" s="30">
        <f>ROUND(SUM(G88:G91),2)</f>
        <v>0</v>
      </c>
    </row>
    <row r="92" spans="1:9" s="33" customFormat="1" ht="59.45" customHeight="1" thickBot="1" x14ac:dyDescent="0.3">
      <c r="A92" s="53" t="s">
        <v>185</v>
      </c>
      <c r="B92" s="97" t="s">
        <v>68</v>
      </c>
      <c r="C92" s="54" t="s">
        <v>10</v>
      </c>
      <c r="D92" s="55" t="s">
        <v>6</v>
      </c>
      <c r="E92" s="166">
        <v>1</v>
      </c>
      <c r="F92" s="56"/>
      <c r="G92" s="52">
        <f t="shared" ref="G92" si="15">ROUND((E92*F92),2)</f>
        <v>0</v>
      </c>
      <c r="H92" s="29" t="s">
        <v>94</v>
      </c>
      <c r="I92" s="30">
        <f>ROUND(SUM(G92),2)</f>
        <v>0</v>
      </c>
    </row>
    <row r="93" spans="1:9" ht="43.5" thickBot="1" x14ac:dyDescent="0.3">
      <c r="A93" s="57"/>
      <c r="B93" s="58"/>
      <c r="C93" s="57"/>
      <c r="D93" s="58"/>
      <c r="E93" s="167"/>
      <c r="F93" s="95" t="s">
        <v>95</v>
      </c>
      <c r="G93" s="96">
        <f>SUM(G5:G92)</f>
        <v>0</v>
      </c>
      <c r="H93" s="46"/>
      <c r="I93" s="16"/>
    </row>
    <row r="94" spans="1:9" x14ac:dyDescent="0.25">
      <c r="A94" s="61"/>
      <c r="B94" s="62"/>
      <c r="C94" s="62"/>
      <c r="D94" s="62"/>
      <c r="E94" s="168"/>
      <c r="F94" s="62"/>
      <c r="G94" s="63"/>
    </row>
    <row r="95" spans="1:9" x14ac:dyDescent="0.25">
      <c r="A95" s="57"/>
      <c r="B95" s="58"/>
      <c r="C95" s="57"/>
      <c r="D95" s="58"/>
      <c r="E95" s="167"/>
      <c r="F95" s="64"/>
      <c r="G95" s="63"/>
    </row>
    <row r="96" spans="1:9" x14ac:dyDescent="0.25">
      <c r="A96" s="57"/>
      <c r="B96" s="58"/>
      <c r="C96" s="57"/>
      <c r="D96" s="58"/>
      <c r="E96" s="167"/>
      <c r="F96" s="64"/>
      <c r="G96" s="63"/>
    </row>
    <row r="97" spans="1:7" x14ac:dyDescent="0.25">
      <c r="F97" s="68"/>
    </row>
    <row r="98" spans="1:7" x14ac:dyDescent="0.25">
      <c r="A98" s="69"/>
      <c r="B98" s="70"/>
      <c r="C98" s="69"/>
      <c r="D98" s="70"/>
      <c r="E98" s="170"/>
      <c r="F98" s="71"/>
      <c r="G98" s="70"/>
    </row>
    <row r="99" spans="1:7" x14ac:dyDescent="0.25">
      <c r="A99" s="72"/>
      <c r="B99" s="72"/>
      <c r="C99" s="72"/>
      <c r="D99" s="72"/>
      <c r="E99" s="171"/>
      <c r="F99" s="73"/>
      <c r="G99" s="72"/>
    </row>
  </sheetData>
  <mergeCells count="3">
    <mergeCell ref="H45:H59"/>
    <mergeCell ref="A1:G1"/>
    <mergeCell ref="A3:G3"/>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2214-0557-43AE-9ED2-340ACC6AB854}">
  <dimension ref="A1:I65"/>
  <sheetViews>
    <sheetView topLeftCell="A28" zoomScale="80" zoomScaleNormal="80" workbookViewId="0">
      <selection activeCell="C12" sqref="C12"/>
    </sheetView>
  </sheetViews>
  <sheetFormatPr defaultColWidth="9.140625" defaultRowHeight="15" x14ac:dyDescent="0.25"/>
  <cols>
    <col min="1" max="1" width="39.7109375" style="65" customWidth="1"/>
    <col min="2" max="2" width="10.5703125" style="66" customWidth="1"/>
    <col min="3" max="3" width="97" style="67" customWidth="1"/>
    <col min="4" max="4" width="9.140625" style="66"/>
    <col min="5" max="5" width="16.28515625" style="169" customWidth="1"/>
    <col min="6" max="6" width="23.85546875" style="74" customWidth="1"/>
    <col min="7" max="7" width="14.7109375" style="66" customWidth="1"/>
    <col min="8" max="8" width="21.5703125" style="1" customWidth="1"/>
    <col min="9" max="9" width="16.140625" style="2" customWidth="1"/>
    <col min="10" max="16384" width="9.140625" style="2"/>
  </cols>
  <sheetData>
    <row r="1" spans="1:9" ht="30.6" customHeight="1" x14ac:dyDescent="0.25">
      <c r="A1" s="252" t="s">
        <v>624</v>
      </c>
      <c r="B1" s="252"/>
      <c r="C1" s="252"/>
      <c r="D1" s="252"/>
      <c r="E1" s="252"/>
      <c r="F1" s="252"/>
      <c r="G1" s="252"/>
    </row>
    <row r="2" spans="1:9" ht="14.45" thickBot="1" x14ac:dyDescent="0.3">
      <c r="A2" s="3"/>
      <c r="B2" s="3"/>
      <c r="C2" s="3"/>
      <c r="D2" s="3"/>
      <c r="E2" s="152"/>
      <c r="F2" s="3"/>
      <c r="G2" s="3"/>
    </row>
    <row r="3" spans="1:9" ht="41.45" customHeight="1" x14ac:dyDescent="0.25">
      <c r="A3" s="256" t="s">
        <v>522</v>
      </c>
      <c r="B3" s="257"/>
      <c r="C3" s="257"/>
      <c r="D3" s="257"/>
      <c r="E3" s="257"/>
      <c r="F3" s="257"/>
      <c r="G3" s="258"/>
    </row>
    <row r="4" spans="1:9" ht="29.25" thickBot="1" x14ac:dyDescent="0.3">
      <c r="A4" s="110" t="s">
        <v>69</v>
      </c>
      <c r="B4" s="111" t="s">
        <v>0</v>
      </c>
      <c r="C4" s="112" t="s">
        <v>1</v>
      </c>
      <c r="D4" s="112" t="s">
        <v>2</v>
      </c>
      <c r="E4" s="172" t="s">
        <v>3</v>
      </c>
      <c r="F4" s="113" t="s">
        <v>130</v>
      </c>
      <c r="G4" s="114" t="s">
        <v>4</v>
      </c>
    </row>
    <row r="5" spans="1:9" ht="30" customHeight="1" x14ac:dyDescent="0.25">
      <c r="A5" s="9" t="s">
        <v>5</v>
      </c>
      <c r="B5" s="10" t="s">
        <v>12</v>
      </c>
      <c r="C5" s="11" t="s">
        <v>500</v>
      </c>
      <c r="D5" s="12" t="s">
        <v>122</v>
      </c>
      <c r="E5" s="206">
        <v>6.9000000000000006E-2</v>
      </c>
      <c r="F5" s="13"/>
      <c r="G5" s="14">
        <f t="shared" ref="G5:G49" si="0">ROUND((E5*F5),2)</f>
        <v>0</v>
      </c>
      <c r="H5" s="15"/>
      <c r="I5" s="16"/>
    </row>
    <row r="6" spans="1:9" ht="30" customHeight="1" x14ac:dyDescent="0.25">
      <c r="A6" s="17" t="s">
        <v>5</v>
      </c>
      <c r="B6" s="18" t="s">
        <v>13</v>
      </c>
      <c r="C6" s="19" t="s">
        <v>501</v>
      </c>
      <c r="D6" s="20" t="s">
        <v>113</v>
      </c>
      <c r="E6" s="144">
        <v>539</v>
      </c>
      <c r="F6" s="21"/>
      <c r="G6" s="22">
        <f t="shared" si="0"/>
        <v>0</v>
      </c>
      <c r="H6" s="15"/>
      <c r="I6" s="16"/>
    </row>
    <row r="7" spans="1:9" ht="30" customHeight="1" x14ac:dyDescent="0.25">
      <c r="A7" s="17" t="s">
        <v>5</v>
      </c>
      <c r="B7" s="18" t="s">
        <v>14</v>
      </c>
      <c r="C7" s="194" t="s">
        <v>541</v>
      </c>
      <c r="D7" s="20" t="s">
        <v>120</v>
      </c>
      <c r="E7" s="144">
        <v>272</v>
      </c>
      <c r="F7" s="21"/>
      <c r="G7" s="22">
        <f t="shared" si="0"/>
        <v>0</v>
      </c>
      <c r="H7" s="15"/>
      <c r="I7" s="16"/>
    </row>
    <row r="8" spans="1:9" ht="30" customHeight="1" x14ac:dyDescent="0.25">
      <c r="A8" s="17" t="s">
        <v>5</v>
      </c>
      <c r="B8" s="18" t="s">
        <v>15</v>
      </c>
      <c r="C8" s="19" t="s">
        <v>502</v>
      </c>
      <c r="D8" s="20" t="s">
        <v>113</v>
      </c>
      <c r="E8" s="144">
        <v>867</v>
      </c>
      <c r="F8" s="21"/>
      <c r="G8" s="22">
        <f t="shared" si="0"/>
        <v>0</v>
      </c>
      <c r="H8" s="15"/>
      <c r="I8" s="16"/>
    </row>
    <row r="9" spans="1:9" ht="30" customHeight="1" x14ac:dyDescent="0.25">
      <c r="A9" s="17" t="s">
        <v>5</v>
      </c>
      <c r="B9" s="18" t="s">
        <v>16</v>
      </c>
      <c r="C9" s="194" t="s">
        <v>626</v>
      </c>
      <c r="D9" s="20" t="s">
        <v>120</v>
      </c>
      <c r="E9" s="144">
        <v>250</v>
      </c>
      <c r="F9" s="21"/>
      <c r="G9" s="22">
        <f t="shared" si="0"/>
        <v>0</v>
      </c>
      <c r="H9" s="15"/>
      <c r="I9" s="16"/>
    </row>
    <row r="10" spans="1:9" ht="30" customHeight="1" x14ac:dyDescent="0.25">
      <c r="A10" s="17" t="s">
        <v>5</v>
      </c>
      <c r="B10" s="18" t="s">
        <v>17</v>
      </c>
      <c r="C10" s="19" t="s">
        <v>497</v>
      </c>
      <c r="D10" s="20" t="s">
        <v>113</v>
      </c>
      <c r="E10" s="144">
        <v>593</v>
      </c>
      <c r="F10" s="21"/>
      <c r="G10" s="22">
        <f t="shared" si="0"/>
        <v>0</v>
      </c>
      <c r="H10" s="15"/>
      <c r="I10" s="16"/>
    </row>
    <row r="11" spans="1:9" ht="30" customHeight="1" x14ac:dyDescent="0.25">
      <c r="A11" s="17" t="s">
        <v>5</v>
      </c>
      <c r="B11" s="18" t="s">
        <v>18</v>
      </c>
      <c r="C11" s="195" t="s">
        <v>630</v>
      </c>
      <c r="D11" s="20" t="s">
        <v>114</v>
      </c>
      <c r="E11" s="144">
        <v>162</v>
      </c>
      <c r="F11" s="21"/>
      <c r="G11" s="22">
        <f t="shared" si="0"/>
        <v>0</v>
      </c>
      <c r="H11" s="15"/>
      <c r="I11" s="16"/>
    </row>
    <row r="12" spans="1:9" ht="30" customHeight="1" x14ac:dyDescent="0.25">
      <c r="A12" s="17" t="s">
        <v>5</v>
      </c>
      <c r="B12" s="18" t="s">
        <v>19</v>
      </c>
      <c r="C12" s="19" t="s">
        <v>542</v>
      </c>
      <c r="D12" s="98" t="s">
        <v>9</v>
      </c>
      <c r="E12" s="160">
        <v>184</v>
      </c>
      <c r="F12" s="21"/>
      <c r="G12" s="22">
        <f t="shared" si="0"/>
        <v>0</v>
      </c>
      <c r="H12" s="15"/>
      <c r="I12" s="16"/>
    </row>
    <row r="13" spans="1:9" ht="30" customHeight="1" x14ac:dyDescent="0.25">
      <c r="A13" s="17" t="s">
        <v>5</v>
      </c>
      <c r="B13" s="18" t="s">
        <v>20</v>
      </c>
      <c r="C13" s="19" t="s">
        <v>543</v>
      </c>
      <c r="D13" s="98" t="s">
        <v>9</v>
      </c>
      <c r="E13" s="160">
        <v>108</v>
      </c>
      <c r="F13" s="21"/>
      <c r="G13" s="22">
        <f t="shared" si="0"/>
        <v>0</v>
      </c>
      <c r="H13" s="15"/>
      <c r="I13" s="16"/>
    </row>
    <row r="14" spans="1:9" ht="30" customHeight="1" x14ac:dyDescent="0.25">
      <c r="A14" s="17" t="s">
        <v>5</v>
      </c>
      <c r="B14" s="18" t="s">
        <v>97</v>
      </c>
      <c r="C14" s="19" t="s">
        <v>492</v>
      </c>
      <c r="D14" s="20" t="s">
        <v>9</v>
      </c>
      <c r="E14" s="144">
        <v>229</v>
      </c>
      <c r="F14" s="21"/>
      <c r="G14" s="22">
        <f t="shared" si="0"/>
        <v>0</v>
      </c>
      <c r="H14" s="15"/>
      <c r="I14" s="16"/>
    </row>
    <row r="15" spans="1:9" ht="30" customHeight="1" x14ac:dyDescent="0.25">
      <c r="A15" s="17" t="s">
        <v>5</v>
      </c>
      <c r="B15" s="18" t="s">
        <v>98</v>
      </c>
      <c r="C15" s="19" t="s">
        <v>493</v>
      </c>
      <c r="D15" s="20" t="s">
        <v>9</v>
      </c>
      <c r="E15" s="144">
        <v>236</v>
      </c>
      <c r="F15" s="21"/>
      <c r="G15" s="22">
        <f t="shared" si="0"/>
        <v>0</v>
      </c>
      <c r="H15" s="15"/>
      <c r="I15" s="16"/>
    </row>
    <row r="16" spans="1:9" ht="30" customHeight="1" thickBot="1" x14ac:dyDescent="0.3">
      <c r="A16" s="17" t="s">
        <v>5</v>
      </c>
      <c r="B16" s="18" t="s">
        <v>99</v>
      </c>
      <c r="C16" s="19" t="s">
        <v>494</v>
      </c>
      <c r="D16" s="20" t="s">
        <v>113</v>
      </c>
      <c r="E16" s="144">
        <v>112</v>
      </c>
      <c r="F16" s="21"/>
      <c r="G16" s="22">
        <f t="shared" si="0"/>
        <v>0</v>
      </c>
      <c r="H16" s="15"/>
      <c r="I16" s="16"/>
    </row>
    <row r="17" spans="1:9" ht="30" customHeight="1" thickBot="1" x14ac:dyDescent="0.3">
      <c r="A17" s="23" t="s">
        <v>5</v>
      </c>
      <c r="B17" s="24" t="s">
        <v>100</v>
      </c>
      <c r="C17" s="25" t="s">
        <v>503</v>
      </c>
      <c r="D17" s="26" t="s">
        <v>113</v>
      </c>
      <c r="E17" s="165">
        <v>1118</v>
      </c>
      <c r="F17" s="27"/>
      <c r="G17" s="28">
        <f t="shared" si="0"/>
        <v>0</v>
      </c>
      <c r="H17" s="29" t="s">
        <v>84</v>
      </c>
      <c r="I17" s="30">
        <f>ROUND(SUM(G5:G17),2)</f>
        <v>0</v>
      </c>
    </row>
    <row r="18" spans="1:9" s="33" customFormat="1" ht="30" customHeight="1" x14ac:dyDescent="0.25">
      <c r="A18" s="9" t="s">
        <v>70</v>
      </c>
      <c r="B18" s="10" t="s">
        <v>22</v>
      </c>
      <c r="C18" s="11" t="s">
        <v>131</v>
      </c>
      <c r="D18" s="75" t="s">
        <v>114</v>
      </c>
      <c r="E18" s="173">
        <v>172</v>
      </c>
      <c r="F18" s="31"/>
      <c r="G18" s="14">
        <f t="shared" si="0"/>
        <v>0</v>
      </c>
      <c r="H18" s="32"/>
    </row>
    <row r="19" spans="1:9" s="33" customFormat="1" ht="30" customHeight="1" x14ac:dyDescent="0.25">
      <c r="A19" s="17" t="s">
        <v>70</v>
      </c>
      <c r="B19" s="18" t="s">
        <v>23</v>
      </c>
      <c r="C19" s="77" t="s">
        <v>499</v>
      </c>
      <c r="D19" s="78" t="s">
        <v>114</v>
      </c>
      <c r="E19" s="158">
        <v>778</v>
      </c>
      <c r="F19" s="34"/>
      <c r="G19" s="22">
        <f t="shared" si="0"/>
        <v>0</v>
      </c>
      <c r="H19" s="32"/>
    </row>
    <row r="20" spans="1:9" s="33" customFormat="1" ht="30" customHeight="1" x14ac:dyDescent="0.25">
      <c r="A20" s="17" t="s">
        <v>70</v>
      </c>
      <c r="B20" s="18" t="s">
        <v>24</v>
      </c>
      <c r="C20" s="19" t="s">
        <v>71</v>
      </c>
      <c r="D20" s="20" t="s">
        <v>113</v>
      </c>
      <c r="E20" s="158">
        <v>904</v>
      </c>
      <c r="F20" s="34"/>
      <c r="G20" s="22">
        <f t="shared" si="0"/>
        <v>0</v>
      </c>
      <c r="H20" s="32"/>
    </row>
    <row r="21" spans="1:9" s="33" customFormat="1" ht="30" customHeight="1" x14ac:dyDescent="0.25">
      <c r="A21" s="17" t="s">
        <v>70</v>
      </c>
      <c r="B21" s="18" t="s">
        <v>25</v>
      </c>
      <c r="C21" s="19" t="s">
        <v>72</v>
      </c>
      <c r="D21" s="20" t="s">
        <v>113</v>
      </c>
      <c r="E21" s="158">
        <v>324</v>
      </c>
      <c r="F21" s="34"/>
      <c r="G21" s="22">
        <f t="shared" si="0"/>
        <v>0</v>
      </c>
      <c r="H21" s="32"/>
    </row>
    <row r="22" spans="1:9" s="33" customFormat="1" ht="30" customHeight="1" thickBot="1" x14ac:dyDescent="0.3">
      <c r="A22" s="17" t="s">
        <v>70</v>
      </c>
      <c r="B22" s="18" t="s">
        <v>26</v>
      </c>
      <c r="C22" s="19" t="s">
        <v>73</v>
      </c>
      <c r="D22" s="20" t="s">
        <v>113</v>
      </c>
      <c r="E22" s="158">
        <v>36</v>
      </c>
      <c r="F22" s="34"/>
      <c r="G22" s="22">
        <f t="shared" si="0"/>
        <v>0</v>
      </c>
      <c r="H22" s="32"/>
    </row>
    <row r="23" spans="1:9" s="33" customFormat="1" ht="30" customHeight="1" thickBot="1" x14ac:dyDescent="0.3">
      <c r="A23" s="35" t="s">
        <v>70</v>
      </c>
      <c r="B23" s="36" t="s">
        <v>27</v>
      </c>
      <c r="C23" s="37" t="s">
        <v>127</v>
      </c>
      <c r="D23" s="38" t="s">
        <v>113</v>
      </c>
      <c r="E23" s="174">
        <v>360</v>
      </c>
      <c r="F23" s="39"/>
      <c r="G23" s="40">
        <f t="shared" ref="G23" si="1">ROUND((E23*F23),2)</f>
        <v>0</v>
      </c>
      <c r="H23" s="29" t="s">
        <v>85</v>
      </c>
      <c r="I23" s="30">
        <f>ROUND(SUM(G18:G23),2)</f>
        <v>0</v>
      </c>
    </row>
    <row r="24" spans="1:9" s="33" customFormat="1" ht="30" customHeight="1" x14ac:dyDescent="0.25">
      <c r="A24" s="9" t="s">
        <v>74</v>
      </c>
      <c r="B24" s="10" t="s">
        <v>47</v>
      </c>
      <c r="C24" s="11" t="s">
        <v>504</v>
      </c>
      <c r="D24" s="12" t="s">
        <v>8</v>
      </c>
      <c r="E24" s="154">
        <v>73</v>
      </c>
      <c r="F24" s="31"/>
      <c r="G24" s="14">
        <f t="shared" si="0"/>
        <v>0</v>
      </c>
      <c r="H24" s="32"/>
    </row>
    <row r="25" spans="1:9" s="33" customFormat="1" ht="30" customHeight="1" x14ac:dyDescent="0.25">
      <c r="A25" s="17" t="s">
        <v>74</v>
      </c>
      <c r="B25" s="18" t="s">
        <v>48</v>
      </c>
      <c r="C25" s="19" t="s">
        <v>163</v>
      </c>
      <c r="D25" s="20" t="s">
        <v>9</v>
      </c>
      <c r="E25" s="155">
        <v>93</v>
      </c>
      <c r="F25" s="34"/>
      <c r="G25" s="22">
        <f t="shared" si="0"/>
        <v>0</v>
      </c>
      <c r="H25" s="32"/>
    </row>
    <row r="26" spans="1:9" s="33" customFormat="1" ht="30" customHeight="1" x14ac:dyDescent="0.25">
      <c r="A26" s="17" t="s">
        <v>74</v>
      </c>
      <c r="B26" s="18" t="s">
        <v>49</v>
      </c>
      <c r="C26" s="19" t="s">
        <v>75</v>
      </c>
      <c r="D26" s="20" t="s">
        <v>8</v>
      </c>
      <c r="E26" s="155">
        <v>62</v>
      </c>
      <c r="F26" s="34"/>
      <c r="G26" s="22">
        <f t="shared" si="0"/>
        <v>0</v>
      </c>
      <c r="H26" s="32"/>
    </row>
    <row r="27" spans="1:9" s="33" customFormat="1" ht="30" customHeight="1" thickBot="1" x14ac:dyDescent="0.3">
      <c r="A27" s="17" t="s">
        <v>74</v>
      </c>
      <c r="B27" s="18" t="s">
        <v>50</v>
      </c>
      <c r="C27" s="19" t="s">
        <v>76</v>
      </c>
      <c r="D27" s="20" t="s">
        <v>8</v>
      </c>
      <c r="E27" s="155">
        <v>6</v>
      </c>
      <c r="F27" s="34"/>
      <c r="G27" s="22">
        <f t="shared" si="0"/>
        <v>0</v>
      </c>
      <c r="H27" s="32"/>
    </row>
    <row r="28" spans="1:9" s="33" customFormat="1" ht="30" customHeight="1" thickBot="1" x14ac:dyDescent="0.3">
      <c r="A28" s="35" t="s">
        <v>74</v>
      </c>
      <c r="B28" s="36" t="s">
        <v>51</v>
      </c>
      <c r="C28" s="37" t="s">
        <v>544</v>
      </c>
      <c r="D28" s="38" t="s">
        <v>7</v>
      </c>
      <c r="E28" s="175">
        <v>404</v>
      </c>
      <c r="F28" s="39"/>
      <c r="G28" s="40">
        <f t="shared" ref="G28" si="2">ROUND((E28*F28),2)</f>
        <v>0</v>
      </c>
      <c r="H28" s="29" t="s">
        <v>86</v>
      </c>
      <c r="I28" s="30">
        <f>ROUND(SUM(G24:G28),2)</f>
        <v>0</v>
      </c>
    </row>
    <row r="29" spans="1:9" s="33" customFormat="1" ht="30" customHeight="1" x14ac:dyDescent="0.25">
      <c r="A29" s="9" t="s">
        <v>164</v>
      </c>
      <c r="B29" s="10" t="s">
        <v>33</v>
      </c>
      <c r="C29" s="11" t="s">
        <v>186</v>
      </c>
      <c r="D29" s="75" t="s">
        <v>114</v>
      </c>
      <c r="E29" s="157">
        <v>339</v>
      </c>
      <c r="F29" s="31"/>
      <c r="G29" s="14">
        <f t="shared" si="0"/>
        <v>0</v>
      </c>
      <c r="H29" s="249" t="s">
        <v>96</v>
      </c>
    </row>
    <row r="30" spans="1:9" s="33" customFormat="1" ht="30" customHeight="1" x14ac:dyDescent="0.25">
      <c r="A30" s="17" t="s">
        <v>164</v>
      </c>
      <c r="B30" s="18" t="s">
        <v>34</v>
      </c>
      <c r="C30" s="19" t="s">
        <v>132</v>
      </c>
      <c r="D30" s="78" t="s">
        <v>113</v>
      </c>
      <c r="E30" s="160">
        <v>483</v>
      </c>
      <c r="F30" s="34"/>
      <c r="G30" s="22">
        <f t="shared" si="0"/>
        <v>0</v>
      </c>
      <c r="H30" s="250"/>
    </row>
    <row r="31" spans="1:9" s="33" customFormat="1" ht="30" customHeight="1" x14ac:dyDescent="0.25">
      <c r="A31" s="17" t="s">
        <v>164</v>
      </c>
      <c r="B31" s="18" t="s">
        <v>35</v>
      </c>
      <c r="C31" s="77" t="s">
        <v>165</v>
      </c>
      <c r="D31" s="78" t="s">
        <v>113</v>
      </c>
      <c r="E31" s="160">
        <v>505</v>
      </c>
      <c r="F31" s="34"/>
      <c r="G31" s="22">
        <f t="shared" si="0"/>
        <v>0</v>
      </c>
      <c r="H31" s="250"/>
    </row>
    <row r="32" spans="1:9" s="33" customFormat="1" ht="30" customHeight="1" x14ac:dyDescent="0.25">
      <c r="A32" s="17" t="s">
        <v>164</v>
      </c>
      <c r="B32" s="18" t="s">
        <v>36</v>
      </c>
      <c r="C32" s="77" t="s">
        <v>133</v>
      </c>
      <c r="D32" s="78" t="s">
        <v>113</v>
      </c>
      <c r="E32" s="160">
        <v>1317</v>
      </c>
      <c r="F32" s="34"/>
      <c r="G32" s="22">
        <f t="shared" si="0"/>
        <v>0</v>
      </c>
      <c r="H32" s="250"/>
    </row>
    <row r="33" spans="1:9" s="33" customFormat="1" ht="30" customHeight="1" x14ac:dyDescent="0.25">
      <c r="A33" s="17" t="s">
        <v>164</v>
      </c>
      <c r="B33" s="18" t="s">
        <v>54</v>
      </c>
      <c r="C33" s="77" t="s">
        <v>136</v>
      </c>
      <c r="D33" s="78" t="s">
        <v>113</v>
      </c>
      <c r="E33" s="160">
        <v>1317</v>
      </c>
      <c r="F33" s="34"/>
      <c r="G33" s="22">
        <f t="shared" si="0"/>
        <v>0</v>
      </c>
      <c r="H33" s="250"/>
    </row>
    <row r="34" spans="1:9" s="33" customFormat="1" ht="30" customHeight="1" x14ac:dyDescent="0.25">
      <c r="A34" s="17" t="s">
        <v>164</v>
      </c>
      <c r="B34" s="18" t="s">
        <v>138</v>
      </c>
      <c r="C34" s="77" t="s">
        <v>133</v>
      </c>
      <c r="D34" s="78" t="s">
        <v>113</v>
      </c>
      <c r="E34" s="160">
        <v>1317</v>
      </c>
      <c r="F34" s="34"/>
      <c r="G34" s="22">
        <f t="shared" si="0"/>
        <v>0</v>
      </c>
      <c r="H34" s="250"/>
    </row>
    <row r="35" spans="1:9" s="33" customFormat="1" ht="30" customHeight="1" x14ac:dyDescent="0.25">
      <c r="A35" s="17" t="s">
        <v>164</v>
      </c>
      <c r="B35" s="18" t="s">
        <v>139</v>
      </c>
      <c r="C35" s="77" t="s">
        <v>137</v>
      </c>
      <c r="D35" s="78" t="s">
        <v>113</v>
      </c>
      <c r="E35" s="160">
        <v>1317</v>
      </c>
      <c r="F35" s="34"/>
      <c r="G35" s="22">
        <f t="shared" si="0"/>
        <v>0</v>
      </c>
      <c r="H35" s="250"/>
    </row>
    <row r="36" spans="1:9" s="33" customFormat="1" ht="30" customHeight="1" thickBot="1" x14ac:dyDescent="0.3">
      <c r="A36" s="23" t="s">
        <v>164</v>
      </c>
      <c r="B36" s="24" t="s">
        <v>140</v>
      </c>
      <c r="C36" s="101" t="s">
        <v>134</v>
      </c>
      <c r="D36" s="99" t="s">
        <v>113</v>
      </c>
      <c r="E36" s="161">
        <v>1317</v>
      </c>
      <c r="F36" s="34"/>
      <c r="G36" s="28">
        <f t="shared" si="0"/>
        <v>0</v>
      </c>
      <c r="H36" s="250"/>
      <c r="I36" s="16"/>
    </row>
    <row r="37" spans="1:9" s="33" customFormat="1" ht="30" customHeight="1" x14ac:dyDescent="0.25">
      <c r="A37" s="9" t="s">
        <v>166</v>
      </c>
      <c r="B37" s="12" t="s">
        <v>33</v>
      </c>
      <c r="C37" s="11" t="s">
        <v>167</v>
      </c>
      <c r="D37" s="75" t="s">
        <v>114</v>
      </c>
      <c r="E37" s="157">
        <v>286</v>
      </c>
      <c r="F37" s="31"/>
      <c r="G37" s="14">
        <f t="shared" si="0"/>
        <v>0</v>
      </c>
      <c r="H37" s="250"/>
    </row>
    <row r="38" spans="1:9" s="33" customFormat="1" ht="30" customHeight="1" x14ac:dyDescent="0.25">
      <c r="A38" s="17" t="s">
        <v>166</v>
      </c>
      <c r="B38" s="20" t="s">
        <v>34</v>
      </c>
      <c r="C38" s="19" t="s">
        <v>142</v>
      </c>
      <c r="D38" s="78" t="s">
        <v>113</v>
      </c>
      <c r="E38" s="160">
        <v>483</v>
      </c>
      <c r="F38" s="34"/>
      <c r="G38" s="22">
        <f t="shared" si="0"/>
        <v>0</v>
      </c>
      <c r="H38" s="250"/>
    </row>
    <row r="39" spans="1:9" s="33" customFormat="1" ht="30" customHeight="1" x14ac:dyDescent="0.25">
      <c r="A39" s="17" t="s">
        <v>166</v>
      </c>
      <c r="B39" s="20" t="s">
        <v>35</v>
      </c>
      <c r="C39" s="77" t="s">
        <v>165</v>
      </c>
      <c r="D39" s="78" t="s">
        <v>113</v>
      </c>
      <c r="E39" s="160">
        <v>505</v>
      </c>
      <c r="F39" s="34"/>
      <c r="G39" s="22">
        <f t="shared" si="0"/>
        <v>0</v>
      </c>
      <c r="H39" s="250"/>
    </row>
    <row r="40" spans="1:9" s="33" customFormat="1" ht="30" customHeight="1" x14ac:dyDescent="0.25">
      <c r="A40" s="17" t="s">
        <v>166</v>
      </c>
      <c r="B40" s="20" t="s">
        <v>36</v>
      </c>
      <c r="C40" s="77" t="s">
        <v>133</v>
      </c>
      <c r="D40" s="78" t="s">
        <v>113</v>
      </c>
      <c r="E40" s="160">
        <v>1317</v>
      </c>
      <c r="F40" s="34"/>
      <c r="G40" s="22">
        <f t="shared" si="0"/>
        <v>0</v>
      </c>
      <c r="H40" s="250"/>
    </row>
    <row r="41" spans="1:9" s="33" customFormat="1" ht="30" customHeight="1" x14ac:dyDescent="0.25">
      <c r="A41" s="17" t="s">
        <v>166</v>
      </c>
      <c r="B41" s="20" t="s">
        <v>54</v>
      </c>
      <c r="C41" s="77" t="s">
        <v>136</v>
      </c>
      <c r="D41" s="78" t="s">
        <v>113</v>
      </c>
      <c r="E41" s="160">
        <v>1317</v>
      </c>
      <c r="F41" s="34"/>
      <c r="G41" s="22">
        <f t="shared" si="0"/>
        <v>0</v>
      </c>
      <c r="H41" s="250"/>
    </row>
    <row r="42" spans="1:9" s="33" customFormat="1" ht="30" customHeight="1" x14ac:dyDescent="0.25">
      <c r="A42" s="17" t="s">
        <v>166</v>
      </c>
      <c r="B42" s="20" t="s">
        <v>138</v>
      </c>
      <c r="C42" s="77" t="s">
        <v>133</v>
      </c>
      <c r="D42" s="78" t="s">
        <v>113</v>
      </c>
      <c r="E42" s="160">
        <v>1317</v>
      </c>
      <c r="F42" s="34"/>
      <c r="G42" s="22">
        <f t="shared" si="0"/>
        <v>0</v>
      </c>
      <c r="H42" s="250"/>
    </row>
    <row r="43" spans="1:9" s="33" customFormat="1" ht="30" customHeight="1" thickBot="1" x14ac:dyDescent="0.3">
      <c r="A43" s="17" t="s">
        <v>166</v>
      </c>
      <c r="B43" s="20" t="s">
        <v>139</v>
      </c>
      <c r="C43" s="77" t="s">
        <v>137</v>
      </c>
      <c r="D43" s="78" t="s">
        <v>113</v>
      </c>
      <c r="E43" s="160">
        <v>1317</v>
      </c>
      <c r="F43" s="34"/>
      <c r="G43" s="22">
        <f t="shared" si="0"/>
        <v>0</v>
      </c>
      <c r="H43" s="251"/>
    </row>
    <row r="44" spans="1:9" s="33" customFormat="1" ht="30" customHeight="1" thickBot="1" x14ac:dyDescent="0.3">
      <c r="A44" s="23" t="s">
        <v>166</v>
      </c>
      <c r="B44" s="26" t="s">
        <v>140</v>
      </c>
      <c r="C44" s="101" t="s">
        <v>134</v>
      </c>
      <c r="D44" s="99" t="s">
        <v>113</v>
      </c>
      <c r="E44" s="161">
        <v>1317</v>
      </c>
      <c r="F44" s="34"/>
      <c r="G44" s="28">
        <f t="shared" si="0"/>
        <v>0</v>
      </c>
      <c r="H44" s="29" t="s">
        <v>87</v>
      </c>
      <c r="I44" s="30">
        <f>ROUND(SUM(G29:G44),2)</f>
        <v>0</v>
      </c>
    </row>
    <row r="45" spans="1:9" s="33" customFormat="1" ht="30" customHeight="1" x14ac:dyDescent="0.25">
      <c r="A45" s="9" t="s">
        <v>168</v>
      </c>
      <c r="B45" s="12" t="s">
        <v>37</v>
      </c>
      <c r="C45" s="11" t="s">
        <v>146</v>
      </c>
      <c r="D45" s="75" t="s">
        <v>114</v>
      </c>
      <c r="E45" s="157">
        <v>240</v>
      </c>
      <c r="F45" s="31"/>
      <c r="G45" s="14">
        <f t="shared" si="0"/>
        <v>0</v>
      </c>
      <c r="H45" s="32"/>
    </row>
    <row r="46" spans="1:9" s="33" customFormat="1" ht="30" customHeight="1" x14ac:dyDescent="0.25">
      <c r="A46" s="17" t="s">
        <v>168</v>
      </c>
      <c r="B46" s="20" t="s">
        <v>38</v>
      </c>
      <c r="C46" s="103" t="s">
        <v>143</v>
      </c>
      <c r="D46" s="78" t="s">
        <v>113</v>
      </c>
      <c r="E46" s="160">
        <v>718</v>
      </c>
      <c r="F46" s="34"/>
      <c r="G46" s="22">
        <f t="shared" si="0"/>
        <v>0</v>
      </c>
      <c r="H46" s="32"/>
    </row>
    <row r="47" spans="1:9" s="33" customFormat="1" ht="30" customHeight="1" x14ac:dyDescent="0.25">
      <c r="A47" s="17" t="s">
        <v>168</v>
      </c>
      <c r="B47" s="20" t="s">
        <v>39</v>
      </c>
      <c r="C47" s="19" t="s">
        <v>132</v>
      </c>
      <c r="D47" s="78" t="s">
        <v>113</v>
      </c>
      <c r="E47" s="160">
        <v>718</v>
      </c>
      <c r="F47" s="34"/>
      <c r="G47" s="22">
        <f t="shared" si="0"/>
        <v>0</v>
      </c>
      <c r="H47" s="32"/>
    </row>
    <row r="48" spans="1:9" s="33" customFormat="1" ht="30" customHeight="1" thickBot="1" x14ac:dyDescent="0.3">
      <c r="A48" s="17" t="s">
        <v>168</v>
      </c>
      <c r="B48" s="20" t="s">
        <v>40</v>
      </c>
      <c r="C48" s="104" t="s">
        <v>169</v>
      </c>
      <c r="D48" s="78" t="s">
        <v>113</v>
      </c>
      <c r="E48" s="160">
        <v>713</v>
      </c>
      <c r="F48" s="34"/>
      <c r="G48" s="22">
        <f t="shared" si="0"/>
        <v>0</v>
      </c>
      <c r="H48" s="32"/>
    </row>
    <row r="49" spans="1:9" s="33" customFormat="1" ht="30" customHeight="1" thickBot="1" x14ac:dyDescent="0.3">
      <c r="A49" s="23" t="s">
        <v>168</v>
      </c>
      <c r="B49" s="26" t="s">
        <v>41</v>
      </c>
      <c r="C49" s="105" t="s">
        <v>145</v>
      </c>
      <c r="D49" s="99" t="s">
        <v>113</v>
      </c>
      <c r="E49" s="161">
        <v>5</v>
      </c>
      <c r="F49" s="34"/>
      <c r="G49" s="28">
        <f t="shared" si="0"/>
        <v>0</v>
      </c>
      <c r="H49" s="29" t="s">
        <v>88</v>
      </c>
      <c r="I49" s="30">
        <f>ROUND(SUM(G45:G49),2)</f>
        <v>0</v>
      </c>
    </row>
    <row r="50" spans="1:9" s="33" customFormat="1" ht="30" customHeight="1" x14ac:dyDescent="0.25">
      <c r="A50" s="9" t="s">
        <v>170</v>
      </c>
      <c r="B50" s="12" t="s">
        <v>11</v>
      </c>
      <c r="C50" s="11" t="s">
        <v>148</v>
      </c>
      <c r="D50" s="12" t="s">
        <v>9</v>
      </c>
      <c r="E50" s="157">
        <v>225</v>
      </c>
      <c r="F50" s="31"/>
      <c r="G50" s="14">
        <f t="shared" ref="G50:G58" si="3">ROUND((E50*F50),2)</f>
        <v>0</v>
      </c>
      <c r="H50" s="32"/>
    </row>
    <row r="51" spans="1:9" s="33" customFormat="1" ht="30" customHeight="1" thickBot="1" x14ac:dyDescent="0.3">
      <c r="A51" s="17" t="s">
        <v>170</v>
      </c>
      <c r="B51" s="20" t="s">
        <v>43</v>
      </c>
      <c r="C51" s="19" t="s">
        <v>151</v>
      </c>
      <c r="D51" s="20" t="s">
        <v>9</v>
      </c>
      <c r="E51" s="160">
        <v>124</v>
      </c>
      <c r="F51" s="34"/>
      <c r="G51" s="22">
        <f t="shared" si="3"/>
        <v>0</v>
      </c>
      <c r="H51" s="46"/>
    </row>
    <row r="52" spans="1:9" s="33" customFormat="1" ht="30" customHeight="1" thickBot="1" x14ac:dyDescent="0.3">
      <c r="A52" s="35" t="s">
        <v>170</v>
      </c>
      <c r="B52" s="38" t="s">
        <v>44</v>
      </c>
      <c r="C52" s="37" t="s">
        <v>152</v>
      </c>
      <c r="D52" s="38" t="s">
        <v>9</v>
      </c>
      <c r="E52" s="186">
        <v>225</v>
      </c>
      <c r="F52" s="39"/>
      <c r="G52" s="40">
        <f t="shared" si="3"/>
        <v>0</v>
      </c>
      <c r="H52" s="29" t="s">
        <v>89</v>
      </c>
      <c r="I52" s="30">
        <f>ROUND(SUM(G50:G52),2)</f>
        <v>0</v>
      </c>
    </row>
    <row r="53" spans="1:9" s="33" customFormat="1" ht="30" customHeight="1" x14ac:dyDescent="0.25">
      <c r="A53" s="214" t="s">
        <v>171</v>
      </c>
      <c r="B53" s="202" t="s">
        <v>46</v>
      </c>
      <c r="C53" s="42" t="s">
        <v>551</v>
      </c>
      <c r="D53" s="202" t="s">
        <v>9</v>
      </c>
      <c r="E53" s="207">
        <v>124</v>
      </c>
      <c r="F53" s="89"/>
      <c r="G53" s="215">
        <f t="shared" ref="G53:G54" si="4">ROUND((E53*F53),2)</f>
        <v>0</v>
      </c>
      <c r="H53" s="46"/>
    </row>
    <row r="54" spans="1:9" s="33" customFormat="1" ht="30" customHeight="1" x14ac:dyDescent="0.25">
      <c r="A54" s="204" t="s">
        <v>171</v>
      </c>
      <c r="B54" s="20" t="s">
        <v>55</v>
      </c>
      <c r="C54" s="19" t="s">
        <v>547</v>
      </c>
      <c r="D54" s="20" t="s">
        <v>9</v>
      </c>
      <c r="E54" s="160">
        <v>124</v>
      </c>
      <c r="F54" s="34"/>
      <c r="G54" s="205">
        <f t="shared" si="4"/>
        <v>0</v>
      </c>
      <c r="H54" s="46"/>
    </row>
    <row r="55" spans="1:9" s="33" customFormat="1" ht="30" customHeight="1" thickBot="1" x14ac:dyDescent="0.3">
      <c r="A55" s="204" t="s">
        <v>171</v>
      </c>
      <c r="B55" s="20" t="s">
        <v>56</v>
      </c>
      <c r="C55" s="19" t="s">
        <v>548</v>
      </c>
      <c r="D55" s="20" t="s">
        <v>9</v>
      </c>
      <c r="E55" s="160">
        <v>124</v>
      </c>
      <c r="F55" s="34"/>
      <c r="G55" s="205">
        <f t="shared" ref="G55" si="5">ROUND((E55*F55),2)</f>
        <v>0</v>
      </c>
      <c r="H55" s="46"/>
    </row>
    <row r="56" spans="1:9" s="33" customFormat="1" ht="30" customHeight="1" thickBot="1" x14ac:dyDescent="0.3">
      <c r="A56" s="208" t="s">
        <v>171</v>
      </c>
      <c r="B56" s="209" t="s">
        <v>57</v>
      </c>
      <c r="C56" s="210" t="s">
        <v>550</v>
      </c>
      <c r="D56" s="211" t="s">
        <v>113</v>
      </c>
      <c r="E56" s="212">
        <v>145</v>
      </c>
      <c r="F56" s="213"/>
      <c r="G56" s="87">
        <f t="shared" si="3"/>
        <v>0</v>
      </c>
      <c r="H56" s="29" t="s">
        <v>90</v>
      </c>
      <c r="I56" s="30">
        <f>ROUND(SUM(G53:G56),2)</f>
        <v>0</v>
      </c>
    </row>
    <row r="57" spans="1:9" s="33" customFormat="1" ht="30" customHeight="1" thickBot="1" x14ac:dyDescent="0.3">
      <c r="A57" s="41" t="s">
        <v>173</v>
      </c>
      <c r="B57" s="202" t="s">
        <v>61</v>
      </c>
      <c r="C57" s="42" t="s">
        <v>161</v>
      </c>
      <c r="D57" s="202" t="s">
        <v>9</v>
      </c>
      <c r="E57" s="207">
        <v>218</v>
      </c>
      <c r="F57" s="89"/>
      <c r="G57" s="44">
        <f t="shared" si="3"/>
        <v>0</v>
      </c>
      <c r="H57" s="32"/>
    </row>
    <row r="58" spans="1:9" s="33" customFormat="1" ht="30" customHeight="1" thickBot="1" x14ac:dyDescent="0.3">
      <c r="A58" s="35" t="s">
        <v>173</v>
      </c>
      <c r="B58" s="38" t="s">
        <v>62</v>
      </c>
      <c r="C58" s="37" t="s">
        <v>172</v>
      </c>
      <c r="D58" s="38" t="s">
        <v>9</v>
      </c>
      <c r="E58" s="164">
        <v>108</v>
      </c>
      <c r="F58" s="39"/>
      <c r="G58" s="40">
        <f t="shared" si="3"/>
        <v>0</v>
      </c>
      <c r="H58" s="29" t="s">
        <v>91</v>
      </c>
      <c r="I58" s="30">
        <f>ROUND(SUM(G57:G58),2)</f>
        <v>0</v>
      </c>
    </row>
    <row r="59" spans="1:9" ht="43.5" thickBot="1" x14ac:dyDescent="0.3">
      <c r="A59" s="57"/>
      <c r="B59" s="58"/>
      <c r="C59" s="57"/>
      <c r="D59" s="58"/>
      <c r="E59" s="167"/>
      <c r="F59" s="59" t="s">
        <v>174</v>
      </c>
      <c r="G59" s="60">
        <f>SUM(G5:G58)</f>
        <v>0</v>
      </c>
      <c r="H59" s="46"/>
      <c r="I59" s="16"/>
    </row>
    <row r="60" spans="1:9" x14ac:dyDescent="0.25">
      <c r="A60" s="61"/>
      <c r="B60" s="62"/>
      <c r="C60" s="62"/>
      <c r="D60" s="62"/>
      <c r="E60" s="168"/>
      <c r="F60" s="62"/>
      <c r="G60" s="63"/>
    </row>
    <row r="61" spans="1:9" x14ac:dyDescent="0.25">
      <c r="A61" s="57"/>
      <c r="B61" s="58"/>
      <c r="C61" s="57"/>
      <c r="D61" s="58"/>
      <c r="E61" s="167"/>
      <c r="F61" s="64"/>
      <c r="G61" s="63"/>
    </row>
    <row r="62" spans="1:9" x14ac:dyDescent="0.25">
      <c r="A62" s="57"/>
      <c r="B62" s="58"/>
      <c r="C62" s="57"/>
      <c r="D62" s="58"/>
      <c r="E62" s="167"/>
      <c r="F62" s="64"/>
      <c r="G62" s="63"/>
    </row>
    <row r="63" spans="1:9" x14ac:dyDescent="0.25">
      <c r="F63" s="68"/>
    </row>
    <row r="64" spans="1:9" x14ac:dyDescent="0.25">
      <c r="A64" s="69"/>
      <c r="B64" s="70"/>
      <c r="C64" s="69"/>
      <c r="D64" s="70"/>
      <c r="E64" s="170"/>
      <c r="F64" s="71"/>
      <c r="G64" s="70"/>
    </row>
    <row r="65" spans="1:7" x14ac:dyDescent="0.25">
      <c r="A65" s="72"/>
      <c r="B65" s="72"/>
      <c r="C65" s="72"/>
      <c r="D65" s="72"/>
      <c r="E65" s="171"/>
      <c r="F65" s="73"/>
      <c r="G65" s="72"/>
    </row>
  </sheetData>
  <mergeCells count="3">
    <mergeCell ref="A3:G3"/>
    <mergeCell ref="H29:H43"/>
    <mergeCell ref="A1:G1"/>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7FDEB-3891-4E87-9B73-22B421BC5E98}">
  <dimension ref="A1:I60"/>
  <sheetViews>
    <sheetView topLeftCell="A27" zoomScale="80" zoomScaleNormal="80" workbookViewId="0">
      <selection activeCell="C47" sqref="C47"/>
    </sheetView>
  </sheetViews>
  <sheetFormatPr defaultColWidth="9.140625" defaultRowHeight="15" x14ac:dyDescent="0.25"/>
  <cols>
    <col min="1" max="1" width="50.140625" style="65" customWidth="1"/>
    <col min="2" max="2" width="10.5703125" style="66" customWidth="1"/>
    <col min="3" max="3" width="101.7109375" style="67" customWidth="1"/>
    <col min="4" max="4" width="9.140625" style="66"/>
    <col min="5" max="5" width="16.28515625" style="169" customWidth="1"/>
    <col min="6" max="6" width="30.140625" style="74" customWidth="1"/>
    <col min="7" max="7" width="14.7109375" style="66" customWidth="1"/>
    <col min="8" max="8" width="21.5703125" style="1" customWidth="1"/>
    <col min="9" max="9" width="16.140625" style="2" customWidth="1"/>
    <col min="10" max="16384" width="9.140625" style="2"/>
  </cols>
  <sheetData>
    <row r="1" spans="1:9" ht="30.6" customHeight="1" x14ac:dyDescent="0.25">
      <c r="A1" s="252" t="s">
        <v>624</v>
      </c>
      <c r="B1" s="252"/>
      <c r="C1" s="252"/>
      <c r="D1" s="252"/>
      <c r="E1" s="252"/>
      <c r="F1" s="252"/>
      <c r="G1" s="252"/>
    </row>
    <row r="2" spans="1:9" ht="13.9" x14ac:dyDescent="0.25">
      <c r="A2" s="252"/>
      <c r="B2" s="252"/>
      <c r="C2" s="252"/>
      <c r="D2" s="252"/>
      <c r="E2" s="252"/>
      <c r="F2" s="252"/>
      <c r="G2" s="252"/>
    </row>
    <row r="3" spans="1:9" ht="14.45" thickBot="1" x14ac:dyDescent="0.3">
      <c r="A3" s="3"/>
      <c r="B3" s="3"/>
      <c r="C3" s="3"/>
      <c r="D3" s="3"/>
      <c r="E3" s="152"/>
      <c r="F3" s="3"/>
      <c r="G3" s="3"/>
    </row>
    <row r="4" spans="1:9" ht="44.1" customHeight="1" x14ac:dyDescent="0.25">
      <c r="A4" s="253" t="s">
        <v>523</v>
      </c>
      <c r="B4" s="254"/>
      <c r="C4" s="254"/>
      <c r="D4" s="254"/>
      <c r="E4" s="254"/>
      <c r="F4" s="254"/>
      <c r="G4" s="255"/>
    </row>
    <row r="5" spans="1:9" ht="29.25" thickBot="1" x14ac:dyDescent="0.3">
      <c r="A5" s="4" t="s">
        <v>69</v>
      </c>
      <c r="B5" s="5" t="s">
        <v>0</v>
      </c>
      <c r="C5" s="6" t="s">
        <v>1</v>
      </c>
      <c r="D5" s="6" t="s">
        <v>2</v>
      </c>
      <c r="E5" s="153" t="s">
        <v>3</v>
      </c>
      <c r="F5" s="7" t="s">
        <v>130</v>
      </c>
      <c r="G5" s="8" t="s">
        <v>4</v>
      </c>
    </row>
    <row r="6" spans="1:9" ht="30" customHeight="1" x14ac:dyDescent="0.25">
      <c r="A6" s="9" t="s">
        <v>188</v>
      </c>
      <c r="B6" s="10" t="s">
        <v>12</v>
      </c>
      <c r="C6" s="11" t="s">
        <v>505</v>
      </c>
      <c r="D6" s="12" t="s">
        <v>113</v>
      </c>
      <c r="E6" s="176">
        <v>187</v>
      </c>
      <c r="F6" s="13"/>
      <c r="G6" s="14">
        <f t="shared" ref="G6:G48" si="0">ROUND((E6*F6),2)</f>
        <v>0</v>
      </c>
      <c r="H6" s="15"/>
      <c r="I6" s="16"/>
    </row>
    <row r="7" spans="1:9" ht="30" customHeight="1" x14ac:dyDescent="0.25">
      <c r="A7" s="17" t="s">
        <v>188</v>
      </c>
      <c r="B7" s="18" t="s">
        <v>13</v>
      </c>
      <c r="C7" s="194" t="s">
        <v>626</v>
      </c>
      <c r="D7" s="20" t="s">
        <v>120</v>
      </c>
      <c r="E7" s="177">
        <v>18</v>
      </c>
      <c r="F7" s="21"/>
      <c r="G7" s="22">
        <f t="shared" si="0"/>
        <v>0</v>
      </c>
      <c r="H7" s="15"/>
      <c r="I7" s="16"/>
    </row>
    <row r="8" spans="1:9" ht="30" customHeight="1" x14ac:dyDescent="0.25">
      <c r="A8" s="17" t="s">
        <v>188</v>
      </c>
      <c r="B8" s="18" t="s">
        <v>14</v>
      </c>
      <c r="C8" s="19" t="s">
        <v>506</v>
      </c>
      <c r="D8" s="20" t="s">
        <v>113</v>
      </c>
      <c r="E8" s="177">
        <v>3</v>
      </c>
      <c r="F8" s="21"/>
      <c r="G8" s="22">
        <f t="shared" si="0"/>
        <v>0</v>
      </c>
      <c r="H8" s="15"/>
      <c r="I8" s="16"/>
    </row>
    <row r="9" spans="1:9" ht="30" customHeight="1" x14ac:dyDescent="0.25">
      <c r="A9" s="17" t="s">
        <v>188</v>
      </c>
      <c r="B9" s="18" t="s">
        <v>15</v>
      </c>
      <c r="C9" s="194" t="s">
        <v>626</v>
      </c>
      <c r="D9" s="20" t="s">
        <v>120</v>
      </c>
      <c r="E9" s="177">
        <v>0.3</v>
      </c>
      <c r="F9" s="21"/>
      <c r="G9" s="22">
        <f t="shared" si="0"/>
        <v>0</v>
      </c>
      <c r="H9" s="15"/>
      <c r="I9" s="16"/>
    </row>
    <row r="10" spans="1:9" ht="30" customHeight="1" x14ac:dyDescent="0.25">
      <c r="A10" s="17" t="s">
        <v>188</v>
      </c>
      <c r="B10" s="18" t="s">
        <v>16</v>
      </c>
      <c r="C10" s="19" t="s">
        <v>497</v>
      </c>
      <c r="D10" s="20" t="s">
        <v>113</v>
      </c>
      <c r="E10" s="177">
        <v>206</v>
      </c>
      <c r="F10" s="21"/>
      <c r="G10" s="22">
        <f t="shared" si="0"/>
        <v>0</v>
      </c>
      <c r="H10" s="15"/>
      <c r="I10" s="16"/>
    </row>
    <row r="11" spans="1:9" ht="30" customHeight="1" x14ac:dyDescent="0.25">
      <c r="A11" s="17" t="s">
        <v>188</v>
      </c>
      <c r="B11" s="18" t="s">
        <v>17</v>
      </c>
      <c r="C11" s="195" t="s">
        <v>631</v>
      </c>
      <c r="D11" s="20" t="s">
        <v>114</v>
      </c>
      <c r="E11" s="177">
        <v>32</v>
      </c>
      <c r="F11" s="21"/>
      <c r="G11" s="22">
        <f t="shared" si="0"/>
        <v>0</v>
      </c>
      <c r="H11" s="15"/>
      <c r="I11" s="16"/>
    </row>
    <row r="12" spans="1:9" ht="30" customHeight="1" thickBot="1" x14ac:dyDescent="0.3">
      <c r="A12" s="17" t="s">
        <v>188</v>
      </c>
      <c r="B12" s="18" t="s">
        <v>18</v>
      </c>
      <c r="C12" s="19" t="s">
        <v>552</v>
      </c>
      <c r="D12" s="20" t="s">
        <v>21</v>
      </c>
      <c r="E12" s="155">
        <v>4</v>
      </c>
      <c r="F12" s="21"/>
      <c r="G12" s="22">
        <f t="shared" si="0"/>
        <v>0</v>
      </c>
      <c r="H12" s="15"/>
      <c r="I12" s="16"/>
    </row>
    <row r="13" spans="1:9" ht="30" customHeight="1" thickBot="1" x14ac:dyDescent="0.3">
      <c r="A13" s="23" t="s">
        <v>188</v>
      </c>
      <c r="B13" s="24" t="s">
        <v>19</v>
      </c>
      <c r="C13" s="25" t="s">
        <v>553</v>
      </c>
      <c r="D13" s="26" t="s">
        <v>21</v>
      </c>
      <c r="E13" s="156">
        <v>5</v>
      </c>
      <c r="F13" s="27"/>
      <c r="G13" s="28">
        <f t="shared" si="0"/>
        <v>0</v>
      </c>
      <c r="H13" s="29" t="s">
        <v>84</v>
      </c>
      <c r="I13" s="30">
        <f>ROUND(SUM(G6:G13),2)</f>
        <v>0</v>
      </c>
    </row>
    <row r="14" spans="1:9" s="33" customFormat="1" ht="30" customHeight="1" x14ac:dyDescent="0.25">
      <c r="A14" s="9" t="s">
        <v>189</v>
      </c>
      <c r="B14" s="10" t="s">
        <v>22</v>
      </c>
      <c r="C14" s="11" t="s">
        <v>131</v>
      </c>
      <c r="D14" s="75" t="s">
        <v>114</v>
      </c>
      <c r="E14" s="178">
        <v>85</v>
      </c>
      <c r="F14" s="31"/>
      <c r="G14" s="14">
        <f t="shared" si="0"/>
        <v>0</v>
      </c>
      <c r="H14" s="32"/>
    </row>
    <row r="15" spans="1:9" s="33" customFormat="1" ht="30" customHeight="1" x14ac:dyDescent="0.25">
      <c r="A15" s="17" t="s">
        <v>189</v>
      </c>
      <c r="B15" s="18" t="s">
        <v>23</v>
      </c>
      <c r="C15" s="77" t="s">
        <v>499</v>
      </c>
      <c r="D15" s="78" t="s">
        <v>114</v>
      </c>
      <c r="E15" s="179">
        <v>63</v>
      </c>
      <c r="F15" s="34"/>
      <c r="G15" s="22">
        <f t="shared" si="0"/>
        <v>0</v>
      </c>
      <c r="H15" s="32"/>
    </row>
    <row r="16" spans="1:9" s="33" customFormat="1" ht="30" customHeight="1" x14ac:dyDescent="0.25">
      <c r="A16" s="17" t="s">
        <v>189</v>
      </c>
      <c r="B16" s="18" t="s">
        <v>24</v>
      </c>
      <c r="C16" s="19" t="s">
        <v>71</v>
      </c>
      <c r="D16" s="20" t="s">
        <v>113</v>
      </c>
      <c r="E16" s="179">
        <v>209</v>
      </c>
      <c r="F16" s="34"/>
      <c r="G16" s="22">
        <f t="shared" si="0"/>
        <v>0</v>
      </c>
      <c r="H16" s="32"/>
    </row>
    <row r="17" spans="1:9" s="33" customFormat="1" ht="30" customHeight="1" x14ac:dyDescent="0.25">
      <c r="A17" s="17" t="s">
        <v>189</v>
      </c>
      <c r="B17" s="18" t="s">
        <v>25</v>
      </c>
      <c r="C17" s="19" t="s">
        <v>72</v>
      </c>
      <c r="D17" s="20" t="s">
        <v>113</v>
      </c>
      <c r="E17" s="179">
        <v>384</v>
      </c>
      <c r="F17" s="34"/>
      <c r="G17" s="22">
        <f t="shared" si="0"/>
        <v>0</v>
      </c>
      <c r="H17" s="32"/>
    </row>
    <row r="18" spans="1:9" s="33" customFormat="1" ht="30" customHeight="1" thickBot="1" x14ac:dyDescent="0.3">
      <c r="A18" s="17" t="s">
        <v>189</v>
      </c>
      <c r="B18" s="18" t="s">
        <v>26</v>
      </c>
      <c r="C18" s="19" t="s">
        <v>73</v>
      </c>
      <c r="D18" s="20" t="s">
        <v>113</v>
      </c>
      <c r="E18" s="179">
        <v>40</v>
      </c>
      <c r="F18" s="34"/>
      <c r="G18" s="22">
        <f t="shared" si="0"/>
        <v>0</v>
      </c>
      <c r="H18" s="32"/>
    </row>
    <row r="19" spans="1:9" s="33" customFormat="1" ht="30" customHeight="1" thickBot="1" x14ac:dyDescent="0.3">
      <c r="A19" s="35" t="s">
        <v>189</v>
      </c>
      <c r="B19" s="36" t="s">
        <v>27</v>
      </c>
      <c r="C19" s="37" t="s">
        <v>127</v>
      </c>
      <c r="D19" s="38" t="s">
        <v>113</v>
      </c>
      <c r="E19" s="180">
        <v>424</v>
      </c>
      <c r="F19" s="39"/>
      <c r="G19" s="40">
        <f t="shared" si="0"/>
        <v>0</v>
      </c>
      <c r="H19" s="29" t="s">
        <v>85</v>
      </c>
      <c r="I19" s="30">
        <f>ROUND(SUM(G14:G19),2)</f>
        <v>0</v>
      </c>
    </row>
    <row r="20" spans="1:9" s="33" customFormat="1" ht="30" customHeight="1" x14ac:dyDescent="0.25">
      <c r="A20" s="41" t="s">
        <v>190</v>
      </c>
      <c r="B20" s="82" t="s">
        <v>47</v>
      </c>
      <c r="C20" s="42" t="s">
        <v>132</v>
      </c>
      <c r="D20" s="88" t="s">
        <v>113</v>
      </c>
      <c r="E20" s="181">
        <v>3</v>
      </c>
      <c r="F20" s="43"/>
      <c r="G20" s="44">
        <f t="shared" si="0"/>
        <v>0</v>
      </c>
      <c r="H20" s="249" t="s">
        <v>96</v>
      </c>
    </row>
    <row r="21" spans="1:9" s="33" customFormat="1" ht="30" customHeight="1" x14ac:dyDescent="0.25">
      <c r="A21" s="17" t="s">
        <v>190</v>
      </c>
      <c r="B21" s="18" t="s">
        <v>48</v>
      </c>
      <c r="C21" s="77" t="s">
        <v>165</v>
      </c>
      <c r="D21" s="78" t="s">
        <v>113</v>
      </c>
      <c r="E21" s="182">
        <v>4</v>
      </c>
      <c r="F21" s="45"/>
      <c r="G21" s="22">
        <f t="shared" si="0"/>
        <v>0</v>
      </c>
      <c r="H21" s="250"/>
    </row>
    <row r="22" spans="1:9" s="33" customFormat="1" ht="30" customHeight="1" x14ac:dyDescent="0.25">
      <c r="A22" s="17" t="s">
        <v>190</v>
      </c>
      <c r="B22" s="18" t="s">
        <v>49</v>
      </c>
      <c r="C22" s="77" t="s">
        <v>133</v>
      </c>
      <c r="D22" s="78" t="s">
        <v>113</v>
      </c>
      <c r="E22" s="177">
        <v>4</v>
      </c>
      <c r="F22" s="45"/>
      <c r="G22" s="22">
        <f t="shared" si="0"/>
        <v>0</v>
      </c>
      <c r="H22" s="250"/>
    </row>
    <row r="23" spans="1:9" s="33" customFormat="1" ht="30" customHeight="1" x14ac:dyDescent="0.25">
      <c r="A23" s="17" t="s">
        <v>190</v>
      </c>
      <c r="B23" s="18" t="s">
        <v>50</v>
      </c>
      <c r="C23" s="77" t="s">
        <v>136</v>
      </c>
      <c r="D23" s="78" t="s">
        <v>113</v>
      </c>
      <c r="E23" s="182">
        <v>4</v>
      </c>
      <c r="F23" s="45"/>
      <c r="G23" s="22">
        <f t="shared" si="0"/>
        <v>0</v>
      </c>
      <c r="H23" s="250"/>
    </row>
    <row r="24" spans="1:9" s="33" customFormat="1" ht="30" customHeight="1" x14ac:dyDescent="0.25">
      <c r="A24" s="17" t="s">
        <v>190</v>
      </c>
      <c r="B24" s="18" t="s">
        <v>51</v>
      </c>
      <c r="C24" s="77" t="s">
        <v>133</v>
      </c>
      <c r="D24" s="78" t="s">
        <v>113</v>
      </c>
      <c r="E24" s="182">
        <v>5</v>
      </c>
      <c r="F24" s="45"/>
      <c r="G24" s="22">
        <f t="shared" si="0"/>
        <v>0</v>
      </c>
      <c r="H24" s="250"/>
    </row>
    <row r="25" spans="1:9" s="33" customFormat="1" ht="30" customHeight="1" x14ac:dyDescent="0.25">
      <c r="A25" s="17" t="s">
        <v>190</v>
      </c>
      <c r="B25" s="18" t="s">
        <v>52</v>
      </c>
      <c r="C25" s="77" t="s">
        <v>137</v>
      </c>
      <c r="D25" s="78" t="s">
        <v>113</v>
      </c>
      <c r="E25" s="182">
        <v>5</v>
      </c>
      <c r="F25" s="45"/>
      <c r="G25" s="22">
        <f t="shared" si="0"/>
        <v>0</v>
      </c>
      <c r="H25" s="250"/>
    </row>
    <row r="26" spans="1:9" s="33" customFormat="1" ht="30" customHeight="1" thickBot="1" x14ac:dyDescent="0.3">
      <c r="A26" s="23" t="s">
        <v>190</v>
      </c>
      <c r="B26" s="24" t="s">
        <v>53</v>
      </c>
      <c r="C26" s="101" t="s">
        <v>134</v>
      </c>
      <c r="D26" s="99" t="s">
        <v>113</v>
      </c>
      <c r="E26" s="183">
        <v>5</v>
      </c>
      <c r="F26" s="81"/>
      <c r="G26" s="28">
        <f t="shared" si="0"/>
        <v>0</v>
      </c>
      <c r="H26" s="250"/>
      <c r="I26" s="16"/>
    </row>
    <row r="27" spans="1:9" s="33" customFormat="1" ht="30" customHeight="1" x14ac:dyDescent="0.25">
      <c r="A27" s="9" t="s">
        <v>191</v>
      </c>
      <c r="B27" s="12" t="s">
        <v>47</v>
      </c>
      <c r="C27" s="11" t="s">
        <v>142</v>
      </c>
      <c r="D27" s="75" t="s">
        <v>113</v>
      </c>
      <c r="E27" s="184">
        <v>3</v>
      </c>
      <c r="F27" s="49"/>
      <c r="G27" s="14">
        <f t="shared" si="0"/>
        <v>0</v>
      </c>
      <c r="H27" s="250"/>
    </row>
    <row r="28" spans="1:9" s="33" customFormat="1" ht="30" customHeight="1" x14ac:dyDescent="0.25">
      <c r="A28" s="17" t="s">
        <v>191</v>
      </c>
      <c r="B28" s="20" t="s">
        <v>48</v>
      </c>
      <c r="C28" s="77" t="s">
        <v>165</v>
      </c>
      <c r="D28" s="78" t="s">
        <v>113</v>
      </c>
      <c r="E28" s="182">
        <v>4</v>
      </c>
      <c r="F28" s="50"/>
      <c r="G28" s="22">
        <f t="shared" si="0"/>
        <v>0</v>
      </c>
      <c r="H28" s="250"/>
    </row>
    <row r="29" spans="1:9" s="33" customFormat="1" ht="30" customHeight="1" x14ac:dyDescent="0.25">
      <c r="A29" s="17" t="s">
        <v>191</v>
      </c>
      <c r="B29" s="20" t="s">
        <v>49</v>
      </c>
      <c r="C29" s="77" t="s">
        <v>133</v>
      </c>
      <c r="D29" s="78" t="s">
        <v>113</v>
      </c>
      <c r="E29" s="177">
        <v>4</v>
      </c>
      <c r="F29" s="50"/>
      <c r="G29" s="22">
        <f t="shared" si="0"/>
        <v>0</v>
      </c>
      <c r="H29" s="250"/>
    </row>
    <row r="30" spans="1:9" s="33" customFormat="1" ht="30" customHeight="1" x14ac:dyDescent="0.25">
      <c r="A30" s="17" t="s">
        <v>191</v>
      </c>
      <c r="B30" s="20" t="s">
        <v>50</v>
      </c>
      <c r="C30" s="77" t="s">
        <v>136</v>
      </c>
      <c r="D30" s="78" t="s">
        <v>113</v>
      </c>
      <c r="E30" s="182">
        <v>4</v>
      </c>
      <c r="F30" s="50"/>
      <c r="G30" s="22">
        <f t="shared" si="0"/>
        <v>0</v>
      </c>
      <c r="H30" s="250"/>
    </row>
    <row r="31" spans="1:9" s="33" customFormat="1" ht="30" customHeight="1" x14ac:dyDescent="0.25">
      <c r="A31" s="17" t="s">
        <v>191</v>
      </c>
      <c r="B31" s="20" t="s">
        <v>51</v>
      </c>
      <c r="C31" s="77" t="s">
        <v>133</v>
      </c>
      <c r="D31" s="78" t="s">
        <v>113</v>
      </c>
      <c r="E31" s="182">
        <v>5</v>
      </c>
      <c r="F31" s="50"/>
      <c r="G31" s="22">
        <f t="shared" si="0"/>
        <v>0</v>
      </c>
      <c r="H31" s="250"/>
    </row>
    <row r="32" spans="1:9" s="33" customFormat="1" ht="30" customHeight="1" thickBot="1" x14ac:dyDescent="0.3">
      <c r="A32" s="17" t="s">
        <v>191</v>
      </c>
      <c r="B32" s="20" t="s">
        <v>52</v>
      </c>
      <c r="C32" s="77" t="s">
        <v>137</v>
      </c>
      <c r="D32" s="78" t="s">
        <v>113</v>
      </c>
      <c r="E32" s="182">
        <v>5</v>
      </c>
      <c r="F32" s="50"/>
      <c r="G32" s="22">
        <f t="shared" si="0"/>
        <v>0</v>
      </c>
      <c r="H32" s="251"/>
    </row>
    <row r="33" spans="1:9" s="33" customFormat="1" ht="30" customHeight="1" thickBot="1" x14ac:dyDescent="0.3">
      <c r="A33" s="23" t="s">
        <v>191</v>
      </c>
      <c r="B33" s="26" t="s">
        <v>53</v>
      </c>
      <c r="C33" s="101" t="s">
        <v>134</v>
      </c>
      <c r="D33" s="99" t="s">
        <v>113</v>
      </c>
      <c r="E33" s="183">
        <v>5</v>
      </c>
      <c r="F33" s="94"/>
      <c r="G33" s="28">
        <f t="shared" si="0"/>
        <v>0</v>
      </c>
      <c r="H33" s="29" t="s">
        <v>86</v>
      </c>
      <c r="I33" s="30">
        <f>ROUND(SUM(G20:G33),2)</f>
        <v>0</v>
      </c>
    </row>
    <row r="34" spans="1:9" s="33" customFormat="1" ht="30" customHeight="1" x14ac:dyDescent="0.25">
      <c r="A34" s="9" t="s">
        <v>554</v>
      </c>
      <c r="B34" s="12" t="s">
        <v>33</v>
      </c>
      <c r="C34" s="11" t="s">
        <v>146</v>
      </c>
      <c r="D34" s="75" t="s">
        <v>114</v>
      </c>
      <c r="E34" s="176">
        <v>39</v>
      </c>
      <c r="F34" s="49"/>
      <c r="G34" s="14">
        <f t="shared" si="0"/>
        <v>0</v>
      </c>
      <c r="H34" s="32"/>
    </row>
    <row r="35" spans="1:9" s="33" customFormat="1" ht="30" customHeight="1" x14ac:dyDescent="0.25">
      <c r="A35" s="17" t="s">
        <v>554</v>
      </c>
      <c r="B35" s="20" t="s">
        <v>34</v>
      </c>
      <c r="C35" s="103" t="s">
        <v>143</v>
      </c>
      <c r="D35" s="78" t="s">
        <v>113</v>
      </c>
      <c r="E35" s="177">
        <v>6</v>
      </c>
      <c r="F35" s="50"/>
      <c r="G35" s="22">
        <f t="shared" si="0"/>
        <v>0</v>
      </c>
      <c r="H35" s="32"/>
    </row>
    <row r="36" spans="1:9" s="33" customFormat="1" ht="30" customHeight="1" x14ac:dyDescent="0.25">
      <c r="A36" s="17" t="s">
        <v>554</v>
      </c>
      <c r="B36" s="20" t="s">
        <v>35</v>
      </c>
      <c r="C36" s="19" t="s">
        <v>132</v>
      </c>
      <c r="D36" s="78" t="s">
        <v>113</v>
      </c>
      <c r="E36" s="177">
        <v>174</v>
      </c>
      <c r="F36" s="50"/>
      <c r="G36" s="22">
        <f t="shared" si="0"/>
        <v>0</v>
      </c>
      <c r="H36" s="32"/>
    </row>
    <row r="37" spans="1:9" s="33" customFormat="1" ht="30" customHeight="1" thickBot="1" x14ac:dyDescent="0.3">
      <c r="A37" s="17" t="s">
        <v>554</v>
      </c>
      <c r="B37" s="20" t="s">
        <v>36</v>
      </c>
      <c r="C37" s="103" t="s">
        <v>144</v>
      </c>
      <c r="D37" s="78" t="s">
        <v>113</v>
      </c>
      <c r="E37" s="177">
        <v>168</v>
      </c>
      <c r="F37" s="50"/>
      <c r="G37" s="22">
        <f t="shared" si="0"/>
        <v>0</v>
      </c>
      <c r="H37" s="32"/>
    </row>
    <row r="38" spans="1:9" s="33" customFormat="1" ht="30" customHeight="1" thickBot="1" x14ac:dyDescent="0.3">
      <c r="A38" s="35" t="s">
        <v>554</v>
      </c>
      <c r="B38" s="38" t="s">
        <v>54</v>
      </c>
      <c r="C38" s="116" t="s">
        <v>145</v>
      </c>
      <c r="D38" s="107" t="s">
        <v>113</v>
      </c>
      <c r="E38" s="217">
        <v>6</v>
      </c>
      <c r="F38" s="51"/>
      <c r="G38" s="40">
        <f t="shared" si="0"/>
        <v>0</v>
      </c>
      <c r="H38" s="29" t="s">
        <v>87</v>
      </c>
      <c r="I38" s="30">
        <f>ROUND(SUM(G34:G38),2)</f>
        <v>0</v>
      </c>
    </row>
    <row r="39" spans="1:9" s="33" customFormat="1" ht="30" customHeight="1" x14ac:dyDescent="0.25">
      <c r="A39" s="41" t="s">
        <v>555</v>
      </c>
      <c r="B39" s="202" t="s">
        <v>37</v>
      </c>
      <c r="C39" s="42" t="s">
        <v>192</v>
      </c>
      <c r="D39" s="88" t="s">
        <v>114</v>
      </c>
      <c r="E39" s="216">
        <v>1</v>
      </c>
      <c r="F39" s="43"/>
      <c r="G39" s="44">
        <f t="shared" si="0"/>
        <v>0</v>
      </c>
      <c r="H39" s="32"/>
    </row>
    <row r="40" spans="1:9" s="33" customFormat="1" ht="30" customHeight="1" x14ac:dyDescent="0.25">
      <c r="A40" s="41" t="s">
        <v>555</v>
      </c>
      <c r="B40" s="20" t="s">
        <v>38</v>
      </c>
      <c r="C40" s="103" t="s">
        <v>143</v>
      </c>
      <c r="D40" s="78" t="s">
        <v>113</v>
      </c>
      <c r="E40" s="177">
        <v>5</v>
      </c>
      <c r="F40" s="45"/>
      <c r="G40" s="22">
        <f t="shared" si="0"/>
        <v>0</v>
      </c>
      <c r="H40" s="32"/>
    </row>
    <row r="41" spans="1:9" s="33" customFormat="1" ht="30" customHeight="1" x14ac:dyDescent="0.25">
      <c r="A41" s="41" t="s">
        <v>555</v>
      </c>
      <c r="B41" s="20" t="s">
        <v>39</v>
      </c>
      <c r="C41" s="19" t="s">
        <v>193</v>
      </c>
      <c r="D41" s="78" t="s">
        <v>113</v>
      </c>
      <c r="E41" s="177">
        <v>5</v>
      </c>
      <c r="F41" s="45"/>
      <c r="G41" s="22">
        <f t="shared" si="0"/>
        <v>0</v>
      </c>
      <c r="H41" s="32"/>
    </row>
    <row r="42" spans="1:9" s="33" customFormat="1" ht="30" customHeight="1" thickBot="1" x14ac:dyDescent="0.3">
      <c r="A42" s="41" t="s">
        <v>555</v>
      </c>
      <c r="B42" s="20" t="s">
        <v>40</v>
      </c>
      <c r="C42" s="103" t="s">
        <v>194</v>
      </c>
      <c r="D42" s="78" t="s">
        <v>113</v>
      </c>
      <c r="E42" s="177">
        <v>3</v>
      </c>
      <c r="F42" s="45"/>
      <c r="G42" s="22">
        <f t="shared" si="0"/>
        <v>0</v>
      </c>
      <c r="H42" s="32"/>
    </row>
    <row r="43" spans="1:9" s="33" customFormat="1" ht="30" customHeight="1" thickBot="1" x14ac:dyDescent="0.3">
      <c r="A43" s="201" t="s">
        <v>555</v>
      </c>
      <c r="B43" s="26" t="s">
        <v>41</v>
      </c>
      <c r="C43" s="105" t="s">
        <v>145</v>
      </c>
      <c r="D43" s="99" t="s">
        <v>113</v>
      </c>
      <c r="E43" s="185">
        <v>2</v>
      </c>
      <c r="F43" s="81"/>
      <c r="G43" s="28">
        <f t="shared" si="0"/>
        <v>0</v>
      </c>
      <c r="H43" s="29" t="s">
        <v>88</v>
      </c>
      <c r="I43" s="30">
        <f>ROUND(SUM(G39:G43),2)</f>
        <v>0</v>
      </c>
    </row>
    <row r="44" spans="1:9" s="33" customFormat="1" ht="30" customHeight="1" x14ac:dyDescent="0.25">
      <c r="A44" s="9" t="s">
        <v>556</v>
      </c>
      <c r="B44" s="12" t="s">
        <v>11</v>
      </c>
      <c r="C44" s="11" t="s">
        <v>192</v>
      </c>
      <c r="D44" s="75" t="s">
        <v>114</v>
      </c>
      <c r="E44" s="176">
        <v>63</v>
      </c>
      <c r="F44" s="48"/>
      <c r="G44" s="14">
        <f t="shared" ref="G44:G46" si="1">ROUND((E44*F44),2)</f>
        <v>0</v>
      </c>
      <c r="H44" s="32"/>
    </row>
    <row r="45" spans="1:9" s="33" customFormat="1" ht="30" customHeight="1" x14ac:dyDescent="0.25">
      <c r="A45" s="17" t="s">
        <v>556</v>
      </c>
      <c r="B45" s="20" t="s">
        <v>43</v>
      </c>
      <c r="C45" s="103" t="s">
        <v>143</v>
      </c>
      <c r="D45" s="78" t="s">
        <v>113</v>
      </c>
      <c r="E45" s="177">
        <v>275</v>
      </c>
      <c r="F45" s="45"/>
      <c r="G45" s="22">
        <f t="shared" si="1"/>
        <v>0</v>
      </c>
      <c r="H45" s="32"/>
    </row>
    <row r="46" spans="1:9" s="33" customFormat="1" ht="30" customHeight="1" thickBot="1" x14ac:dyDescent="0.3">
      <c r="A46" s="17" t="s">
        <v>556</v>
      </c>
      <c r="B46" s="20" t="s">
        <v>44</v>
      </c>
      <c r="C46" s="19" t="s">
        <v>193</v>
      </c>
      <c r="D46" s="78" t="s">
        <v>113</v>
      </c>
      <c r="E46" s="177">
        <v>275</v>
      </c>
      <c r="F46" s="45"/>
      <c r="G46" s="22">
        <f t="shared" si="1"/>
        <v>0</v>
      </c>
      <c r="H46" s="32"/>
    </row>
    <row r="47" spans="1:9" s="33" customFormat="1" ht="30" customHeight="1" thickBot="1" x14ac:dyDescent="0.3">
      <c r="A47" s="35" t="s">
        <v>556</v>
      </c>
      <c r="B47" s="38" t="s">
        <v>45</v>
      </c>
      <c r="C47" s="116" t="s">
        <v>194</v>
      </c>
      <c r="D47" s="107" t="s">
        <v>113</v>
      </c>
      <c r="E47" s="217">
        <v>275</v>
      </c>
      <c r="F47" s="47"/>
      <c r="G47" s="40">
        <f t="shared" ref="G47" si="2">ROUND((E47*F47),2)</f>
        <v>0</v>
      </c>
      <c r="H47" s="29" t="s">
        <v>89</v>
      </c>
      <c r="I47" s="30">
        <f>ROUND(SUM(G44:G47),2)</f>
        <v>0</v>
      </c>
    </row>
    <row r="48" spans="1:9" s="33" customFormat="1" ht="30" customHeight="1" x14ac:dyDescent="0.25">
      <c r="A48" s="41" t="s">
        <v>557</v>
      </c>
      <c r="B48" s="202" t="s">
        <v>46</v>
      </c>
      <c r="C48" s="42" t="s">
        <v>148</v>
      </c>
      <c r="D48" s="202" t="s">
        <v>9</v>
      </c>
      <c r="E48" s="216">
        <v>7</v>
      </c>
      <c r="F48" s="43"/>
      <c r="G48" s="44">
        <f t="shared" si="0"/>
        <v>0</v>
      </c>
      <c r="H48" s="32"/>
    </row>
    <row r="49" spans="1:9" s="33" customFormat="1" ht="30" customHeight="1" x14ac:dyDescent="0.25">
      <c r="A49" s="41" t="s">
        <v>557</v>
      </c>
      <c r="B49" s="20" t="s">
        <v>55</v>
      </c>
      <c r="C49" s="19" t="s">
        <v>149</v>
      </c>
      <c r="D49" s="20" t="s">
        <v>9</v>
      </c>
      <c r="E49" s="177">
        <v>2</v>
      </c>
      <c r="F49" s="45"/>
      <c r="G49" s="22">
        <f t="shared" ref="G49:G52" si="3">ROUND((E49*F49),2)</f>
        <v>0</v>
      </c>
      <c r="H49" s="32"/>
    </row>
    <row r="50" spans="1:9" s="33" customFormat="1" ht="30" customHeight="1" thickBot="1" x14ac:dyDescent="0.3">
      <c r="A50" s="41" t="s">
        <v>557</v>
      </c>
      <c r="B50" s="20" t="s">
        <v>56</v>
      </c>
      <c r="C50" s="19" t="s">
        <v>151</v>
      </c>
      <c r="D50" s="20" t="s">
        <v>9</v>
      </c>
      <c r="E50" s="177">
        <v>121</v>
      </c>
      <c r="F50" s="45"/>
      <c r="G50" s="22">
        <f t="shared" si="3"/>
        <v>0</v>
      </c>
      <c r="H50" s="46"/>
    </row>
    <row r="51" spans="1:9" s="33" customFormat="1" ht="30" customHeight="1" thickBot="1" x14ac:dyDescent="0.3">
      <c r="A51" s="23" t="s">
        <v>557</v>
      </c>
      <c r="B51" s="26" t="s">
        <v>57</v>
      </c>
      <c r="C51" s="25" t="s">
        <v>152</v>
      </c>
      <c r="D51" s="26" t="s">
        <v>9</v>
      </c>
      <c r="E51" s="185">
        <v>130</v>
      </c>
      <c r="F51" s="45"/>
      <c r="G51" s="28">
        <f t="shared" si="3"/>
        <v>0</v>
      </c>
      <c r="H51" s="29" t="s">
        <v>90</v>
      </c>
      <c r="I51" s="30">
        <f>ROUND(SUM(G48:G51),2)</f>
        <v>0</v>
      </c>
    </row>
    <row r="52" spans="1:9" s="33" customFormat="1" ht="30" customHeight="1" thickBot="1" x14ac:dyDescent="0.3">
      <c r="A52" s="9" t="s">
        <v>195</v>
      </c>
      <c r="B52" s="12" t="s">
        <v>61</v>
      </c>
      <c r="C52" s="11" t="s">
        <v>80</v>
      </c>
      <c r="D52" s="12" t="s">
        <v>21</v>
      </c>
      <c r="E52" s="163">
        <v>4</v>
      </c>
      <c r="F52" s="48"/>
      <c r="G52" s="14">
        <f t="shared" si="3"/>
        <v>0</v>
      </c>
      <c r="H52" s="32"/>
    </row>
    <row r="53" spans="1:9" s="33" customFormat="1" ht="30" customHeight="1" thickBot="1" x14ac:dyDescent="0.3">
      <c r="A53" s="35" t="s">
        <v>195</v>
      </c>
      <c r="B53" s="38" t="s">
        <v>66</v>
      </c>
      <c r="C53" s="37" t="s">
        <v>153</v>
      </c>
      <c r="D53" s="38" t="s">
        <v>21</v>
      </c>
      <c r="E53" s="164">
        <v>5</v>
      </c>
      <c r="F53" s="47"/>
      <c r="G53" s="40">
        <f t="shared" ref="G53" si="4">ROUND((E53*F53),2)</f>
        <v>0</v>
      </c>
      <c r="H53" s="29" t="s">
        <v>91</v>
      </c>
      <c r="I53" s="30">
        <f>ROUND(SUM(G52:G53),2)</f>
        <v>0</v>
      </c>
    </row>
    <row r="54" spans="1:9" ht="29.25" thickBot="1" x14ac:dyDescent="0.3">
      <c r="A54" s="57"/>
      <c r="B54" s="58"/>
      <c r="C54" s="57"/>
      <c r="D54" s="58"/>
      <c r="E54" s="167"/>
      <c r="F54" s="95" t="s">
        <v>196</v>
      </c>
      <c r="G54" s="96">
        <f>SUM(G6:G53)</f>
        <v>0</v>
      </c>
      <c r="H54" s="46"/>
      <c r="I54" s="16"/>
    </row>
    <row r="55" spans="1:9" x14ac:dyDescent="0.25">
      <c r="A55" s="61"/>
      <c r="B55" s="62"/>
      <c r="C55" s="62"/>
      <c r="D55" s="62"/>
      <c r="E55" s="168"/>
      <c r="F55" s="62"/>
      <c r="G55" s="63"/>
    </row>
    <row r="56" spans="1:9" x14ac:dyDescent="0.25">
      <c r="A56" s="57"/>
      <c r="B56" s="58"/>
      <c r="C56" s="57"/>
      <c r="D56" s="58"/>
      <c r="E56" s="167"/>
      <c r="F56" s="64"/>
      <c r="G56" s="63"/>
    </row>
    <row r="57" spans="1:9" x14ac:dyDescent="0.25">
      <c r="A57" s="57"/>
      <c r="B57" s="58"/>
      <c r="C57" s="57"/>
      <c r="D57" s="58"/>
      <c r="E57" s="167"/>
      <c r="F57" s="64"/>
      <c r="G57" s="63"/>
    </row>
    <row r="58" spans="1:9" x14ac:dyDescent="0.25">
      <c r="F58" s="68"/>
    </row>
    <row r="59" spans="1:9" x14ac:dyDescent="0.25">
      <c r="A59" s="69"/>
      <c r="B59" s="70"/>
      <c r="C59" s="69"/>
      <c r="D59" s="70"/>
      <c r="E59" s="170"/>
      <c r="F59" s="71"/>
      <c r="G59" s="70"/>
    </row>
    <row r="60" spans="1:9" x14ac:dyDescent="0.25">
      <c r="A60" s="72"/>
      <c r="B60" s="72"/>
      <c r="C60" s="72"/>
      <c r="D60" s="72"/>
      <c r="E60" s="171"/>
      <c r="F60" s="73"/>
      <c r="G60" s="72"/>
    </row>
  </sheetData>
  <mergeCells count="4">
    <mergeCell ref="A2:G2"/>
    <mergeCell ref="A4:G4"/>
    <mergeCell ref="H20:H32"/>
    <mergeCell ref="A1:G1"/>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90EEE-E9FE-43F3-9351-CDF115731861}">
  <dimension ref="A1:I98"/>
  <sheetViews>
    <sheetView topLeftCell="A7" zoomScale="80" zoomScaleNormal="80" workbookViewId="0">
      <selection activeCell="C10" sqref="C10"/>
    </sheetView>
  </sheetViews>
  <sheetFormatPr defaultColWidth="9.140625" defaultRowHeight="15" x14ac:dyDescent="0.25"/>
  <cols>
    <col min="1" max="1" width="39.7109375" style="65" customWidth="1"/>
    <col min="2" max="2" width="10.5703125" style="66" customWidth="1"/>
    <col min="3" max="3" width="85.42578125" style="67" customWidth="1"/>
    <col min="4" max="4" width="9.140625" style="66"/>
    <col min="5" max="5" width="16.28515625" style="169" customWidth="1"/>
    <col min="6" max="6" width="27.7109375" style="74" customWidth="1"/>
    <col min="7" max="7" width="14.7109375" style="66" customWidth="1"/>
    <col min="8" max="8" width="21.5703125" style="1" customWidth="1"/>
    <col min="9" max="9" width="16.140625" style="2" customWidth="1"/>
    <col min="10" max="16384" width="9.140625" style="2"/>
  </cols>
  <sheetData>
    <row r="1" spans="1:9" ht="30.6" customHeight="1" x14ac:dyDescent="0.25">
      <c r="A1" s="252" t="s">
        <v>624</v>
      </c>
      <c r="B1" s="252"/>
      <c r="C1" s="252"/>
      <c r="D1" s="252"/>
      <c r="E1" s="252"/>
      <c r="F1" s="252"/>
      <c r="G1" s="252"/>
    </row>
    <row r="2" spans="1:9" ht="13.9" x14ac:dyDescent="0.25">
      <c r="A2" s="252"/>
      <c r="B2" s="252"/>
      <c r="C2" s="252"/>
      <c r="D2" s="252"/>
      <c r="E2" s="252"/>
      <c r="F2" s="252"/>
      <c r="G2" s="252"/>
    </row>
    <row r="3" spans="1:9" ht="14.45" thickBot="1" x14ac:dyDescent="0.3">
      <c r="A3" s="3"/>
      <c r="B3" s="3"/>
      <c r="C3" s="3"/>
      <c r="D3" s="3"/>
      <c r="E3" s="152"/>
      <c r="F3" s="3"/>
      <c r="G3" s="3"/>
    </row>
    <row r="4" spans="1:9" ht="42" customHeight="1" x14ac:dyDescent="0.25">
      <c r="A4" s="253" t="s">
        <v>525</v>
      </c>
      <c r="B4" s="254"/>
      <c r="C4" s="254"/>
      <c r="D4" s="254"/>
      <c r="E4" s="254"/>
      <c r="F4" s="254"/>
      <c r="G4" s="255"/>
    </row>
    <row r="5" spans="1:9" ht="29.25" thickBot="1" x14ac:dyDescent="0.3">
      <c r="A5" s="4" t="s">
        <v>69</v>
      </c>
      <c r="B5" s="5" t="s">
        <v>0</v>
      </c>
      <c r="C5" s="6" t="s">
        <v>1</v>
      </c>
      <c r="D5" s="6" t="s">
        <v>2</v>
      </c>
      <c r="E5" s="153" t="s">
        <v>3</v>
      </c>
      <c r="F5" s="7" t="s">
        <v>130</v>
      </c>
      <c r="G5" s="8" t="s">
        <v>4</v>
      </c>
    </row>
    <row r="6" spans="1:9" ht="30" customHeight="1" x14ac:dyDescent="0.25">
      <c r="A6" s="122" t="s">
        <v>204</v>
      </c>
      <c r="B6" s="76" t="s">
        <v>12</v>
      </c>
      <c r="C6" s="108" t="s">
        <v>559</v>
      </c>
      <c r="D6" s="75" t="s">
        <v>205</v>
      </c>
      <c r="E6" s="157">
        <v>2195</v>
      </c>
      <c r="F6" s="13"/>
      <c r="G6" s="14">
        <f t="shared" ref="G6:G91" si="0">ROUND((E6*F6),2)</f>
        <v>0</v>
      </c>
      <c r="H6" s="15"/>
      <c r="I6" s="16"/>
    </row>
    <row r="7" spans="1:9" ht="30" customHeight="1" x14ac:dyDescent="0.25">
      <c r="A7" s="123" t="s">
        <v>204</v>
      </c>
      <c r="B7" s="98" t="s">
        <v>13</v>
      </c>
      <c r="C7" s="103" t="s">
        <v>558</v>
      </c>
      <c r="D7" s="78" t="s">
        <v>206</v>
      </c>
      <c r="E7" s="160">
        <v>2690</v>
      </c>
      <c r="F7" s="21"/>
      <c r="G7" s="22">
        <f t="shared" si="0"/>
        <v>0</v>
      </c>
      <c r="H7" s="15"/>
      <c r="I7" s="16"/>
    </row>
    <row r="8" spans="1:9" ht="30" customHeight="1" x14ac:dyDescent="0.25">
      <c r="A8" s="123" t="s">
        <v>204</v>
      </c>
      <c r="B8" s="98" t="s">
        <v>14</v>
      </c>
      <c r="C8" s="103" t="s">
        <v>560</v>
      </c>
      <c r="D8" s="78" t="s">
        <v>206</v>
      </c>
      <c r="E8" s="160">
        <v>2280</v>
      </c>
      <c r="F8" s="21"/>
      <c r="G8" s="22">
        <f t="shared" ref="G8" si="1">ROUND((E8*F8),2)</f>
        <v>0</v>
      </c>
      <c r="H8" s="15"/>
      <c r="I8" s="16"/>
    </row>
    <row r="9" spans="1:9" ht="30" customHeight="1" x14ac:dyDescent="0.25">
      <c r="A9" s="123" t="s">
        <v>204</v>
      </c>
      <c r="B9" s="98" t="s">
        <v>15</v>
      </c>
      <c r="C9" s="194" t="s">
        <v>632</v>
      </c>
      <c r="D9" s="78" t="s">
        <v>205</v>
      </c>
      <c r="E9" s="160">
        <v>228</v>
      </c>
      <c r="F9" s="21"/>
      <c r="G9" s="22">
        <f t="shared" si="0"/>
        <v>0</v>
      </c>
      <c r="H9" s="15"/>
      <c r="I9" s="16"/>
    </row>
    <row r="10" spans="1:9" ht="30" customHeight="1" x14ac:dyDescent="0.25">
      <c r="A10" s="123" t="s">
        <v>204</v>
      </c>
      <c r="B10" s="98" t="s">
        <v>16</v>
      </c>
      <c r="C10" s="103" t="s">
        <v>561</v>
      </c>
      <c r="D10" s="78" t="s">
        <v>120</v>
      </c>
      <c r="E10" s="160">
        <v>5</v>
      </c>
      <c r="F10" s="21"/>
      <c r="G10" s="22">
        <f t="shared" si="0"/>
        <v>0</v>
      </c>
      <c r="H10" s="15"/>
      <c r="I10" s="16"/>
    </row>
    <row r="11" spans="1:9" ht="30" customHeight="1" thickBot="1" x14ac:dyDescent="0.3">
      <c r="A11" s="123" t="s">
        <v>204</v>
      </c>
      <c r="B11" s="98" t="s">
        <v>17</v>
      </c>
      <c r="C11" s="103" t="s">
        <v>498</v>
      </c>
      <c r="D11" s="78" t="s">
        <v>205</v>
      </c>
      <c r="E11" s="160">
        <v>3650</v>
      </c>
      <c r="F11" s="21"/>
      <c r="G11" s="22">
        <f t="shared" si="0"/>
        <v>0</v>
      </c>
      <c r="H11" s="15"/>
      <c r="I11" s="16"/>
    </row>
    <row r="12" spans="1:9" ht="30" customHeight="1" thickBot="1" x14ac:dyDescent="0.3">
      <c r="A12" s="151" t="s">
        <v>204</v>
      </c>
      <c r="B12" s="124" t="s">
        <v>18</v>
      </c>
      <c r="C12" s="116" t="s">
        <v>562</v>
      </c>
      <c r="D12" s="107" t="s">
        <v>9</v>
      </c>
      <c r="E12" s="186">
        <v>312</v>
      </c>
      <c r="F12" s="90"/>
      <c r="G12" s="40">
        <f t="shared" si="0"/>
        <v>0</v>
      </c>
      <c r="H12" s="29" t="s">
        <v>84</v>
      </c>
      <c r="I12" s="30">
        <f>ROUND(SUM(G6:G12),2)</f>
        <v>0</v>
      </c>
    </row>
    <row r="13" spans="1:9" ht="30" customHeight="1" x14ac:dyDescent="0.25">
      <c r="A13" s="218" t="s">
        <v>207</v>
      </c>
      <c r="B13" s="219" t="s">
        <v>22</v>
      </c>
      <c r="C13" s="220" t="s">
        <v>209</v>
      </c>
      <c r="D13" s="88" t="s">
        <v>9</v>
      </c>
      <c r="E13" s="207">
        <v>506</v>
      </c>
      <c r="F13" s="221"/>
      <c r="G13" s="44">
        <f t="shared" si="0"/>
        <v>0</v>
      </c>
      <c r="H13" s="15"/>
      <c r="I13" s="16"/>
    </row>
    <row r="14" spans="1:9" ht="30" customHeight="1" x14ac:dyDescent="0.25">
      <c r="A14" s="123" t="s">
        <v>207</v>
      </c>
      <c r="B14" s="219" t="s">
        <v>23</v>
      </c>
      <c r="C14" s="77" t="s">
        <v>210</v>
      </c>
      <c r="D14" s="78" t="s">
        <v>9</v>
      </c>
      <c r="E14" s="160">
        <v>1140</v>
      </c>
      <c r="F14" s="21"/>
      <c r="G14" s="22">
        <f t="shared" si="0"/>
        <v>0</v>
      </c>
      <c r="H14" s="15"/>
      <c r="I14" s="16"/>
    </row>
    <row r="15" spans="1:9" ht="30" customHeight="1" thickBot="1" x14ac:dyDescent="0.3">
      <c r="A15" s="123" t="s">
        <v>207</v>
      </c>
      <c r="B15" s="219" t="s">
        <v>24</v>
      </c>
      <c r="C15" s="77" t="s">
        <v>211</v>
      </c>
      <c r="D15" s="78" t="s">
        <v>205</v>
      </c>
      <c r="E15" s="160">
        <v>591.9</v>
      </c>
      <c r="F15" s="21"/>
      <c r="G15" s="22">
        <f t="shared" si="0"/>
        <v>0</v>
      </c>
      <c r="H15" s="15"/>
      <c r="I15" s="16"/>
    </row>
    <row r="16" spans="1:9" ht="30" customHeight="1" thickBot="1" x14ac:dyDescent="0.3">
      <c r="A16" s="125" t="s">
        <v>207</v>
      </c>
      <c r="B16" s="222" t="s">
        <v>25</v>
      </c>
      <c r="C16" s="223" t="s">
        <v>563</v>
      </c>
      <c r="D16" s="99" t="s">
        <v>208</v>
      </c>
      <c r="E16" s="161">
        <v>49597</v>
      </c>
      <c r="F16" s="27"/>
      <c r="G16" s="28">
        <f t="shared" si="0"/>
        <v>0</v>
      </c>
      <c r="H16" s="29" t="s">
        <v>85</v>
      </c>
      <c r="I16" s="30">
        <f>ROUND(SUM(G13:G16),2)</f>
        <v>0</v>
      </c>
    </row>
    <row r="17" spans="1:9" ht="30" customHeight="1" x14ac:dyDescent="0.25">
      <c r="A17" s="122" t="s">
        <v>212</v>
      </c>
      <c r="B17" s="76" t="s">
        <v>47</v>
      </c>
      <c r="C17" s="126" t="s">
        <v>213</v>
      </c>
      <c r="D17" s="75" t="s">
        <v>205</v>
      </c>
      <c r="E17" s="157">
        <v>268.39999999999998</v>
      </c>
      <c r="F17" s="13"/>
      <c r="G17" s="14">
        <f t="shared" si="0"/>
        <v>0</v>
      </c>
      <c r="H17" s="15"/>
      <c r="I17" s="16"/>
    </row>
    <row r="18" spans="1:9" ht="30" customHeight="1" x14ac:dyDescent="0.25">
      <c r="A18" s="123" t="s">
        <v>212</v>
      </c>
      <c r="B18" s="98" t="s">
        <v>48</v>
      </c>
      <c r="C18" s="77" t="s">
        <v>563</v>
      </c>
      <c r="D18" s="78" t="s">
        <v>208</v>
      </c>
      <c r="E18" s="160">
        <v>21642</v>
      </c>
      <c r="F18" s="21"/>
      <c r="G18" s="22">
        <f t="shared" si="0"/>
        <v>0</v>
      </c>
      <c r="H18" s="15"/>
      <c r="I18" s="16"/>
    </row>
    <row r="19" spans="1:9" ht="30" customHeight="1" x14ac:dyDescent="0.25">
      <c r="A19" s="123" t="s">
        <v>212</v>
      </c>
      <c r="B19" s="98" t="s">
        <v>49</v>
      </c>
      <c r="C19" s="77" t="s">
        <v>214</v>
      </c>
      <c r="D19" s="78" t="s">
        <v>21</v>
      </c>
      <c r="E19" s="160">
        <v>6</v>
      </c>
      <c r="F19" s="21"/>
      <c r="G19" s="22">
        <f t="shared" si="0"/>
        <v>0</v>
      </c>
      <c r="H19" s="15"/>
      <c r="I19" s="16"/>
    </row>
    <row r="20" spans="1:9" ht="30" customHeight="1" x14ac:dyDescent="0.25">
      <c r="A20" s="123" t="s">
        <v>212</v>
      </c>
      <c r="B20" s="98" t="s">
        <v>50</v>
      </c>
      <c r="C20" s="77" t="s">
        <v>215</v>
      </c>
      <c r="D20" s="78" t="s">
        <v>205</v>
      </c>
      <c r="E20" s="160">
        <v>19</v>
      </c>
      <c r="F20" s="21"/>
      <c r="G20" s="22">
        <f t="shared" si="0"/>
        <v>0</v>
      </c>
      <c r="H20" s="15"/>
      <c r="I20" s="16"/>
    </row>
    <row r="21" spans="1:9" ht="30" customHeight="1" x14ac:dyDescent="0.25">
      <c r="A21" s="123" t="s">
        <v>212</v>
      </c>
      <c r="B21" s="98" t="s">
        <v>51</v>
      </c>
      <c r="C21" s="77" t="s">
        <v>218</v>
      </c>
      <c r="D21" s="78" t="s">
        <v>205</v>
      </c>
      <c r="E21" s="160">
        <v>40</v>
      </c>
      <c r="F21" s="21"/>
      <c r="G21" s="22">
        <f t="shared" ref="G21" si="2">ROUND((E21*F21),2)</f>
        <v>0</v>
      </c>
      <c r="H21" s="15"/>
      <c r="I21" s="16"/>
    </row>
    <row r="22" spans="1:9" ht="30" customHeight="1" x14ac:dyDescent="0.25">
      <c r="A22" s="123" t="s">
        <v>212</v>
      </c>
      <c r="B22" s="98" t="s">
        <v>52</v>
      </c>
      <c r="C22" s="77" t="s">
        <v>216</v>
      </c>
      <c r="D22" s="78" t="s">
        <v>21</v>
      </c>
      <c r="E22" s="160">
        <v>12</v>
      </c>
      <c r="F22" s="21"/>
      <c r="G22" s="22">
        <f t="shared" si="0"/>
        <v>0</v>
      </c>
      <c r="H22" s="15"/>
      <c r="I22" s="16"/>
    </row>
    <row r="23" spans="1:9" ht="30" customHeight="1" x14ac:dyDescent="0.25">
      <c r="A23" s="123" t="s">
        <v>212</v>
      </c>
      <c r="B23" s="98" t="s">
        <v>53</v>
      </c>
      <c r="C23" s="77" t="s">
        <v>217</v>
      </c>
      <c r="D23" s="78" t="s">
        <v>205</v>
      </c>
      <c r="E23" s="160">
        <v>1.3</v>
      </c>
      <c r="F23" s="21"/>
      <c r="G23" s="22">
        <f t="shared" si="0"/>
        <v>0</v>
      </c>
      <c r="H23" s="15"/>
      <c r="I23" s="16"/>
    </row>
    <row r="24" spans="1:9" ht="30" customHeight="1" x14ac:dyDescent="0.25">
      <c r="A24" s="123" t="s">
        <v>212</v>
      </c>
      <c r="B24" s="98" t="s">
        <v>177</v>
      </c>
      <c r="C24" s="77" t="s">
        <v>219</v>
      </c>
      <c r="D24" s="78" t="s">
        <v>21</v>
      </c>
      <c r="E24" s="160">
        <v>56</v>
      </c>
      <c r="F24" s="21"/>
      <c r="G24" s="22">
        <f t="shared" si="0"/>
        <v>0</v>
      </c>
      <c r="H24" s="15"/>
      <c r="I24" s="16"/>
    </row>
    <row r="25" spans="1:9" ht="30" customHeight="1" x14ac:dyDescent="0.25">
      <c r="A25" s="123" t="s">
        <v>212</v>
      </c>
      <c r="B25" s="98" t="s">
        <v>319</v>
      </c>
      <c r="C25" s="77" t="s">
        <v>220</v>
      </c>
      <c r="D25" s="78" t="s">
        <v>205</v>
      </c>
      <c r="E25" s="160">
        <v>31.2</v>
      </c>
      <c r="F25" s="21"/>
      <c r="G25" s="22">
        <f t="shared" si="0"/>
        <v>0</v>
      </c>
      <c r="H25" s="15"/>
      <c r="I25" s="16"/>
    </row>
    <row r="26" spans="1:9" ht="30" customHeight="1" x14ac:dyDescent="0.25">
      <c r="A26" s="123" t="s">
        <v>212</v>
      </c>
      <c r="B26" s="98" t="s">
        <v>320</v>
      </c>
      <c r="C26" s="77" t="s">
        <v>222</v>
      </c>
      <c r="D26" s="78" t="s">
        <v>21</v>
      </c>
      <c r="E26" s="160">
        <v>60</v>
      </c>
      <c r="F26" s="21"/>
      <c r="G26" s="22">
        <f t="shared" si="0"/>
        <v>0</v>
      </c>
      <c r="H26" s="15"/>
      <c r="I26" s="16"/>
    </row>
    <row r="27" spans="1:9" ht="30" customHeight="1" x14ac:dyDescent="0.25">
      <c r="A27" s="123" t="s">
        <v>212</v>
      </c>
      <c r="B27" s="98" t="s">
        <v>564</v>
      </c>
      <c r="C27" s="77" t="s">
        <v>223</v>
      </c>
      <c r="D27" s="78" t="s">
        <v>206</v>
      </c>
      <c r="E27" s="160">
        <v>1330</v>
      </c>
      <c r="F27" s="21"/>
      <c r="G27" s="22">
        <f t="shared" si="0"/>
        <v>0</v>
      </c>
      <c r="H27" s="15"/>
      <c r="I27" s="16"/>
    </row>
    <row r="28" spans="1:9" ht="30" customHeight="1" x14ac:dyDescent="0.25">
      <c r="A28" s="123" t="s">
        <v>212</v>
      </c>
      <c r="B28" s="98" t="s">
        <v>565</v>
      </c>
      <c r="C28" s="77" t="s">
        <v>224</v>
      </c>
      <c r="D28" s="78" t="s">
        <v>206</v>
      </c>
      <c r="E28" s="160">
        <v>570</v>
      </c>
      <c r="F28" s="21"/>
      <c r="G28" s="22">
        <f t="shared" si="0"/>
        <v>0</v>
      </c>
      <c r="H28" s="15"/>
      <c r="I28" s="16"/>
    </row>
    <row r="29" spans="1:9" ht="30" customHeight="1" thickBot="1" x14ac:dyDescent="0.3">
      <c r="A29" s="123" t="s">
        <v>212</v>
      </c>
      <c r="B29" s="98" t="s">
        <v>566</v>
      </c>
      <c r="C29" s="77" t="s">
        <v>221</v>
      </c>
      <c r="D29" s="78" t="s">
        <v>205</v>
      </c>
      <c r="E29" s="160">
        <v>2800</v>
      </c>
      <c r="F29" s="21"/>
      <c r="G29" s="22">
        <f t="shared" si="0"/>
        <v>0</v>
      </c>
      <c r="H29" s="15"/>
      <c r="I29" s="16"/>
    </row>
    <row r="30" spans="1:9" ht="30" customHeight="1" thickBot="1" x14ac:dyDescent="0.3">
      <c r="A30" s="151" t="s">
        <v>212</v>
      </c>
      <c r="B30" s="124" t="s">
        <v>567</v>
      </c>
      <c r="C30" s="116" t="s">
        <v>568</v>
      </c>
      <c r="D30" s="107" t="s">
        <v>205</v>
      </c>
      <c r="E30" s="186">
        <v>850</v>
      </c>
      <c r="F30" s="90"/>
      <c r="G30" s="40">
        <f t="shared" si="0"/>
        <v>0</v>
      </c>
      <c r="H30" s="29" t="s">
        <v>86</v>
      </c>
      <c r="I30" s="30">
        <f>ROUND(SUM(G17:G30),2)</f>
        <v>0</v>
      </c>
    </row>
    <row r="31" spans="1:9" ht="30" customHeight="1" x14ac:dyDescent="0.25">
      <c r="A31" s="122" t="s">
        <v>225</v>
      </c>
      <c r="B31" s="76" t="s">
        <v>33</v>
      </c>
      <c r="C31" s="126" t="s">
        <v>599</v>
      </c>
      <c r="D31" s="75" t="s">
        <v>205</v>
      </c>
      <c r="E31" s="157">
        <v>2200</v>
      </c>
      <c r="F31" s="13"/>
      <c r="G31" s="14">
        <f t="shared" ref="G31" si="3">ROUND((E31*F31),2)</f>
        <v>0</v>
      </c>
      <c r="H31" s="15"/>
      <c r="I31" s="16"/>
    </row>
    <row r="32" spans="1:9" ht="30" customHeight="1" x14ac:dyDescent="0.25">
      <c r="A32" s="218" t="s">
        <v>225</v>
      </c>
      <c r="B32" s="219" t="s">
        <v>34</v>
      </c>
      <c r="C32" s="220" t="s">
        <v>226</v>
      </c>
      <c r="D32" s="88" t="s">
        <v>21</v>
      </c>
      <c r="E32" s="207">
        <v>120</v>
      </c>
      <c r="F32" s="221"/>
      <c r="G32" s="44">
        <f t="shared" si="0"/>
        <v>0</v>
      </c>
      <c r="H32" s="15"/>
      <c r="I32" s="16"/>
    </row>
    <row r="33" spans="1:9" ht="30" customHeight="1" x14ac:dyDescent="0.25">
      <c r="A33" s="123" t="s">
        <v>225</v>
      </c>
      <c r="B33" s="219" t="s">
        <v>35</v>
      </c>
      <c r="C33" s="77" t="s">
        <v>228</v>
      </c>
      <c r="D33" s="78" t="s">
        <v>227</v>
      </c>
      <c r="E33" s="160">
        <v>180</v>
      </c>
      <c r="F33" s="21"/>
      <c r="G33" s="22">
        <f t="shared" si="0"/>
        <v>0</v>
      </c>
      <c r="H33" s="15"/>
      <c r="I33" s="16"/>
    </row>
    <row r="34" spans="1:9" ht="30" customHeight="1" x14ac:dyDescent="0.25">
      <c r="A34" s="123" t="s">
        <v>225</v>
      </c>
      <c r="B34" s="219" t="s">
        <v>36</v>
      </c>
      <c r="C34" s="77" t="s">
        <v>563</v>
      </c>
      <c r="D34" s="78" t="s">
        <v>208</v>
      </c>
      <c r="E34" s="160">
        <v>43494</v>
      </c>
      <c r="F34" s="21"/>
      <c r="G34" s="22">
        <f t="shared" si="0"/>
        <v>0</v>
      </c>
      <c r="H34" s="15"/>
      <c r="I34" s="16"/>
    </row>
    <row r="35" spans="1:9" ht="30" customHeight="1" x14ac:dyDescent="0.25">
      <c r="A35" s="123" t="s">
        <v>225</v>
      </c>
      <c r="B35" s="219" t="s">
        <v>54</v>
      </c>
      <c r="C35" s="77" t="s">
        <v>230</v>
      </c>
      <c r="D35" s="78" t="s">
        <v>229</v>
      </c>
      <c r="E35" s="160">
        <v>205</v>
      </c>
      <c r="F35" s="21"/>
      <c r="G35" s="22">
        <f t="shared" si="0"/>
        <v>0</v>
      </c>
      <c r="H35" s="15"/>
      <c r="I35" s="16"/>
    </row>
    <row r="36" spans="1:9" ht="30" customHeight="1" x14ac:dyDescent="0.25">
      <c r="A36" s="123" t="s">
        <v>225</v>
      </c>
      <c r="B36" s="219" t="s">
        <v>138</v>
      </c>
      <c r="C36" s="77" t="s">
        <v>563</v>
      </c>
      <c r="D36" s="78" t="s">
        <v>208</v>
      </c>
      <c r="E36" s="160">
        <v>32845</v>
      </c>
      <c r="F36" s="21"/>
      <c r="G36" s="22">
        <f t="shared" si="0"/>
        <v>0</v>
      </c>
      <c r="H36" s="15"/>
      <c r="I36" s="16"/>
    </row>
    <row r="37" spans="1:9" ht="30" customHeight="1" x14ac:dyDescent="0.25">
      <c r="A37" s="123" t="s">
        <v>225</v>
      </c>
      <c r="B37" s="219" t="s">
        <v>139</v>
      </c>
      <c r="C37" s="77" t="s">
        <v>600</v>
      </c>
      <c r="D37" s="78" t="s">
        <v>9</v>
      </c>
      <c r="E37" s="160">
        <v>167</v>
      </c>
      <c r="F37" s="21"/>
      <c r="G37" s="22">
        <f t="shared" si="0"/>
        <v>0</v>
      </c>
      <c r="H37" s="15"/>
      <c r="I37" s="16"/>
    </row>
    <row r="38" spans="1:9" ht="30" customHeight="1" x14ac:dyDescent="0.25">
      <c r="A38" s="123" t="s">
        <v>225</v>
      </c>
      <c r="B38" s="219" t="s">
        <v>140</v>
      </c>
      <c r="C38" s="77" t="s">
        <v>231</v>
      </c>
      <c r="D38" s="78" t="s">
        <v>9</v>
      </c>
      <c r="E38" s="160">
        <v>76</v>
      </c>
      <c r="F38" s="21"/>
      <c r="G38" s="22">
        <f t="shared" si="0"/>
        <v>0</v>
      </c>
      <c r="H38" s="15"/>
      <c r="I38" s="16"/>
    </row>
    <row r="39" spans="1:9" ht="30" customHeight="1" x14ac:dyDescent="0.25">
      <c r="A39" s="123" t="s">
        <v>225</v>
      </c>
      <c r="B39" s="219" t="s">
        <v>569</v>
      </c>
      <c r="C39" s="77" t="s">
        <v>234</v>
      </c>
      <c r="D39" s="78" t="s">
        <v>9</v>
      </c>
      <c r="E39" s="160">
        <v>167</v>
      </c>
      <c r="F39" s="21"/>
      <c r="G39" s="22">
        <f t="shared" si="0"/>
        <v>0</v>
      </c>
      <c r="H39" s="15"/>
      <c r="I39" s="16"/>
    </row>
    <row r="40" spans="1:9" ht="30" customHeight="1" x14ac:dyDescent="0.25">
      <c r="A40" s="123" t="s">
        <v>225</v>
      </c>
      <c r="B40" s="219" t="s">
        <v>570</v>
      </c>
      <c r="C40" s="77" t="s">
        <v>232</v>
      </c>
      <c r="D40" s="78" t="s">
        <v>205</v>
      </c>
      <c r="E40" s="160">
        <v>22</v>
      </c>
      <c r="F40" s="21"/>
      <c r="G40" s="22">
        <f t="shared" si="0"/>
        <v>0</v>
      </c>
      <c r="H40" s="15"/>
      <c r="I40" s="16"/>
    </row>
    <row r="41" spans="1:9" ht="30" customHeight="1" x14ac:dyDescent="0.25">
      <c r="A41" s="123" t="s">
        <v>225</v>
      </c>
      <c r="B41" s="219" t="s">
        <v>571</v>
      </c>
      <c r="C41" s="77" t="s">
        <v>563</v>
      </c>
      <c r="D41" s="78" t="s">
        <v>208</v>
      </c>
      <c r="E41" s="160">
        <v>277</v>
      </c>
      <c r="F41" s="21"/>
      <c r="G41" s="22">
        <f t="shared" si="0"/>
        <v>0</v>
      </c>
      <c r="H41" s="15"/>
      <c r="I41" s="16"/>
    </row>
    <row r="42" spans="1:9" ht="30" customHeight="1" x14ac:dyDescent="0.25">
      <c r="A42" s="123" t="s">
        <v>225</v>
      </c>
      <c r="B42" s="219" t="s">
        <v>572</v>
      </c>
      <c r="C42" s="77" t="s">
        <v>233</v>
      </c>
      <c r="D42" s="78" t="s">
        <v>9</v>
      </c>
      <c r="E42" s="160">
        <v>67</v>
      </c>
      <c r="F42" s="21"/>
      <c r="G42" s="22">
        <f t="shared" si="0"/>
        <v>0</v>
      </c>
      <c r="H42" s="15"/>
      <c r="I42" s="16"/>
    </row>
    <row r="43" spans="1:9" ht="30" customHeight="1" x14ac:dyDescent="0.25">
      <c r="A43" s="123" t="s">
        <v>225</v>
      </c>
      <c r="B43" s="219" t="s">
        <v>573</v>
      </c>
      <c r="C43" s="77" t="s">
        <v>235</v>
      </c>
      <c r="D43" s="78" t="s">
        <v>205</v>
      </c>
      <c r="E43" s="160">
        <v>100</v>
      </c>
      <c r="F43" s="21"/>
      <c r="G43" s="22">
        <f t="shared" si="0"/>
        <v>0</v>
      </c>
      <c r="H43" s="15"/>
      <c r="I43" s="16"/>
    </row>
    <row r="44" spans="1:9" ht="30" customHeight="1" x14ac:dyDescent="0.25">
      <c r="A44" s="123" t="s">
        <v>225</v>
      </c>
      <c r="B44" s="219" t="s">
        <v>574</v>
      </c>
      <c r="C44" s="77" t="s">
        <v>236</v>
      </c>
      <c r="D44" s="78" t="s">
        <v>206</v>
      </c>
      <c r="E44" s="160">
        <v>2500</v>
      </c>
      <c r="F44" s="21"/>
      <c r="G44" s="22">
        <f t="shared" si="0"/>
        <v>0</v>
      </c>
      <c r="H44" s="15"/>
      <c r="I44" s="16"/>
    </row>
    <row r="45" spans="1:9" ht="30" customHeight="1" x14ac:dyDescent="0.25">
      <c r="A45" s="123" t="s">
        <v>225</v>
      </c>
      <c r="B45" s="219" t="s">
        <v>575</v>
      </c>
      <c r="C45" s="77" t="s">
        <v>237</v>
      </c>
      <c r="D45" s="78" t="s">
        <v>206</v>
      </c>
      <c r="E45" s="160">
        <v>411</v>
      </c>
      <c r="F45" s="21"/>
      <c r="G45" s="22">
        <f t="shared" si="0"/>
        <v>0</v>
      </c>
      <c r="H45" s="15"/>
      <c r="I45" s="16"/>
    </row>
    <row r="46" spans="1:9" ht="30" customHeight="1" x14ac:dyDescent="0.25">
      <c r="A46" s="123" t="s">
        <v>225</v>
      </c>
      <c r="B46" s="219" t="s">
        <v>576</v>
      </c>
      <c r="C46" s="77" t="s">
        <v>601</v>
      </c>
      <c r="D46" s="78" t="s">
        <v>205</v>
      </c>
      <c r="E46" s="160">
        <v>8.1999999999999993</v>
      </c>
      <c r="F46" s="21"/>
      <c r="G46" s="22">
        <f t="shared" si="0"/>
        <v>0</v>
      </c>
      <c r="H46" s="15"/>
      <c r="I46" s="16"/>
    </row>
    <row r="47" spans="1:9" ht="30" customHeight="1" x14ac:dyDescent="0.25">
      <c r="A47" s="123" t="s">
        <v>225</v>
      </c>
      <c r="B47" s="219" t="s">
        <v>577</v>
      </c>
      <c r="C47" s="77" t="s">
        <v>602</v>
      </c>
      <c r="D47" s="78" t="s">
        <v>205</v>
      </c>
      <c r="E47" s="160">
        <v>19.399999999999999</v>
      </c>
      <c r="F47" s="21"/>
      <c r="G47" s="22">
        <f t="shared" si="0"/>
        <v>0</v>
      </c>
      <c r="H47" s="15"/>
      <c r="I47" s="16"/>
    </row>
    <row r="48" spans="1:9" ht="30" customHeight="1" x14ac:dyDescent="0.25">
      <c r="A48" s="123" t="s">
        <v>225</v>
      </c>
      <c r="B48" s="219" t="s">
        <v>578</v>
      </c>
      <c r="C48" s="77" t="s">
        <v>238</v>
      </c>
      <c r="D48" s="78" t="s">
        <v>206</v>
      </c>
      <c r="E48" s="160">
        <v>411</v>
      </c>
      <c r="F48" s="21"/>
      <c r="G48" s="22">
        <f t="shared" si="0"/>
        <v>0</v>
      </c>
      <c r="H48" s="15"/>
      <c r="I48" s="16"/>
    </row>
    <row r="49" spans="1:9" ht="30" customHeight="1" x14ac:dyDescent="0.25">
      <c r="A49" s="123" t="s">
        <v>225</v>
      </c>
      <c r="B49" s="219" t="s">
        <v>579</v>
      </c>
      <c r="C49" s="77" t="s">
        <v>239</v>
      </c>
      <c r="D49" s="78" t="s">
        <v>206</v>
      </c>
      <c r="E49" s="160">
        <v>210</v>
      </c>
      <c r="F49" s="21"/>
      <c r="G49" s="22">
        <f t="shared" si="0"/>
        <v>0</v>
      </c>
      <c r="H49" s="15"/>
      <c r="I49" s="16"/>
    </row>
    <row r="50" spans="1:9" ht="30" customHeight="1" x14ac:dyDescent="0.25">
      <c r="A50" s="123" t="s">
        <v>225</v>
      </c>
      <c r="B50" s="219" t="s">
        <v>580</v>
      </c>
      <c r="C50" s="77" t="s">
        <v>240</v>
      </c>
      <c r="D50" s="78" t="s">
        <v>206</v>
      </c>
      <c r="E50" s="160">
        <v>663</v>
      </c>
      <c r="F50" s="21"/>
      <c r="G50" s="22">
        <f t="shared" si="0"/>
        <v>0</v>
      </c>
      <c r="H50" s="15"/>
      <c r="I50" s="16"/>
    </row>
    <row r="51" spans="1:9" ht="30" customHeight="1" x14ac:dyDescent="0.25">
      <c r="A51" s="123" t="s">
        <v>225</v>
      </c>
      <c r="B51" s="219" t="s">
        <v>581</v>
      </c>
      <c r="C51" s="77" t="s">
        <v>242</v>
      </c>
      <c r="D51" s="78" t="s">
        <v>208</v>
      </c>
      <c r="E51" s="160">
        <v>10773</v>
      </c>
      <c r="F51" s="21"/>
      <c r="G51" s="22">
        <f t="shared" si="0"/>
        <v>0</v>
      </c>
      <c r="H51" s="15"/>
      <c r="I51" s="16"/>
    </row>
    <row r="52" spans="1:9" ht="30" customHeight="1" x14ac:dyDescent="0.25">
      <c r="A52" s="123" t="s">
        <v>225</v>
      </c>
      <c r="B52" s="219" t="s">
        <v>582</v>
      </c>
      <c r="C52" s="77" t="s">
        <v>241</v>
      </c>
      <c r="D52" s="78" t="s">
        <v>206</v>
      </c>
      <c r="E52" s="160">
        <v>1620</v>
      </c>
      <c r="F52" s="21"/>
      <c r="G52" s="22">
        <f t="shared" si="0"/>
        <v>0</v>
      </c>
      <c r="H52" s="15"/>
      <c r="I52" s="16"/>
    </row>
    <row r="53" spans="1:9" ht="30" customHeight="1" x14ac:dyDescent="0.25">
      <c r="A53" s="123" t="s">
        <v>225</v>
      </c>
      <c r="B53" s="219" t="s">
        <v>583</v>
      </c>
      <c r="C53" s="77" t="s">
        <v>245</v>
      </c>
      <c r="D53" s="78" t="s">
        <v>9</v>
      </c>
      <c r="E53" s="160">
        <v>170</v>
      </c>
      <c r="F53" s="21"/>
      <c r="G53" s="22">
        <f t="shared" si="0"/>
        <v>0</v>
      </c>
      <c r="H53" s="15"/>
      <c r="I53" s="16"/>
    </row>
    <row r="54" spans="1:9" ht="30" customHeight="1" x14ac:dyDescent="0.25">
      <c r="A54" s="123" t="s">
        <v>225</v>
      </c>
      <c r="B54" s="219" t="s">
        <v>584</v>
      </c>
      <c r="C54" s="77" t="s">
        <v>246</v>
      </c>
      <c r="D54" s="78" t="s">
        <v>9</v>
      </c>
      <c r="E54" s="160">
        <v>69.2</v>
      </c>
      <c r="F54" s="21"/>
      <c r="G54" s="22">
        <f t="shared" si="0"/>
        <v>0</v>
      </c>
      <c r="H54" s="15"/>
      <c r="I54" s="16"/>
    </row>
    <row r="55" spans="1:9" ht="30" customHeight="1" x14ac:dyDescent="0.25">
      <c r="A55" s="123" t="s">
        <v>225</v>
      </c>
      <c r="B55" s="219" t="s">
        <v>585</v>
      </c>
      <c r="C55" s="77" t="s">
        <v>603</v>
      </c>
      <c r="D55" s="78" t="s">
        <v>208</v>
      </c>
      <c r="E55" s="160">
        <v>514</v>
      </c>
      <c r="F55" s="21"/>
      <c r="G55" s="22">
        <f t="shared" si="0"/>
        <v>0</v>
      </c>
      <c r="H55" s="15"/>
      <c r="I55" s="16"/>
    </row>
    <row r="56" spans="1:9" ht="30" customHeight="1" x14ac:dyDescent="0.25">
      <c r="A56" s="123" t="s">
        <v>225</v>
      </c>
      <c r="B56" s="219" t="s">
        <v>586</v>
      </c>
      <c r="C56" s="77" t="s">
        <v>243</v>
      </c>
      <c r="D56" s="78" t="s">
        <v>21</v>
      </c>
      <c r="E56" s="160">
        <v>8</v>
      </c>
      <c r="F56" s="21"/>
      <c r="G56" s="22">
        <f t="shared" si="0"/>
        <v>0</v>
      </c>
      <c r="H56" s="15"/>
      <c r="I56" s="16"/>
    </row>
    <row r="57" spans="1:9" ht="30" customHeight="1" x14ac:dyDescent="0.25">
      <c r="A57" s="123" t="s">
        <v>225</v>
      </c>
      <c r="B57" s="219" t="s">
        <v>587</v>
      </c>
      <c r="C57" s="77" t="s">
        <v>244</v>
      </c>
      <c r="D57" s="78" t="s">
        <v>21</v>
      </c>
      <c r="E57" s="160">
        <v>8</v>
      </c>
      <c r="F57" s="21"/>
      <c r="G57" s="22">
        <f t="shared" si="0"/>
        <v>0</v>
      </c>
      <c r="H57" s="15"/>
      <c r="I57" s="16"/>
    </row>
    <row r="58" spans="1:9" ht="30" customHeight="1" x14ac:dyDescent="0.25">
      <c r="A58" s="123" t="s">
        <v>225</v>
      </c>
      <c r="B58" s="219" t="s">
        <v>588</v>
      </c>
      <c r="C58" s="77" t="s">
        <v>248</v>
      </c>
      <c r="D58" s="78" t="s">
        <v>206</v>
      </c>
      <c r="E58" s="160">
        <v>2025</v>
      </c>
      <c r="F58" s="21"/>
      <c r="G58" s="22">
        <f t="shared" si="0"/>
        <v>0</v>
      </c>
      <c r="H58" s="15"/>
      <c r="I58" s="16"/>
    </row>
    <row r="59" spans="1:9" ht="30" customHeight="1" x14ac:dyDescent="0.25">
      <c r="A59" s="123" t="s">
        <v>225</v>
      </c>
      <c r="B59" s="219" t="s">
        <v>589</v>
      </c>
      <c r="C59" s="77" t="s">
        <v>247</v>
      </c>
      <c r="D59" s="78" t="s">
        <v>206</v>
      </c>
      <c r="E59" s="160">
        <v>2025</v>
      </c>
      <c r="F59" s="21"/>
      <c r="G59" s="22">
        <f t="shared" si="0"/>
        <v>0</v>
      </c>
      <c r="H59" s="15"/>
      <c r="I59" s="16"/>
    </row>
    <row r="60" spans="1:9" ht="30" customHeight="1" x14ac:dyDescent="0.25">
      <c r="A60" s="123" t="s">
        <v>225</v>
      </c>
      <c r="B60" s="219" t="s">
        <v>590</v>
      </c>
      <c r="C60" s="77" t="s">
        <v>250</v>
      </c>
      <c r="D60" s="78" t="s">
        <v>206</v>
      </c>
      <c r="E60" s="160">
        <v>2025</v>
      </c>
      <c r="F60" s="21"/>
      <c r="G60" s="22">
        <f t="shared" si="0"/>
        <v>0</v>
      </c>
      <c r="H60" s="15"/>
      <c r="I60" s="16"/>
    </row>
    <row r="61" spans="1:9" ht="30" customHeight="1" x14ac:dyDescent="0.25">
      <c r="A61" s="123" t="s">
        <v>225</v>
      </c>
      <c r="B61" s="219" t="s">
        <v>591</v>
      </c>
      <c r="C61" s="77" t="s">
        <v>247</v>
      </c>
      <c r="D61" s="78" t="s">
        <v>206</v>
      </c>
      <c r="E61" s="160">
        <v>2025</v>
      </c>
      <c r="F61" s="21"/>
      <c r="G61" s="22">
        <f t="shared" si="0"/>
        <v>0</v>
      </c>
      <c r="H61" s="15"/>
      <c r="I61" s="16"/>
    </row>
    <row r="62" spans="1:9" ht="30" customHeight="1" x14ac:dyDescent="0.25">
      <c r="A62" s="123" t="s">
        <v>225</v>
      </c>
      <c r="B62" s="219" t="s">
        <v>592</v>
      </c>
      <c r="C62" s="77" t="s">
        <v>251</v>
      </c>
      <c r="D62" s="78" t="s">
        <v>206</v>
      </c>
      <c r="E62" s="160">
        <v>2025</v>
      </c>
      <c r="F62" s="21"/>
      <c r="G62" s="22">
        <f t="shared" si="0"/>
        <v>0</v>
      </c>
      <c r="H62" s="15"/>
      <c r="I62" s="16"/>
    </row>
    <row r="63" spans="1:9" ht="30" customHeight="1" x14ac:dyDescent="0.25">
      <c r="A63" s="123" t="s">
        <v>225</v>
      </c>
      <c r="B63" s="219" t="s">
        <v>593</v>
      </c>
      <c r="C63" s="77" t="s">
        <v>249</v>
      </c>
      <c r="D63" s="78" t="s">
        <v>206</v>
      </c>
      <c r="E63" s="160">
        <v>2025</v>
      </c>
      <c r="F63" s="21"/>
      <c r="G63" s="22">
        <f t="shared" si="0"/>
        <v>0</v>
      </c>
      <c r="H63" s="15"/>
      <c r="I63" s="16"/>
    </row>
    <row r="64" spans="1:9" ht="30" customHeight="1" x14ac:dyDescent="0.25">
      <c r="A64" s="123" t="s">
        <v>225</v>
      </c>
      <c r="B64" s="219" t="s">
        <v>594</v>
      </c>
      <c r="C64" s="77" t="s">
        <v>252</v>
      </c>
      <c r="D64" s="78" t="s">
        <v>9</v>
      </c>
      <c r="E64" s="160">
        <v>335</v>
      </c>
      <c r="F64" s="21"/>
      <c r="G64" s="22">
        <f t="shared" si="0"/>
        <v>0</v>
      </c>
      <c r="H64" s="15"/>
      <c r="I64" s="16"/>
    </row>
    <row r="65" spans="1:9" ht="30" customHeight="1" x14ac:dyDescent="0.25">
      <c r="A65" s="123" t="s">
        <v>225</v>
      </c>
      <c r="B65" s="219" t="s">
        <v>595</v>
      </c>
      <c r="C65" s="77" t="s">
        <v>255</v>
      </c>
      <c r="D65" s="78" t="s">
        <v>21</v>
      </c>
      <c r="E65" s="160">
        <v>40</v>
      </c>
      <c r="F65" s="21"/>
      <c r="G65" s="22">
        <f t="shared" si="0"/>
        <v>0</v>
      </c>
      <c r="H65" s="15"/>
      <c r="I65" s="16"/>
    </row>
    <row r="66" spans="1:9" ht="30" customHeight="1" x14ac:dyDescent="0.25">
      <c r="A66" s="123" t="s">
        <v>225</v>
      </c>
      <c r="B66" s="219" t="s">
        <v>596</v>
      </c>
      <c r="C66" s="77" t="s">
        <v>253</v>
      </c>
      <c r="D66" s="78" t="s">
        <v>9</v>
      </c>
      <c r="E66" s="160">
        <v>280</v>
      </c>
      <c r="F66" s="21"/>
      <c r="G66" s="22">
        <f t="shared" si="0"/>
        <v>0</v>
      </c>
      <c r="H66" s="15"/>
      <c r="I66" s="16"/>
    </row>
    <row r="67" spans="1:9" ht="30" customHeight="1" thickBot="1" x14ac:dyDescent="0.3">
      <c r="A67" s="123" t="s">
        <v>225</v>
      </c>
      <c r="B67" s="219" t="s">
        <v>597</v>
      </c>
      <c r="C67" s="77" t="s">
        <v>256</v>
      </c>
      <c r="D67" s="78" t="s">
        <v>21</v>
      </c>
      <c r="E67" s="160">
        <v>2</v>
      </c>
      <c r="F67" s="21"/>
      <c r="G67" s="22">
        <f t="shared" si="0"/>
        <v>0</v>
      </c>
      <c r="H67" s="15"/>
      <c r="I67" s="16"/>
    </row>
    <row r="68" spans="1:9" ht="30" customHeight="1" thickBot="1" x14ac:dyDescent="0.3">
      <c r="A68" s="151" t="s">
        <v>225</v>
      </c>
      <c r="B68" s="226" t="s">
        <v>598</v>
      </c>
      <c r="C68" s="115" t="s">
        <v>254</v>
      </c>
      <c r="D68" s="107" t="s">
        <v>9</v>
      </c>
      <c r="E68" s="186">
        <v>190</v>
      </c>
      <c r="F68" s="90"/>
      <c r="G68" s="40">
        <f t="shared" si="0"/>
        <v>0</v>
      </c>
      <c r="H68" s="29" t="s">
        <v>87</v>
      </c>
      <c r="I68" s="30">
        <f>ROUND(SUM(G32:G68),2)</f>
        <v>0</v>
      </c>
    </row>
    <row r="69" spans="1:9" ht="30" customHeight="1" x14ac:dyDescent="0.25">
      <c r="A69" s="122" t="s">
        <v>257</v>
      </c>
      <c r="B69" s="128" t="s">
        <v>37</v>
      </c>
      <c r="C69" s="126" t="s">
        <v>258</v>
      </c>
      <c r="D69" s="75" t="s">
        <v>206</v>
      </c>
      <c r="E69" s="157">
        <v>780</v>
      </c>
      <c r="F69" s="13"/>
      <c r="G69" s="14">
        <f t="shared" si="0"/>
        <v>0</v>
      </c>
      <c r="H69" s="15"/>
      <c r="I69" s="16"/>
    </row>
    <row r="70" spans="1:9" ht="30" customHeight="1" x14ac:dyDescent="0.25">
      <c r="A70" s="123" t="s">
        <v>257</v>
      </c>
      <c r="B70" s="225" t="s">
        <v>38</v>
      </c>
      <c r="C70" s="77" t="s">
        <v>616</v>
      </c>
      <c r="D70" s="78" t="s">
        <v>206</v>
      </c>
      <c r="E70" s="160">
        <v>780</v>
      </c>
      <c r="F70" s="21"/>
      <c r="G70" s="22">
        <f t="shared" si="0"/>
        <v>0</v>
      </c>
      <c r="H70" s="15"/>
      <c r="I70" s="16"/>
    </row>
    <row r="71" spans="1:9" ht="30" customHeight="1" x14ac:dyDescent="0.25">
      <c r="A71" s="123" t="s">
        <v>257</v>
      </c>
      <c r="B71" s="225" t="s">
        <v>39</v>
      </c>
      <c r="C71" s="77" t="s">
        <v>617</v>
      </c>
      <c r="D71" s="78" t="s">
        <v>206</v>
      </c>
      <c r="E71" s="160">
        <v>780</v>
      </c>
      <c r="F71" s="21"/>
      <c r="G71" s="22">
        <f t="shared" si="0"/>
        <v>0</v>
      </c>
      <c r="H71" s="15"/>
      <c r="I71" s="16"/>
    </row>
    <row r="72" spans="1:9" ht="30" customHeight="1" x14ac:dyDescent="0.25">
      <c r="A72" s="123" t="s">
        <v>257</v>
      </c>
      <c r="B72" s="225" t="s">
        <v>40</v>
      </c>
      <c r="C72" s="77" t="s">
        <v>618</v>
      </c>
      <c r="D72" s="78" t="s">
        <v>21</v>
      </c>
      <c r="E72" s="160">
        <v>39</v>
      </c>
      <c r="F72" s="21"/>
      <c r="G72" s="22">
        <f t="shared" si="0"/>
        <v>0</v>
      </c>
      <c r="H72" s="15"/>
      <c r="I72" s="16"/>
    </row>
    <row r="73" spans="1:9" ht="30" customHeight="1" x14ac:dyDescent="0.25">
      <c r="A73" s="123" t="s">
        <v>257</v>
      </c>
      <c r="B73" s="225" t="s">
        <v>41</v>
      </c>
      <c r="C73" s="224" t="s">
        <v>619</v>
      </c>
      <c r="D73" s="78" t="s">
        <v>206</v>
      </c>
      <c r="E73" s="160">
        <v>780</v>
      </c>
      <c r="F73" s="21"/>
      <c r="G73" s="22">
        <f t="shared" ref="G73" si="4">ROUND((E73*F73),2)</f>
        <v>0</v>
      </c>
      <c r="H73" s="15"/>
      <c r="I73" s="16"/>
    </row>
    <row r="74" spans="1:9" ht="30" customHeight="1" x14ac:dyDescent="0.25">
      <c r="A74" s="123" t="s">
        <v>257</v>
      </c>
      <c r="B74" s="225" t="s">
        <v>42</v>
      </c>
      <c r="C74" s="77" t="s">
        <v>620</v>
      </c>
      <c r="D74" s="78" t="s">
        <v>205</v>
      </c>
      <c r="E74" s="160">
        <v>6.2</v>
      </c>
      <c r="F74" s="21"/>
      <c r="G74" s="22">
        <f t="shared" si="0"/>
        <v>0</v>
      </c>
      <c r="H74" s="15"/>
      <c r="I74" s="16"/>
    </row>
    <row r="75" spans="1:9" ht="30" customHeight="1" x14ac:dyDescent="0.25">
      <c r="A75" s="123" t="s">
        <v>257</v>
      </c>
      <c r="B75" s="225" t="s">
        <v>452</v>
      </c>
      <c r="C75" s="77" t="s">
        <v>621</v>
      </c>
      <c r="D75" s="78" t="s">
        <v>205</v>
      </c>
      <c r="E75" s="160">
        <v>11</v>
      </c>
      <c r="F75" s="21"/>
      <c r="G75" s="22">
        <f t="shared" si="0"/>
        <v>0</v>
      </c>
      <c r="H75" s="15"/>
      <c r="I75" s="16"/>
    </row>
    <row r="76" spans="1:9" ht="30" customHeight="1" x14ac:dyDescent="0.25">
      <c r="A76" s="123" t="s">
        <v>257</v>
      </c>
      <c r="B76" s="225" t="s">
        <v>453</v>
      </c>
      <c r="C76" s="77" t="s">
        <v>236</v>
      </c>
      <c r="D76" s="78" t="s">
        <v>206</v>
      </c>
      <c r="E76" s="160">
        <v>368</v>
      </c>
      <c r="F76" s="21"/>
      <c r="G76" s="22">
        <f t="shared" si="0"/>
        <v>0</v>
      </c>
      <c r="H76" s="15"/>
      <c r="I76" s="16"/>
    </row>
    <row r="77" spans="1:9" ht="30" customHeight="1" x14ac:dyDescent="0.25">
      <c r="A77" s="123" t="s">
        <v>257</v>
      </c>
      <c r="B77" s="225" t="s">
        <v>604</v>
      </c>
      <c r="C77" s="77" t="s">
        <v>261</v>
      </c>
      <c r="D77" s="78" t="s">
        <v>206</v>
      </c>
      <c r="E77" s="160">
        <v>368</v>
      </c>
      <c r="F77" s="21"/>
      <c r="G77" s="22">
        <f t="shared" si="0"/>
        <v>0</v>
      </c>
      <c r="H77" s="15"/>
      <c r="I77" s="16"/>
    </row>
    <row r="78" spans="1:9" ht="30" customHeight="1" x14ac:dyDescent="0.25">
      <c r="A78" s="123" t="s">
        <v>257</v>
      </c>
      <c r="B78" s="225" t="s">
        <v>605</v>
      </c>
      <c r="C78" s="77" t="s">
        <v>260</v>
      </c>
      <c r="D78" s="78" t="s">
        <v>206</v>
      </c>
      <c r="E78" s="160">
        <v>250</v>
      </c>
      <c r="F78" s="21"/>
      <c r="G78" s="22">
        <f t="shared" si="0"/>
        <v>0</v>
      </c>
      <c r="H78" s="15"/>
      <c r="I78" s="16"/>
    </row>
    <row r="79" spans="1:9" ht="30" customHeight="1" x14ac:dyDescent="0.25">
      <c r="A79" s="123" t="s">
        <v>257</v>
      </c>
      <c r="B79" s="225" t="s">
        <v>606</v>
      </c>
      <c r="C79" s="77" t="s">
        <v>259</v>
      </c>
      <c r="D79" s="78" t="s">
        <v>206</v>
      </c>
      <c r="E79" s="160">
        <v>330</v>
      </c>
      <c r="F79" s="21"/>
      <c r="G79" s="22">
        <f t="shared" si="0"/>
        <v>0</v>
      </c>
      <c r="H79" s="15"/>
      <c r="I79" s="16"/>
    </row>
    <row r="80" spans="1:9" ht="30" customHeight="1" x14ac:dyDescent="0.25">
      <c r="A80" s="123" t="s">
        <v>257</v>
      </c>
      <c r="B80" s="225" t="s">
        <v>268</v>
      </c>
      <c r="C80" s="77" t="s">
        <v>247</v>
      </c>
      <c r="D80" s="78" t="s">
        <v>206</v>
      </c>
      <c r="E80" s="160">
        <v>330</v>
      </c>
      <c r="F80" s="21"/>
      <c r="G80" s="22">
        <f t="shared" si="0"/>
        <v>0</v>
      </c>
      <c r="H80" s="15"/>
      <c r="I80" s="16"/>
    </row>
    <row r="81" spans="1:9" ht="30" customHeight="1" x14ac:dyDescent="0.25">
      <c r="A81" s="123" t="s">
        <v>257</v>
      </c>
      <c r="B81" s="225" t="s">
        <v>269</v>
      </c>
      <c r="C81" s="77" t="s">
        <v>262</v>
      </c>
      <c r="D81" s="78" t="s">
        <v>206</v>
      </c>
      <c r="E81" s="160">
        <v>345</v>
      </c>
      <c r="F81" s="21"/>
      <c r="G81" s="22">
        <f t="shared" si="0"/>
        <v>0</v>
      </c>
      <c r="H81" s="15"/>
      <c r="I81" s="16"/>
    </row>
    <row r="82" spans="1:9" ht="30" customHeight="1" x14ac:dyDescent="0.25">
      <c r="A82" s="123" t="s">
        <v>257</v>
      </c>
      <c r="B82" s="225" t="s">
        <v>271</v>
      </c>
      <c r="C82" s="77" t="s">
        <v>247</v>
      </c>
      <c r="D82" s="78" t="s">
        <v>206</v>
      </c>
      <c r="E82" s="160">
        <v>345</v>
      </c>
      <c r="F82" s="21"/>
      <c r="G82" s="22">
        <f t="shared" si="0"/>
        <v>0</v>
      </c>
      <c r="H82" s="15"/>
      <c r="I82" s="16"/>
    </row>
    <row r="83" spans="1:9" ht="30" customHeight="1" x14ac:dyDescent="0.25">
      <c r="A83" s="123" t="s">
        <v>257</v>
      </c>
      <c r="B83" s="225" t="s">
        <v>607</v>
      </c>
      <c r="C83" s="77" t="s">
        <v>263</v>
      </c>
      <c r="D83" s="78" t="s">
        <v>206</v>
      </c>
      <c r="E83" s="160">
        <v>368</v>
      </c>
      <c r="F83" s="21"/>
      <c r="G83" s="22">
        <f t="shared" si="0"/>
        <v>0</v>
      </c>
      <c r="H83" s="15"/>
      <c r="I83" s="16"/>
    </row>
    <row r="84" spans="1:9" ht="30" customHeight="1" x14ac:dyDescent="0.25">
      <c r="A84" s="123" t="s">
        <v>257</v>
      </c>
      <c r="B84" s="225" t="s">
        <v>608</v>
      </c>
      <c r="C84" s="77" t="s">
        <v>249</v>
      </c>
      <c r="D84" s="78" t="s">
        <v>206</v>
      </c>
      <c r="E84" s="160">
        <v>368</v>
      </c>
      <c r="F84" s="21"/>
      <c r="G84" s="22">
        <f t="shared" si="0"/>
        <v>0</v>
      </c>
      <c r="H84" s="15"/>
      <c r="I84" s="16"/>
    </row>
    <row r="85" spans="1:9" ht="30" customHeight="1" x14ac:dyDescent="0.25">
      <c r="A85" s="123" t="s">
        <v>257</v>
      </c>
      <c r="B85" s="225" t="s">
        <v>609</v>
      </c>
      <c r="C85" s="77" t="s">
        <v>265</v>
      </c>
      <c r="D85" s="78" t="s">
        <v>264</v>
      </c>
      <c r="E85" s="160">
        <v>2</v>
      </c>
      <c r="F85" s="21"/>
      <c r="G85" s="22">
        <f t="shared" si="0"/>
        <v>0</v>
      </c>
      <c r="H85" s="15"/>
      <c r="I85" s="16"/>
    </row>
    <row r="86" spans="1:9" ht="30" customHeight="1" x14ac:dyDescent="0.25">
      <c r="A86" s="123" t="s">
        <v>257</v>
      </c>
      <c r="B86" s="225" t="s">
        <v>610</v>
      </c>
      <c r="C86" s="77" t="s">
        <v>266</v>
      </c>
      <c r="D86" s="78" t="s">
        <v>264</v>
      </c>
      <c r="E86" s="160">
        <v>2</v>
      </c>
      <c r="F86" s="21"/>
      <c r="G86" s="22">
        <f t="shared" si="0"/>
        <v>0</v>
      </c>
      <c r="H86" s="15"/>
      <c r="I86" s="16"/>
    </row>
    <row r="87" spans="1:9" ht="30" customHeight="1" x14ac:dyDescent="0.25">
      <c r="A87" s="123" t="s">
        <v>257</v>
      </c>
      <c r="B87" s="225" t="s">
        <v>611</v>
      </c>
      <c r="C87" s="77" t="s">
        <v>267</v>
      </c>
      <c r="D87" s="78" t="s">
        <v>264</v>
      </c>
      <c r="E87" s="160">
        <v>2</v>
      </c>
      <c r="F87" s="21"/>
      <c r="G87" s="22">
        <f t="shared" si="0"/>
        <v>0</v>
      </c>
      <c r="H87" s="15"/>
      <c r="I87" s="16"/>
    </row>
    <row r="88" spans="1:9" ht="30" customHeight="1" x14ac:dyDescent="0.25">
      <c r="A88" s="123" t="s">
        <v>257</v>
      </c>
      <c r="B88" s="225" t="s">
        <v>612</v>
      </c>
      <c r="C88" s="77" t="s">
        <v>270</v>
      </c>
      <c r="D88" s="78" t="s">
        <v>206</v>
      </c>
      <c r="E88" s="160">
        <v>8.4</v>
      </c>
      <c r="F88" s="21"/>
      <c r="G88" s="22">
        <f t="shared" si="0"/>
        <v>0</v>
      </c>
      <c r="H88" s="15"/>
      <c r="I88" s="16"/>
    </row>
    <row r="89" spans="1:9" ht="30" customHeight="1" x14ac:dyDescent="0.25">
      <c r="A89" s="123" t="s">
        <v>257</v>
      </c>
      <c r="B89" s="225" t="s">
        <v>613</v>
      </c>
      <c r="C89" s="77" t="s">
        <v>622</v>
      </c>
      <c r="D89" s="78" t="s">
        <v>9</v>
      </c>
      <c r="E89" s="160">
        <v>60</v>
      </c>
      <c r="F89" s="21"/>
      <c r="G89" s="22">
        <f t="shared" si="0"/>
        <v>0</v>
      </c>
      <c r="H89" s="15"/>
      <c r="I89" s="16"/>
    </row>
    <row r="90" spans="1:9" ht="30" customHeight="1" thickBot="1" x14ac:dyDescent="0.3">
      <c r="A90" s="123" t="s">
        <v>257</v>
      </c>
      <c r="B90" s="225" t="s">
        <v>614</v>
      </c>
      <c r="C90" s="77" t="s">
        <v>272</v>
      </c>
      <c r="D90" s="78" t="s">
        <v>205</v>
      </c>
      <c r="E90" s="160">
        <v>10.1</v>
      </c>
      <c r="F90" s="21"/>
      <c r="G90" s="22">
        <f t="shared" si="0"/>
        <v>0</v>
      </c>
      <c r="H90" s="15"/>
      <c r="I90" s="16"/>
    </row>
    <row r="91" spans="1:9" ht="30" customHeight="1" thickBot="1" x14ac:dyDescent="0.3">
      <c r="A91" s="151" t="s">
        <v>257</v>
      </c>
      <c r="B91" s="227" t="s">
        <v>615</v>
      </c>
      <c r="C91" s="115" t="s">
        <v>563</v>
      </c>
      <c r="D91" s="107" t="s">
        <v>208</v>
      </c>
      <c r="E91" s="186">
        <v>1179</v>
      </c>
      <c r="F91" s="90"/>
      <c r="G91" s="40">
        <f t="shared" si="0"/>
        <v>0</v>
      </c>
      <c r="H91" s="29" t="s">
        <v>88</v>
      </c>
      <c r="I91" s="30">
        <f>ROUND(SUM(G69:G91),2)</f>
        <v>0</v>
      </c>
    </row>
    <row r="92" spans="1:9" ht="29.25" thickBot="1" x14ac:dyDescent="0.3">
      <c r="A92" s="57"/>
      <c r="B92" s="58"/>
      <c r="C92" s="57"/>
      <c r="D92" s="58"/>
      <c r="E92" s="167"/>
      <c r="F92" s="95" t="s">
        <v>273</v>
      </c>
      <c r="G92" s="96">
        <f>SUM(G6:G91)</f>
        <v>0</v>
      </c>
      <c r="H92" s="46"/>
      <c r="I92" s="16"/>
    </row>
    <row r="93" spans="1:9" x14ac:dyDescent="0.25">
      <c r="A93" s="61"/>
      <c r="B93" s="62"/>
      <c r="C93" s="62"/>
      <c r="D93" s="62"/>
      <c r="E93" s="168"/>
      <c r="F93" s="62"/>
      <c r="G93" s="63"/>
    </row>
    <row r="94" spans="1:9" x14ac:dyDescent="0.25">
      <c r="A94" s="57"/>
      <c r="B94" s="58"/>
      <c r="C94" s="57"/>
      <c r="D94" s="58"/>
      <c r="E94" s="167"/>
      <c r="F94" s="64"/>
      <c r="G94" s="63"/>
    </row>
    <row r="95" spans="1:9" x14ac:dyDescent="0.25">
      <c r="A95" s="57"/>
      <c r="B95" s="58"/>
      <c r="C95" s="57"/>
      <c r="D95" s="58"/>
      <c r="E95" s="167"/>
      <c r="F95" s="64"/>
      <c r="G95" s="63"/>
    </row>
    <row r="96" spans="1:9" x14ac:dyDescent="0.25">
      <c r="F96" s="68"/>
    </row>
    <row r="97" spans="1:7" x14ac:dyDescent="0.25">
      <c r="A97" s="69"/>
      <c r="B97" s="70"/>
      <c r="C97" s="69"/>
      <c r="D97" s="70"/>
      <c r="E97" s="170"/>
      <c r="F97" s="71"/>
      <c r="G97" s="70"/>
    </row>
    <row r="98" spans="1:7" x14ac:dyDescent="0.25">
      <c r="A98" s="72"/>
      <c r="B98" s="72"/>
      <c r="C98" s="72"/>
      <c r="D98" s="72"/>
      <c r="E98" s="171"/>
      <c r="F98" s="73"/>
      <c r="G98" s="72"/>
    </row>
  </sheetData>
  <mergeCells count="3">
    <mergeCell ref="A2:G2"/>
    <mergeCell ref="A4:G4"/>
    <mergeCell ref="A1:G1"/>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F88E-74DB-4ADE-B3DA-DBF80FE60105}">
  <dimension ref="A1:I65"/>
  <sheetViews>
    <sheetView topLeftCell="A24" zoomScale="80" zoomScaleNormal="80" workbookViewId="0">
      <selection sqref="A1:XFD1"/>
    </sheetView>
  </sheetViews>
  <sheetFormatPr defaultColWidth="9.140625" defaultRowHeight="15" x14ac:dyDescent="0.25"/>
  <cols>
    <col min="1" max="1" width="39.7109375" style="65" customWidth="1"/>
    <col min="2" max="2" width="10.5703125" style="66" customWidth="1"/>
    <col min="3" max="3" width="143.7109375" style="67" customWidth="1"/>
    <col min="4" max="4" width="9.140625" style="66"/>
    <col min="5" max="5" width="16.28515625" style="169" customWidth="1"/>
    <col min="6" max="6" width="26" style="74" customWidth="1"/>
    <col min="7" max="7" width="14.7109375" style="66" customWidth="1"/>
    <col min="8" max="8" width="21.5703125" style="1" customWidth="1"/>
    <col min="9" max="9" width="16.140625" style="2" customWidth="1"/>
    <col min="10" max="16384" width="9.140625" style="2"/>
  </cols>
  <sheetData>
    <row r="1" spans="1:9" ht="30.6" customHeight="1" x14ac:dyDescent="0.25">
      <c r="A1" s="252" t="s">
        <v>624</v>
      </c>
      <c r="B1" s="252"/>
      <c r="C1" s="252"/>
      <c r="D1" s="252"/>
      <c r="E1" s="252"/>
      <c r="F1" s="252"/>
      <c r="G1" s="252"/>
    </row>
    <row r="2" spans="1:9" ht="13.9" x14ac:dyDescent="0.25">
      <c r="A2" s="259"/>
      <c r="B2" s="259"/>
      <c r="C2" s="259"/>
      <c r="D2" s="259"/>
      <c r="E2" s="259"/>
      <c r="F2" s="259"/>
      <c r="G2" s="259"/>
    </row>
    <row r="3" spans="1:9" ht="14.45" thickBot="1" x14ac:dyDescent="0.3">
      <c r="A3" s="129"/>
      <c r="B3" s="129"/>
      <c r="C3" s="129"/>
      <c r="D3" s="129"/>
      <c r="E3" s="187"/>
      <c r="F3" s="129"/>
      <c r="G3" s="129"/>
    </row>
    <row r="4" spans="1:9" ht="44.1" customHeight="1" x14ac:dyDescent="0.25">
      <c r="A4" s="253" t="s">
        <v>524</v>
      </c>
      <c r="B4" s="254"/>
      <c r="C4" s="254"/>
      <c r="D4" s="254"/>
      <c r="E4" s="254"/>
      <c r="F4" s="254"/>
      <c r="G4" s="255"/>
    </row>
    <row r="5" spans="1:9" ht="29.25" thickBot="1" x14ac:dyDescent="0.3">
      <c r="A5" s="4" t="s">
        <v>69</v>
      </c>
      <c r="B5" s="5" t="s">
        <v>0</v>
      </c>
      <c r="C5" s="6" t="s">
        <v>1</v>
      </c>
      <c r="D5" s="6" t="s">
        <v>2</v>
      </c>
      <c r="E5" s="153" t="s">
        <v>3</v>
      </c>
      <c r="F5" s="7" t="s">
        <v>130</v>
      </c>
      <c r="G5" s="8" t="s">
        <v>4</v>
      </c>
    </row>
    <row r="6" spans="1:9" ht="30" customHeight="1" x14ac:dyDescent="0.25">
      <c r="A6" s="9" t="s">
        <v>274</v>
      </c>
      <c r="B6" s="10" t="s">
        <v>12</v>
      </c>
      <c r="C6" s="108" t="s">
        <v>275</v>
      </c>
      <c r="D6" s="100" t="s">
        <v>9</v>
      </c>
      <c r="E6" s="188">
        <v>201.2</v>
      </c>
      <c r="F6" s="130"/>
      <c r="G6" s="14">
        <f t="shared" ref="G6:G58" si="0">ROUND((E6*F6),2)</f>
        <v>0</v>
      </c>
      <c r="H6" s="131"/>
      <c r="I6" s="132"/>
    </row>
    <row r="7" spans="1:9" ht="30" customHeight="1" x14ac:dyDescent="0.25">
      <c r="A7" s="17" t="s">
        <v>274</v>
      </c>
      <c r="B7" s="18" t="s">
        <v>13</v>
      </c>
      <c r="C7" s="103" t="s">
        <v>276</v>
      </c>
      <c r="D7" s="79" t="s">
        <v>9</v>
      </c>
      <c r="E7" s="189">
        <v>100.5</v>
      </c>
      <c r="F7" s="133"/>
      <c r="G7" s="22">
        <f t="shared" si="0"/>
        <v>0</v>
      </c>
      <c r="H7" s="131"/>
      <c r="I7" s="132"/>
    </row>
    <row r="8" spans="1:9" ht="30" customHeight="1" x14ac:dyDescent="0.25">
      <c r="A8" s="17" t="s">
        <v>274</v>
      </c>
      <c r="B8" s="18" t="s">
        <v>14</v>
      </c>
      <c r="C8" s="103" t="s">
        <v>277</v>
      </c>
      <c r="D8" s="79" t="s">
        <v>9</v>
      </c>
      <c r="E8" s="189">
        <v>3</v>
      </c>
      <c r="F8" s="133"/>
      <c r="G8" s="22">
        <f t="shared" si="0"/>
        <v>0</v>
      </c>
      <c r="H8" s="131"/>
      <c r="I8" s="132"/>
    </row>
    <row r="9" spans="1:9" ht="30" customHeight="1" x14ac:dyDescent="0.25">
      <c r="A9" s="17" t="s">
        <v>274</v>
      </c>
      <c r="B9" s="18" t="s">
        <v>15</v>
      </c>
      <c r="C9" s="103" t="s">
        <v>278</v>
      </c>
      <c r="D9" s="79" t="s">
        <v>9</v>
      </c>
      <c r="E9" s="189">
        <v>47.2</v>
      </c>
      <c r="F9" s="133"/>
      <c r="G9" s="22">
        <f t="shared" si="0"/>
        <v>0</v>
      </c>
      <c r="H9" s="131"/>
      <c r="I9" s="132"/>
    </row>
    <row r="10" spans="1:9" ht="30" customHeight="1" x14ac:dyDescent="0.25">
      <c r="A10" s="17" t="s">
        <v>274</v>
      </c>
      <c r="B10" s="18" t="s">
        <v>16</v>
      </c>
      <c r="C10" s="103" t="s">
        <v>279</v>
      </c>
      <c r="D10" s="79" t="s">
        <v>9</v>
      </c>
      <c r="E10" s="189">
        <v>47.2</v>
      </c>
      <c r="F10" s="133"/>
      <c r="G10" s="22">
        <f t="shared" si="0"/>
        <v>0</v>
      </c>
      <c r="H10" s="131"/>
      <c r="I10" s="132"/>
    </row>
    <row r="11" spans="1:9" ht="30" customHeight="1" x14ac:dyDescent="0.25">
      <c r="A11" s="17" t="s">
        <v>274</v>
      </c>
      <c r="B11" s="18" t="s">
        <v>17</v>
      </c>
      <c r="C11" s="103" t="s">
        <v>298</v>
      </c>
      <c r="D11" s="79" t="s">
        <v>21</v>
      </c>
      <c r="E11" s="189">
        <v>2</v>
      </c>
      <c r="F11" s="133"/>
      <c r="G11" s="22">
        <f t="shared" si="0"/>
        <v>0</v>
      </c>
      <c r="H11" s="131"/>
      <c r="I11" s="132"/>
    </row>
    <row r="12" spans="1:9" ht="30" customHeight="1" x14ac:dyDescent="0.25">
      <c r="A12" s="17" t="s">
        <v>274</v>
      </c>
      <c r="B12" s="18" t="s">
        <v>18</v>
      </c>
      <c r="C12" s="103" t="s">
        <v>300</v>
      </c>
      <c r="D12" s="79" t="s">
        <v>21</v>
      </c>
      <c r="E12" s="189">
        <v>1</v>
      </c>
      <c r="F12" s="133"/>
      <c r="G12" s="22">
        <f t="shared" si="0"/>
        <v>0</v>
      </c>
      <c r="H12" s="131"/>
      <c r="I12" s="132"/>
    </row>
    <row r="13" spans="1:9" ht="30" customHeight="1" x14ac:dyDescent="0.25">
      <c r="A13" s="17" t="s">
        <v>274</v>
      </c>
      <c r="B13" s="18" t="s">
        <v>19</v>
      </c>
      <c r="C13" s="103" t="s">
        <v>301</v>
      </c>
      <c r="D13" s="79" t="s">
        <v>21</v>
      </c>
      <c r="E13" s="189">
        <v>1</v>
      </c>
      <c r="F13" s="133"/>
      <c r="G13" s="22">
        <f t="shared" si="0"/>
        <v>0</v>
      </c>
      <c r="H13" s="131"/>
      <c r="I13" s="132"/>
    </row>
    <row r="14" spans="1:9" ht="30" customHeight="1" x14ac:dyDescent="0.25">
      <c r="A14" s="17" t="s">
        <v>274</v>
      </c>
      <c r="B14" s="18" t="s">
        <v>20</v>
      </c>
      <c r="C14" s="103" t="s">
        <v>302</v>
      </c>
      <c r="D14" s="79" t="s">
        <v>21</v>
      </c>
      <c r="E14" s="189">
        <v>1</v>
      </c>
      <c r="F14" s="133"/>
      <c r="G14" s="22">
        <f t="shared" si="0"/>
        <v>0</v>
      </c>
      <c r="H14" s="131"/>
      <c r="I14" s="132"/>
    </row>
    <row r="15" spans="1:9" ht="30" customHeight="1" x14ac:dyDescent="0.25">
      <c r="A15" s="17" t="s">
        <v>274</v>
      </c>
      <c r="B15" s="18" t="s">
        <v>97</v>
      </c>
      <c r="C15" s="103" t="s">
        <v>303</v>
      </c>
      <c r="D15" s="79" t="s">
        <v>21</v>
      </c>
      <c r="E15" s="189">
        <v>1</v>
      </c>
      <c r="F15" s="133"/>
      <c r="G15" s="22">
        <f t="shared" si="0"/>
        <v>0</v>
      </c>
      <c r="H15" s="131"/>
      <c r="I15" s="132"/>
    </row>
    <row r="16" spans="1:9" ht="30" customHeight="1" x14ac:dyDescent="0.25">
      <c r="A16" s="17" t="s">
        <v>274</v>
      </c>
      <c r="B16" s="18" t="s">
        <v>98</v>
      </c>
      <c r="C16" s="103" t="s">
        <v>304</v>
      </c>
      <c r="D16" s="79" t="s">
        <v>21</v>
      </c>
      <c r="E16" s="189">
        <v>1</v>
      </c>
      <c r="F16" s="133"/>
      <c r="G16" s="22">
        <f t="shared" si="0"/>
        <v>0</v>
      </c>
      <c r="H16" s="131"/>
      <c r="I16" s="132"/>
    </row>
    <row r="17" spans="1:9" ht="30" customHeight="1" x14ac:dyDescent="0.25">
      <c r="A17" s="17" t="s">
        <v>274</v>
      </c>
      <c r="B17" s="18" t="s">
        <v>99</v>
      </c>
      <c r="C17" s="103" t="s">
        <v>305</v>
      </c>
      <c r="D17" s="79" t="s">
        <v>21</v>
      </c>
      <c r="E17" s="189">
        <v>1</v>
      </c>
      <c r="F17" s="133"/>
      <c r="G17" s="22">
        <f t="shared" si="0"/>
        <v>0</v>
      </c>
      <c r="H17" s="131"/>
      <c r="I17" s="132"/>
    </row>
    <row r="18" spans="1:9" ht="30" customHeight="1" x14ac:dyDescent="0.25">
      <c r="A18" s="17" t="s">
        <v>274</v>
      </c>
      <c r="B18" s="18" t="s">
        <v>100</v>
      </c>
      <c r="C18" s="103" t="s">
        <v>306</v>
      </c>
      <c r="D18" s="79" t="s">
        <v>21</v>
      </c>
      <c r="E18" s="189">
        <v>1</v>
      </c>
      <c r="F18" s="133"/>
      <c r="G18" s="22">
        <f t="shared" si="0"/>
        <v>0</v>
      </c>
      <c r="H18" s="131"/>
      <c r="I18" s="132"/>
    </row>
    <row r="19" spans="1:9" ht="30" customHeight="1" x14ac:dyDescent="0.25">
      <c r="A19" s="17" t="s">
        <v>274</v>
      </c>
      <c r="B19" s="18" t="s">
        <v>101</v>
      </c>
      <c r="C19" s="103" t="s">
        <v>307</v>
      </c>
      <c r="D19" s="79" t="s">
        <v>21</v>
      </c>
      <c r="E19" s="189">
        <v>1</v>
      </c>
      <c r="F19" s="133"/>
      <c r="G19" s="22">
        <f t="shared" si="0"/>
        <v>0</v>
      </c>
      <c r="H19" s="131"/>
      <c r="I19" s="132"/>
    </row>
    <row r="20" spans="1:9" ht="30" customHeight="1" x14ac:dyDescent="0.25">
      <c r="A20" s="17" t="s">
        <v>274</v>
      </c>
      <c r="B20" s="18" t="s">
        <v>102</v>
      </c>
      <c r="C20" s="103" t="s">
        <v>308</v>
      </c>
      <c r="D20" s="79" t="s">
        <v>21</v>
      </c>
      <c r="E20" s="189">
        <v>1</v>
      </c>
      <c r="F20" s="133"/>
      <c r="G20" s="22">
        <f t="shared" si="0"/>
        <v>0</v>
      </c>
      <c r="H20" s="131"/>
      <c r="I20" s="132"/>
    </row>
    <row r="21" spans="1:9" ht="30" customHeight="1" x14ac:dyDescent="0.25">
      <c r="A21" s="17" t="s">
        <v>274</v>
      </c>
      <c r="B21" s="18" t="s">
        <v>103</v>
      </c>
      <c r="C21" s="103" t="s">
        <v>309</v>
      </c>
      <c r="D21" s="79" t="s">
        <v>21</v>
      </c>
      <c r="E21" s="189">
        <v>1</v>
      </c>
      <c r="F21" s="133"/>
      <c r="G21" s="22">
        <f t="shared" si="0"/>
        <v>0</v>
      </c>
      <c r="H21" s="131"/>
      <c r="I21" s="132"/>
    </row>
    <row r="22" spans="1:9" ht="30" customHeight="1" x14ac:dyDescent="0.25">
      <c r="A22" s="17" t="s">
        <v>274</v>
      </c>
      <c r="B22" s="18" t="s">
        <v>104</v>
      </c>
      <c r="C22" s="103" t="s">
        <v>280</v>
      </c>
      <c r="D22" s="79" t="s">
        <v>21</v>
      </c>
      <c r="E22" s="189">
        <v>6</v>
      </c>
      <c r="F22" s="133"/>
      <c r="G22" s="22">
        <f t="shared" si="0"/>
        <v>0</v>
      </c>
      <c r="H22" s="131"/>
      <c r="I22" s="132"/>
    </row>
    <row r="23" spans="1:9" ht="30" customHeight="1" x14ac:dyDescent="0.25">
      <c r="A23" s="17" t="s">
        <v>274</v>
      </c>
      <c r="B23" s="18" t="s">
        <v>105</v>
      </c>
      <c r="C23" s="103" t="s">
        <v>281</v>
      </c>
      <c r="D23" s="79" t="s">
        <v>21</v>
      </c>
      <c r="E23" s="189">
        <v>12</v>
      </c>
      <c r="F23" s="133"/>
      <c r="G23" s="22">
        <f t="shared" si="0"/>
        <v>0</v>
      </c>
      <c r="H23" s="131"/>
      <c r="I23" s="132"/>
    </row>
    <row r="24" spans="1:9" ht="30" customHeight="1" x14ac:dyDescent="0.25">
      <c r="A24" s="17" t="s">
        <v>274</v>
      </c>
      <c r="B24" s="18" t="s">
        <v>106</v>
      </c>
      <c r="C24" s="103" t="s">
        <v>282</v>
      </c>
      <c r="D24" s="79" t="s">
        <v>21</v>
      </c>
      <c r="E24" s="189">
        <v>6</v>
      </c>
      <c r="F24" s="133"/>
      <c r="G24" s="22">
        <f t="shared" si="0"/>
        <v>0</v>
      </c>
      <c r="H24" s="131"/>
      <c r="I24" s="132"/>
    </row>
    <row r="25" spans="1:9" ht="30" customHeight="1" x14ac:dyDescent="0.25">
      <c r="A25" s="17" t="s">
        <v>274</v>
      </c>
      <c r="B25" s="18" t="s">
        <v>107</v>
      </c>
      <c r="C25" s="103" t="s">
        <v>283</v>
      </c>
      <c r="D25" s="79" t="s">
        <v>21</v>
      </c>
      <c r="E25" s="189">
        <v>9</v>
      </c>
      <c r="F25" s="133"/>
      <c r="G25" s="22">
        <f t="shared" si="0"/>
        <v>0</v>
      </c>
      <c r="H25" s="131"/>
      <c r="I25" s="132"/>
    </row>
    <row r="26" spans="1:9" ht="30" customHeight="1" x14ac:dyDescent="0.25">
      <c r="A26" s="17" t="s">
        <v>274</v>
      </c>
      <c r="B26" s="18" t="s">
        <v>108</v>
      </c>
      <c r="C26" s="103" t="s">
        <v>299</v>
      </c>
      <c r="D26" s="79" t="s">
        <v>21</v>
      </c>
      <c r="E26" s="189">
        <v>5</v>
      </c>
      <c r="F26" s="133"/>
      <c r="G26" s="22">
        <f t="shared" si="0"/>
        <v>0</v>
      </c>
      <c r="H26" s="131"/>
      <c r="I26" s="132"/>
    </row>
    <row r="27" spans="1:9" ht="30" customHeight="1" x14ac:dyDescent="0.25">
      <c r="A27" s="17" t="s">
        <v>274</v>
      </c>
      <c r="B27" s="18" t="s">
        <v>109</v>
      </c>
      <c r="C27" s="103" t="s">
        <v>284</v>
      </c>
      <c r="D27" s="79" t="s">
        <v>21</v>
      </c>
      <c r="E27" s="189">
        <v>4</v>
      </c>
      <c r="F27" s="133"/>
      <c r="G27" s="22">
        <f t="shared" si="0"/>
        <v>0</v>
      </c>
      <c r="H27" s="131"/>
      <c r="I27" s="132"/>
    </row>
    <row r="28" spans="1:9" ht="30" customHeight="1" x14ac:dyDescent="0.25">
      <c r="A28" s="17" t="s">
        <v>274</v>
      </c>
      <c r="B28" s="18" t="s">
        <v>110</v>
      </c>
      <c r="C28" s="103" t="s">
        <v>285</v>
      </c>
      <c r="D28" s="79" t="s">
        <v>21</v>
      </c>
      <c r="E28" s="189">
        <v>1</v>
      </c>
      <c r="F28" s="133"/>
      <c r="G28" s="22">
        <f t="shared" si="0"/>
        <v>0</v>
      </c>
      <c r="H28" s="131"/>
      <c r="I28" s="132"/>
    </row>
    <row r="29" spans="1:9" ht="30" customHeight="1" x14ac:dyDescent="0.25">
      <c r="A29" s="17" t="s">
        <v>274</v>
      </c>
      <c r="B29" s="18" t="s">
        <v>111</v>
      </c>
      <c r="C29" s="103" t="s">
        <v>286</v>
      </c>
      <c r="D29" s="79" t="s">
        <v>21</v>
      </c>
      <c r="E29" s="189">
        <v>14</v>
      </c>
      <c r="F29" s="133"/>
      <c r="G29" s="22">
        <f t="shared" si="0"/>
        <v>0</v>
      </c>
      <c r="H29" s="131"/>
      <c r="I29" s="132"/>
    </row>
    <row r="30" spans="1:9" ht="30" customHeight="1" x14ac:dyDescent="0.25">
      <c r="A30" s="17" t="s">
        <v>274</v>
      </c>
      <c r="B30" s="18" t="s">
        <v>112</v>
      </c>
      <c r="C30" s="103" t="s">
        <v>287</v>
      </c>
      <c r="D30" s="79" t="s">
        <v>21</v>
      </c>
      <c r="E30" s="189">
        <v>18</v>
      </c>
      <c r="F30" s="133"/>
      <c r="G30" s="22">
        <f t="shared" si="0"/>
        <v>0</v>
      </c>
      <c r="H30" s="131"/>
      <c r="I30" s="132"/>
    </row>
    <row r="31" spans="1:9" ht="30" customHeight="1" x14ac:dyDescent="0.25">
      <c r="A31" s="17" t="s">
        <v>274</v>
      </c>
      <c r="B31" s="18" t="s">
        <v>123</v>
      </c>
      <c r="C31" s="103" t="s">
        <v>288</v>
      </c>
      <c r="D31" s="79" t="s">
        <v>21</v>
      </c>
      <c r="E31" s="189">
        <v>4</v>
      </c>
      <c r="F31" s="133"/>
      <c r="G31" s="22">
        <f t="shared" si="0"/>
        <v>0</v>
      </c>
      <c r="H31" s="131"/>
      <c r="I31" s="132"/>
    </row>
    <row r="32" spans="1:9" ht="30" customHeight="1" x14ac:dyDescent="0.25">
      <c r="A32" s="17" t="s">
        <v>274</v>
      </c>
      <c r="B32" s="18" t="s">
        <v>124</v>
      </c>
      <c r="C32" s="103" t="s">
        <v>289</v>
      </c>
      <c r="D32" s="79" t="s">
        <v>21</v>
      </c>
      <c r="E32" s="189">
        <v>2</v>
      </c>
      <c r="F32" s="133"/>
      <c r="G32" s="22">
        <f t="shared" si="0"/>
        <v>0</v>
      </c>
      <c r="H32" s="131"/>
      <c r="I32" s="132"/>
    </row>
    <row r="33" spans="1:9" ht="30" customHeight="1" x14ac:dyDescent="0.25">
      <c r="A33" s="17" t="s">
        <v>274</v>
      </c>
      <c r="B33" s="18" t="s">
        <v>125</v>
      </c>
      <c r="C33" s="103" t="s">
        <v>290</v>
      </c>
      <c r="D33" s="79" t="s">
        <v>21</v>
      </c>
      <c r="E33" s="189">
        <v>16</v>
      </c>
      <c r="F33" s="133"/>
      <c r="G33" s="22">
        <f t="shared" si="0"/>
        <v>0</v>
      </c>
      <c r="H33" s="131"/>
      <c r="I33" s="132"/>
    </row>
    <row r="34" spans="1:9" ht="30" customHeight="1" x14ac:dyDescent="0.25">
      <c r="A34" s="17" t="s">
        <v>274</v>
      </c>
      <c r="B34" s="18" t="s">
        <v>126</v>
      </c>
      <c r="C34" s="103" t="s">
        <v>291</v>
      </c>
      <c r="D34" s="79" t="s">
        <v>21</v>
      </c>
      <c r="E34" s="189">
        <v>16</v>
      </c>
      <c r="F34" s="133"/>
      <c r="G34" s="22">
        <f t="shared" si="0"/>
        <v>0</v>
      </c>
      <c r="H34" s="131"/>
      <c r="I34" s="132"/>
    </row>
    <row r="35" spans="1:9" ht="30" customHeight="1" x14ac:dyDescent="0.25">
      <c r="A35" s="17" t="s">
        <v>274</v>
      </c>
      <c r="B35" s="18" t="s">
        <v>295</v>
      </c>
      <c r="C35" s="103" t="s">
        <v>292</v>
      </c>
      <c r="D35" s="98" t="s">
        <v>205</v>
      </c>
      <c r="E35" s="189">
        <v>5.76</v>
      </c>
      <c r="F35" s="133"/>
      <c r="G35" s="22">
        <f t="shared" si="0"/>
        <v>0</v>
      </c>
      <c r="H35" s="131"/>
      <c r="I35" s="132"/>
    </row>
    <row r="36" spans="1:9" ht="30" customHeight="1" thickBot="1" x14ac:dyDescent="0.3">
      <c r="A36" s="17" t="s">
        <v>274</v>
      </c>
      <c r="B36" s="18" t="s">
        <v>296</v>
      </c>
      <c r="C36" s="103" t="s">
        <v>293</v>
      </c>
      <c r="D36" s="98" t="s">
        <v>205</v>
      </c>
      <c r="E36" s="189">
        <v>17.899999999999999</v>
      </c>
      <c r="F36" s="133"/>
      <c r="G36" s="22">
        <f t="shared" si="0"/>
        <v>0</v>
      </c>
      <c r="H36" s="131"/>
      <c r="I36" s="132"/>
    </row>
    <row r="37" spans="1:9" ht="30" customHeight="1" thickBot="1" x14ac:dyDescent="0.3">
      <c r="A37" s="23" t="s">
        <v>274</v>
      </c>
      <c r="B37" s="24" t="s">
        <v>297</v>
      </c>
      <c r="C37" s="105" t="s">
        <v>294</v>
      </c>
      <c r="D37" s="143" t="s">
        <v>6</v>
      </c>
      <c r="E37" s="159">
        <v>1</v>
      </c>
      <c r="F37" s="135"/>
      <c r="G37" s="28">
        <f t="shared" si="0"/>
        <v>0</v>
      </c>
      <c r="H37" s="29" t="s">
        <v>84</v>
      </c>
      <c r="I37" s="30">
        <f>ROUND(SUM(G6:G37),2)</f>
        <v>0</v>
      </c>
    </row>
    <row r="38" spans="1:9" ht="30" customHeight="1" x14ac:dyDescent="0.25">
      <c r="A38" s="9" t="s">
        <v>310</v>
      </c>
      <c r="B38" s="10" t="s">
        <v>22</v>
      </c>
      <c r="C38" s="108" t="s">
        <v>311</v>
      </c>
      <c r="D38" s="100" t="s">
        <v>328</v>
      </c>
      <c r="E38" s="188">
        <v>429</v>
      </c>
      <c r="F38" s="130"/>
      <c r="G38" s="14">
        <f t="shared" si="0"/>
        <v>0</v>
      </c>
      <c r="H38" s="131"/>
      <c r="I38" s="132"/>
    </row>
    <row r="39" spans="1:9" ht="30" customHeight="1" x14ac:dyDescent="0.25">
      <c r="A39" s="17" t="s">
        <v>310</v>
      </c>
      <c r="B39" s="18" t="s">
        <v>23</v>
      </c>
      <c r="C39" s="103" t="s">
        <v>312</v>
      </c>
      <c r="D39" s="79" t="s">
        <v>328</v>
      </c>
      <c r="E39" s="189">
        <v>497</v>
      </c>
      <c r="F39" s="133"/>
      <c r="G39" s="22">
        <f t="shared" si="0"/>
        <v>0</v>
      </c>
      <c r="H39" s="131"/>
      <c r="I39" s="132"/>
    </row>
    <row r="40" spans="1:9" ht="30" customHeight="1" x14ac:dyDescent="0.25">
      <c r="A40" s="17" t="s">
        <v>310</v>
      </c>
      <c r="B40" s="18" t="s">
        <v>24</v>
      </c>
      <c r="C40" s="103" t="s">
        <v>313</v>
      </c>
      <c r="D40" s="79" t="s">
        <v>328</v>
      </c>
      <c r="E40" s="189">
        <v>103</v>
      </c>
      <c r="F40" s="133"/>
      <c r="G40" s="22">
        <f t="shared" si="0"/>
        <v>0</v>
      </c>
      <c r="H40" s="131"/>
      <c r="I40" s="132"/>
    </row>
    <row r="41" spans="1:9" ht="30" customHeight="1" x14ac:dyDescent="0.25">
      <c r="A41" s="17" t="s">
        <v>310</v>
      </c>
      <c r="B41" s="18" t="s">
        <v>25</v>
      </c>
      <c r="C41" s="103" t="s">
        <v>314</v>
      </c>
      <c r="D41" s="79" t="s">
        <v>328</v>
      </c>
      <c r="E41" s="189">
        <v>106</v>
      </c>
      <c r="F41" s="133"/>
      <c r="G41" s="22">
        <f t="shared" si="0"/>
        <v>0</v>
      </c>
      <c r="H41" s="131"/>
      <c r="I41" s="132"/>
    </row>
    <row r="42" spans="1:9" ht="30" customHeight="1" x14ac:dyDescent="0.25">
      <c r="A42" s="17" t="s">
        <v>310</v>
      </c>
      <c r="B42" s="18" t="s">
        <v>26</v>
      </c>
      <c r="C42" s="103" t="s">
        <v>315</v>
      </c>
      <c r="D42" s="79" t="s">
        <v>328</v>
      </c>
      <c r="E42" s="189">
        <v>370</v>
      </c>
      <c r="F42" s="133"/>
      <c r="G42" s="22">
        <f t="shared" si="0"/>
        <v>0</v>
      </c>
      <c r="H42" s="131"/>
      <c r="I42" s="132"/>
    </row>
    <row r="43" spans="1:9" ht="30" customHeight="1" thickBot="1" x14ac:dyDescent="0.3">
      <c r="A43" s="17" t="s">
        <v>310</v>
      </c>
      <c r="B43" s="18" t="s">
        <v>27</v>
      </c>
      <c r="C43" s="103" t="s">
        <v>316</v>
      </c>
      <c r="D43" s="79" t="s">
        <v>328</v>
      </c>
      <c r="E43" s="189">
        <v>429</v>
      </c>
      <c r="F43" s="133"/>
      <c r="G43" s="22">
        <f t="shared" si="0"/>
        <v>0</v>
      </c>
      <c r="H43" s="131"/>
      <c r="I43" s="132"/>
    </row>
    <row r="44" spans="1:9" ht="30" customHeight="1" thickBot="1" x14ac:dyDescent="0.3">
      <c r="A44" s="23" t="s">
        <v>310</v>
      </c>
      <c r="B44" s="24" t="s">
        <v>28</v>
      </c>
      <c r="C44" s="105" t="s">
        <v>317</v>
      </c>
      <c r="D44" s="143" t="s">
        <v>329</v>
      </c>
      <c r="E44" s="159">
        <v>1029</v>
      </c>
      <c r="F44" s="135"/>
      <c r="G44" s="28">
        <f t="shared" si="0"/>
        <v>0</v>
      </c>
      <c r="H44" s="29" t="s">
        <v>85</v>
      </c>
      <c r="I44" s="30">
        <f>ROUND(SUM(G38:G44),2)</f>
        <v>0</v>
      </c>
    </row>
    <row r="45" spans="1:9" ht="30" customHeight="1" x14ac:dyDescent="0.25">
      <c r="A45" s="9" t="s">
        <v>318</v>
      </c>
      <c r="B45" s="10" t="s">
        <v>47</v>
      </c>
      <c r="C45" s="108" t="s">
        <v>330</v>
      </c>
      <c r="D45" s="100" t="s">
        <v>9</v>
      </c>
      <c r="E45" s="188">
        <v>118.98</v>
      </c>
      <c r="F45" s="130"/>
      <c r="G45" s="14">
        <f t="shared" si="0"/>
        <v>0</v>
      </c>
      <c r="H45" s="131"/>
      <c r="I45" s="132"/>
    </row>
    <row r="46" spans="1:9" ht="30" customHeight="1" x14ac:dyDescent="0.25">
      <c r="A46" s="17" t="s">
        <v>318</v>
      </c>
      <c r="B46" s="18" t="s">
        <v>48</v>
      </c>
      <c r="C46" s="103" t="s">
        <v>331</v>
      </c>
      <c r="D46" s="79" t="s">
        <v>9</v>
      </c>
      <c r="E46" s="189">
        <v>20.260000000000002</v>
      </c>
      <c r="F46" s="133"/>
      <c r="G46" s="22">
        <f t="shared" si="0"/>
        <v>0</v>
      </c>
      <c r="H46" s="131"/>
      <c r="I46" s="132"/>
    </row>
    <row r="47" spans="1:9" ht="30" customHeight="1" x14ac:dyDescent="0.25">
      <c r="A47" s="17" t="s">
        <v>318</v>
      </c>
      <c r="B47" s="18" t="s">
        <v>49</v>
      </c>
      <c r="C47" s="103" t="s">
        <v>332</v>
      </c>
      <c r="D47" s="79" t="s">
        <v>21</v>
      </c>
      <c r="E47" s="189">
        <v>1</v>
      </c>
      <c r="F47" s="133"/>
      <c r="G47" s="22">
        <f t="shared" si="0"/>
        <v>0</v>
      </c>
      <c r="H47" s="131"/>
      <c r="I47" s="132"/>
    </row>
    <row r="48" spans="1:9" ht="30" customHeight="1" x14ac:dyDescent="0.25">
      <c r="A48" s="17" t="s">
        <v>318</v>
      </c>
      <c r="B48" s="18" t="s">
        <v>50</v>
      </c>
      <c r="C48" s="103" t="s">
        <v>333</v>
      </c>
      <c r="D48" s="79" t="s">
        <v>21</v>
      </c>
      <c r="E48" s="189">
        <v>1</v>
      </c>
      <c r="F48" s="133"/>
      <c r="G48" s="22">
        <f t="shared" si="0"/>
        <v>0</v>
      </c>
      <c r="H48" s="131"/>
      <c r="I48" s="132"/>
    </row>
    <row r="49" spans="1:9" ht="30" customHeight="1" x14ac:dyDescent="0.25">
      <c r="A49" s="17" t="s">
        <v>318</v>
      </c>
      <c r="B49" s="18" t="s">
        <v>51</v>
      </c>
      <c r="C49" s="103" t="s">
        <v>321</v>
      </c>
      <c r="D49" s="79" t="s">
        <v>21</v>
      </c>
      <c r="E49" s="189">
        <v>2</v>
      </c>
      <c r="F49" s="133"/>
      <c r="G49" s="22">
        <f t="shared" si="0"/>
        <v>0</v>
      </c>
      <c r="H49" s="131"/>
      <c r="I49" s="132"/>
    </row>
    <row r="50" spans="1:9" ht="30" customHeight="1" x14ac:dyDescent="0.25">
      <c r="A50" s="17" t="s">
        <v>318</v>
      </c>
      <c r="B50" s="18" t="s">
        <v>52</v>
      </c>
      <c r="C50" s="103" t="s">
        <v>322</v>
      </c>
      <c r="D50" s="79" t="s">
        <v>21</v>
      </c>
      <c r="E50" s="189">
        <v>2</v>
      </c>
      <c r="F50" s="133"/>
      <c r="G50" s="22">
        <f t="shared" si="0"/>
        <v>0</v>
      </c>
      <c r="H50" s="131"/>
      <c r="I50" s="132"/>
    </row>
    <row r="51" spans="1:9" ht="30" customHeight="1" x14ac:dyDescent="0.25">
      <c r="A51" s="17" t="s">
        <v>318</v>
      </c>
      <c r="B51" s="18" t="s">
        <v>53</v>
      </c>
      <c r="C51" s="103" t="s">
        <v>334</v>
      </c>
      <c r="D51" s="79" t="s">
        <v>21</v>
      </c>
      <c r="E51" s="189">
        <v>1</v>
      </c>
      <c r="F51" s="133"/>
      <c r="G51" s="22">
        <f t="shared" si="0"/>
        <v>0</v>
      </c>
      <c r="H51" s="131"/>
      <c r="I51" s="132"/>
    </row>
    <row r="52" spans="1:9" ht="30" customHeight="1" x14ac:dyDescent="0.25">
      <c r="A52" s="17" t="s">
        <v>318</v>
      </c>
      <c r="B52" s="18" t="s">
        <v>177</v>
      </c>
      <c r="C52" s="103" t="s">
        <v>323</v>
      </c>
      <c r="D52" s="79" t="s">
        <v>21</v>
      </c>
      <c r="E52" s="189">
        <v>1</v>
      </c>
      <c r="F52" s="133"/>
      <c r="G52" s="22">
        <f t="shared" si="0"/>
        <v>0</v>
      </c>
      <c r="H52" s="131"/>
      <c r="I52" s="132"/>
    </row>
    <row r="53" spans="1:9" ht="30" customHeight="1" thickBot="1" x14ac:dyDescent="0.3">
      <c r="A53" s="17" t="s">
        <v>318</v>
      </c>
      <c r="B53" s="18" t="s">
        <v>319</v>
      </c>
      <c r="C53" s="103" t="s">
        <v>335</v>
      </c>
      <c r="D53" s="79" t="s">
        <v>21</v>
      </c>
      <c r="E53" s="189">
        <v>1</v>
      </c>
      <c r="F53" s="133"/>
      <c r="G53" s="22">
        <f t="shared" si="0"/>
        <v>0</v>
      </c>
      <c r="H53" s="131"/>
      <c r="I53" s="132"/>
    </row>
    <row r="54" spans="1:9" ht="30" customHeight="1" thickBot="1" x14ac:dyDescent="0.3">
      <c r="A54" s="23" t="s">
        <v>318</v>
      </c>
      <c r="B54" s="24" t="s">
        <v>320</v>
      </c>
      <c r="C54" s="105" t="s">
        <v>324</v>
      </c>
      <c r="D54" s="143" t="s">
        <v>21</v>
      </c>
      <c r="E54" s="159">
        <v>1</v>
      </c>
      <c r="F54" s="135"/>
      <c r="G54" s="28">
        <f t="shared" si="0"/>
        <v>0</v>
      </c>
      <c r="H54" s="29" t="s">
        <v>86</v>
      </c>
      <c r="I54" s="30">
        <f>ROUND(SUM(G45:G54),2)</f>
        <v>0</v>
      </c>
    </row>
    <row r="55" spans="1:9" ht="52.9" customHeight="1" x14ac:dyDescent="0.25">
      <c r="A55" s="9" t="s">
        <v>325</v>
      </c>
      <c r="B55" s="10" t="s">
        <v>33</v>
      </c>
      <c r="C55" s="108" t="s">
        <v>326</v>
      </c>
      <c r="D55" s="100" t="s">
        <v>6</v>
      </c>
      <c r="E55" s="188">
        <v>1</v>
      </c>
      <c r="F55" s="130"/>
      <c r="G55" s="14">
        <f t="shared" si="0"/>
        <v>0</v>
      </c>
      <c r="H55" s="131"/>
      <c r="I55" s="132"/>
    </row>
    <row r="56" spans="1:9" ht="53.45" customHeight="1" x14ac:dyDescent="0.25">
      <c r="A56" s="17" t="s">
        <v>325</v>
      </c>
      <c r="B56" s="18" t="s">
        <v>34</v>
      </c>
      <c r="C56" s="103" t="s">
        <v>336</v>
      </c>
      <c r="D56" s="79" t="s">
        <v>6</v>
      </c>
      <c r="E56" s="189">
        <v>2</v>
      </c>
      <c r="F56" s="133"/>
      <c r="G56" s="22">
        <f t="shared" si="0"/>
        <v>0</v>
      </c>
      <c r="H56" s="131"/>
      <c r="I56" s="132"/>
    </row>
    <row r="57" spans="1:9" ht="30" customHeight="1" thickBot="1" x14ac:dyDescent="0.3">
      <c r="A57" s="17" t="s">
        <v>325</v>
      </c>
      <c r="B57" s="18" t="s">
        <v>35</v>
      </c>
      <c r="C57" s="103" t="s">
        <v>292</v>
      </c>
      <c r="D57" s="98" t="s">
        <v>205</v>
      </c>
      <c r="E57" s="189">
        <v>0.51</v>
      </c>
      <c r="F57" s="133"/>
      <c r="G57" s="22">
        <f t="shared" si="0"/>
        <v>0</v>
      </c>
      <c r="H57" s="131"/>
      <c r="I57" s="132"/>
    </row>
    <row r="58" spans="1:9" ht="30" customHeight="1" thickBot="1" x14ac:dyDescent="0.3">
      <c r="A58" s="35" t="s">
        <v>325</v>
      </c>
      <c r="B58" s="36" t="s">
        <v>36</v>
      </c>
      <c r="C58" s="116" t="s">
        <v>293</v>
      </c>
      <c r="D58" s="124" t="s">
        <v>205</v>
      </c>
      <c r="E58" s="190">
        <v>1.95</v>
      </c>
      <c r="F58" s="134"/>
      <c r="G58" s="40">
        <f t="shared" si="0"/>
        <v>0</v>
      </c>
      <c r="H58" s="29" t="s">
        <v>87</v>
      </c>
      <c r="I58" s="30">
        <f>ROUND(SUM(G55:G58),2)</f>
        <v>0</v>
      </c>
    </row>
    <row r="59" spans="1:9" ht="29.25" thickBot="1" x14ac:dyDescent="0.3">
      <c r="A59" s="137"/>
      <c r="B59" s="138"/>
      <c r="C59" s="137"/>
      <c r="D59" s="138"/>
      <c r="E59" s="191"/>
      <c r="F59" s="95" t="s">
        <v>327</v>
      </c>
      <c r="G59" s="96">
        <f>SUM(G6:G58)</f>
        <v>0</v>
      </c>
      <c r="H59" s="136"/>
      <c r="I59" s="132"/>
    </row>
    <row r="60" spans="1:9" x14ac:dyDescent="0.25">
      <c r="A60" s="139"/>
      <c r="B60" s="140"/>
      <c r="C60" s="140"/>
      <c r="D60" s="140"/>
      <c r="E60" s="192"/>
      <c r="F60" s="140"/>
      <c r="G60" s="141"/>
    </row>
    <row r="61" spans="1:9" x14ac:dyDescent="0.25">
      <c r="A61" s="137"/>
      <c r="B61" s="138"/>
      <c r="C61" s="137"/>
      <c r="D61" s="138"/>
      <c r="E61" s="191"/>
      <c r="F61" s="142"/>
      <c r="G61" s="141"/>
    </row>
    <row r="62" spans="1:9" x14ac:dyDescent="0.25">
      <c r="A62" s="137"/>
      <c r="B62" s="138"/>
      <c r="C62" s="137"/>
      <c r="D62" s="138"/>
      <c r="E62" s="191"/>
      <c r="F62" s="142"/>
      <c r="G62" s="141"/>
    </row>
    <row r="63" spans="1:9" x14ac:dyDescent="0.25">
      <c r="F63" s="68"/>
    </row>
    <row r="64" spans="1:9" x14ac:dyDescent="0.25">
      <c r="A64" s="69"/>
      <c r="B64" s="70"/>
      <c r="C64" s="69"/>
      <c r="D64" s="70"/>
      <c r="E64" s="170"/>
      <c r="F64" s="71"/>
      <c r="G64" s="70"/>
    </row>
    <row r="65" spans="1:7" x14ac:dyDescent="0.25">
      <c r="A65" s="72"/>
      <c r="B65" s="72"/>
      <c r="C65" s="72"/>
      <c r="D65" s="72"/>
      <c r="E65" s="171"/>
      <c r="F65" s="73"/>
      <c r="G65" s="72"/>
    </row>
  </sheetData>
  <mergeCells count="3">
    <mergeCell ref="A2:G2"/>
    <mergeCell ref="A4:G4"/>
    <mergeCell ref="A1:G1"/>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07D6-636E-4D43-8764-7280DF45C6F4}">
  <dimension ref="A1:I77"/>
  <sheetViews>
    <sheetView topLeftCell="A13" zoomScale="80" zoomScaleNormal="80" workbookViewId="0">
      <selection sqref="A1:XFD1"/>
    </sheetView>
  </sheetViews>
  <sheetFormatPr defaultColWidth="9.140625" defaultRowHeight="15" x14ac:dyDescent="0.25"/>
  <cols>
    <col min="1" max="1" width="39.7109375" style="65" customWidth="1"/>
    <col min="2" max="2" width="10.5703125" style="66" customWidth="1"/>
    <col min="3" max="3" width="71.85546875" style="67" customWidth="1"/>
    <col min="4" max="4" width="9.140625" style="66"/>
    <col min="5" max="5" width="16.28515625" style="169" customWidth="1"/>
    <col min="6" max="6" width="30.5703125" style="74" customWidth="1"/>
    <col min="7" max="7" width="14.7109375" style="66" customWidth="1"/>
    <col min="8" max="8" width="21.5703125" style="1" customWidth="1"/>
    <col min="9" max="9" width="16.140625" style="2" customWidth="1"/>
    <col min="10" max="16384" width="9.140625" style="2"/>
  </cols>
  <sheetData>
    <row r="1" spans="1:9" ht="30.6" customHeight="1" x14ac:dyDescent="0.25">
      <c r="A1" s="252" t="s">
        <v>624</v>
      </c>
      <c r="B1" s="252"/>
      <c r="C1" s="252"/>
      <c r="D1" s="252"/>
      <c r="E1" s="252"/>
      <c r="F1" s="252"/>
      <c r="G1" s="252"/>
    </row>
    <row r="2" spans="1:9" ht="13.9" x14ac:dyDescent="0.25">
      <c r="A2" s="252"/>
      <c r="B2" s="252"/>
      <c r="C2" s="252"/>
      <c r="D2" s="252"/>
      <c r="E2" s="252"/>
      <c r="F2" s="252"/>
      <c r="G2" s="252"/>
    </row>
    <row r="3" spans="1:9" ht="14.45" thickBot="1" x14ac:dyDescent="0.3">
      <c r="A3" s="3"/>
      <c r="B3" s="3"/>
      <c r="C3" s="3"/>
      <c r="D3" s="3"/>
      <c r="E3" s="152"/>
      <c r="F3" s="3"/>
      <c r="G3" s="3"/>
    </row>
    <row r="4" spans="1:9" ht="44.1" customHeight="1" x14ac:dyDescent="0.25">
      <c r="A4" s="253" t="s">
        <v>526</v>
      </c>
      <c r="B4" s="254"/>
      <c r="C4" s="254"/>
      <c r="D4" s="254"/>
      <c r="E4" s="254"/>
      <c r="F4" s="254"/>
      <c r="G4" s="255"/>
    </row>
    <row r="5" spans="1:9" ht="29.25" thickBot="1" x14ac:dyDescent="0.3">
      <c r="A5" s="4" t="s">
        <v>69</v>
      </c>
      <c r="B5" s="5" t="s">
        <v>0</v>
      </c>
      <c r="C5" s="6" t="s">
        <v>1</v>
      </c>
      <c r="D5" s="6" t="s">
        <v>2</v>
      </c>
      <c r="E5" s="153" t="s">
        <v>3</v>
      </c>
      <c r="F5" s="7" t="s">
        <v>130</v>
      </c>
      <c r="G5" s="8" t="s">
        <v>4</v>
      </c>
    </row>
    <row r="6" spans="1:9" ht="30" customHeight="1" x14ac:dyDescent="0.25">
      <c r="A6" s="9" t="s">
        <v>337</v>
      </c>
      <c r="B6" s="10" t="s">
        <v>12</v>
      </c>
      <c r="C6" s="145" t="s">
        <v>338</v>
      </c>
      <c r="D6" s="75" t="s">
        <v>6</v>
      </c>
      <c r="E6" s="163">
        <v>1</v>
      </c>
      <c r="F6" s="13"/>
      <c r="G6" s="14">
        <f t="shared" ref="G6:G70" si="0">ROUND((E6*F6),2)</f>
        <v>0</v>
      </c>
      <c r="H6" s="15"/>
      <c r="I6" s="16"/>
    </row>
    <row r="7" spans="1:9" ht="30" customHeight="1" x14ac:dyDescent="0.25">
      <c r="A7" s="17" t="s">
        <v>337</v>
      </c>
      <c r="B7" s="18" t="s">
        <v>13</v>
      </c>
      <c r="C7" s="146" t="s">
        <v>339</v>
      </c>
      <c r="D7" s="78" t="s">
        <v>122</v>
      </c>
      <c r="E7" s="228">
        <v>5.6000000000000001E-2</v>
      </c>
      <c r="F7" s="21"/>
      <c r="G7" s="22">
        <f t="shared" si="0"/>
        <v>0</v>
      </c>
      <c r="H7" s="15"/>
      <c r="I7" s="16"/>
    </row>
    <row r="8" spans="1:9" ht="30" customHeight="1" x14ac:dyDescent="0.25">
      <c r="A8" s="17" t="s">
        <v>337</v>
      </c>
      <c r="B8" s="18" t="s">
        <v>14</v>
      </c>
      <c r="C8" s="146" t="s">
        <v>340</v>
      </c>
      <c r="D8" s="78" t="s">
        <v>122</v>
      </c>
      <c r="E8" s="228">
        <v>5.6000000000000001E-2</v>
      </c>
      <c r="F8" s="21"/>
      <c r="G8" s="22">
        <f t="shared" si="0"/>
        <v>0</v>
      </c>
      <c r="H8" s="15"/>
      <c r="I8" s="16"/>
    </row>
    <row r="9" spans="1:9" ht="30" customHeight="1" x14ac:dyDescent="0.25">
      <c r="A9" s="17" t="s">
        <v>337</v>
      </c>
      <c r="B9" s="18" t="s">
        <v>15</v>
      </c>
      <c r="C9" s="146" t="s">
        <v>341</v>
      </c>
      <c r="D9" s="78" t="s">
        <v>122</v>
      </c>
      <c r="E9" s="144">
        <v>0.38</v>
      </c>
      <c r="F9" s="21"/>
      <c r="G9" s="22">
        <f t="shared" si="0"/>
        <v>0</v>
      </c>
      <c r="H9" s="15"/>
      <c r="I9" s="16"/>
    </row>
    <row r="10" spans="1:9" ht="30" customHeight="1" x14ac:dyDescent="0.25">
      <c r="A10" s="17" t="s">
        <v>337</v>
      </c>
      <c r="B10" s="18" t="s">
        <v>16</v>
      </c>
      <c r="C10" s="146" t="s">
        <v>342</v>
      </c>
      <c r="D10" s="78" t="s">
        <v>122</v>
      </c>
      <c r="E10" s="144">
        <v>0.38</v>
      </c>
      <c r="F10" s="21"/>
      <c r="G10" s="22">
        <f t="shared" si="0"/>
        <v>0</v>
      </c>
      <c r="H10" s="15"/>
      <c r="I10" s="16"/>
    </row>
    <row r="11" spans="1:9" ht="30" customHeight="1" x14ac:dyDescent="0.25">
      <c r="A11" s="17" t="s">
        <v>337</v>
      </c>
      <c r="B11" s="18" t="s">
        <v>17</v>
      </c>
      <c r="C11" s="101" t="s">
        <v>343</v>
      </c>
      <c r="D11" s="78" t="s">
        <v>8</v>
      </c>
      <c r="E11" s="144">
        <v>6</v>
      </c>
      <c r="F11" s="21"/>
      <c r="G11" s="22">
        <f t="shared" si="0"/>
        <v>0</v>
      </c>
      <c r="H11" s="15"/>
      <c r="I11" s="16"/>
    </row>
    <row r="12" spans="1:9" ht="30" customHeight="1" x14ac:dyDescent="0.25">
      <c r="A12" s="17" t="s">
        <v>337</v>
      </c>
      <c r="B12" s="18" t="s">
        <v>18</v>
      </c>
      <c r="C12" s="101" t="s">
        <v>344</v>
      </c>
      <c r="D12" s="78" t="s">
        <v>8</v>
      </c>
      <c r="E12" s="144">
        <v>6</v>
      </c>
      <c r="F12" s="21"/>
      <c r="G12" s="22">
        <f t="shared" si="0"/>
        <v>0</v>
      </c>
      <c r="H12" s="15"/>
      <c r="I12" s="16"/>
    </row>
    <row r="13" spans="1:9" ht="30" customHeight="1" x14ac:dyDescent="0.25">
      <c r="A13" s="17" t="s">
        <v>337</v>
      </c>
      <c r="B13" s="18" t="s">
        <v>19</v>
      </c>
      <c r="C13" s="146" t="s">
        <v>345</v>
      </c>
      <c r="D13" s="78" t="s">
        <v>9</v>
      </c>
      <c r="E13" s="144">
        <v>114</v>
      </c>
      <c r="F13" s="21"/>
      <c r="G13" s="22">
        <f t="shared" si="0"/>
        <v>0</v>
      </c>
      <c r="H13" s="15"/>
      <c r="I13" s="16"/>
    </row>
    <row r="14" spans="1:9" ht="30" customHeight="1" x14ac:dyDescent="0.25">
      <c r="A14" s="17" t="s">
        <v>337</v>
      </c>
      <c r="B14" s="18" t="s">
        <v>20</v>
      </c>
      <c r="C14" s="146" t="s">
        <v>346</v>
      </c>
      <c r="D14" s="78" t="s">
        <v>9</v>
      </c>
      <c r="E14" s="144">
        <v>173</v>
      </c>
      <c r="F14" s="21"/>
      <c r="G14" s="22">
        <f t="shared" si="0"/>
        <v>0</v>
      </c>
      <c r="H14" s="15"/>
      <c r="I14" s="16"/>
    </row>
    <row r="15" spans="1:9" ht="30" customHeight="1" x14ac:dyDescent="0.25">
      <c r="A15" s="17" t="s">
        <v>337</v>
      </c>
      <c r="B15" s="18" t="s">
        <v>97</v>
      </c>
      <c r="C15" s="146" t="s">
        <v>347</v>
      </c>
      <c r="D15" s="78" t="s">
        <v>9</v>
      </c>
      <c r="E15" s="144">
        <v>256</v>
      </c>
      <c r="F15" s="21"/>
      <c r="G15" s="22">
        <f t="shared" si="0"/>
        <v>0</v>
      </c>
      <c r="H15" s="15"/>
      <c r="I15" s="16"/>
    </row>
    <row r="16" spans="1:9" ht="30" customHeight="1" x14ac:dyDescent="0.25">
      <c r="A16" s="17" t="s">
        <v>337</v>
      </c>
      <c r="B16" s="18" t="s">
        <v>98</v>
      </c>
      <c r="C16" s="146" t="s">
        <v>348</v>
      </c>
      <c r="D16" s="78" t="s">
        <v>9</v>
      </c>
      <c r="E16" s="144">
        <v>638</v>
      </c>
      <c r="F16" s="21"/>
      <c r="G16" s="22">
        <f t="shared" si="0"/>
        <v>0</v>
      </c>
      <c r="H16" s="15"/>
      <c r="I16" s="16"/>
    </row>
    <row r="17" spans="1:9" ht="30" customHeight="1" x14ac:dyDescent="0.25">
      <c r="A17" s="17" t="s">
        <v>337</v>
      </c>
      <c r="B17" s="18" t="s">
        <v>99</v>
      </c>
      <c r="C17" s="146" t="s">
        <v>349</v>
      </c>
      <c r="D17" s="78" t="s">
        <v>9</v>
      </c>
      <c r="E17" s="144">
        <v>252</v>
      </c>
      <c r="F17" s="21"/>
      <c r="G17" s="22">
        <f t="shared" si="0"/>
        <v>0</v>
      </c>
      <c r="H17" s="15"/>
      <c r="I17" s="16"/>
    </row>
    <row r="18" spans="1:9" ht="30" customHeight="1" x14ac:dyDescent="0.25">
      <c r="A18" s="17" t="s">
        <v>337</v>
      </c>
      <c r="B18" s="18" t="s">
        <v>100</v>
      </c>
      <c r="C18" s="146" t="s">
        <v>350</v>
      </c>
      <c r="D18" s="78" t="s">
        <v>9</v>
      </c>
      <c r="E18" s="144">
        <v>166</v>
      </c>
      <c r="F18" s="21"/>
      <c r="G18" s="22">
        <f t="shared" si="0"/>
        <v>0</v>
      </c>
      <c r="H18" s="15"/>
      <c r="I18" s="16"/>
    </row>
    <row r="19" spans="1:9" ht="30" customHeight="1" x14ac:dyDescent="0.25">
      <c r="A19" s="17" t="s">
        <v>337</v>
      </c>
      <c r="B19" s="18" t="s">
        <v>101</v>
      </c>
      <c r="C19" s="146" t="s">
        <v>351</v>
      </c>
      <c r="D19" s="78" t="s">
        <v>9</v>
      </c>
      <c r="E19" s="144">
        <v>602</v>
      </c>
      <c r="F19" s="21"/>
      <c r="G19" s="22">
        <f t="shared" si="0"/>
        <v>0</v>
      </c>
      <c r="H19" s="15"/>
      <c r="I19" s="16"/>
    </row>
    <row r="20" spans="1:9" ht="30" customHeight="1" x14ac:dyDescent="0.25">
      <c r="A20" s="17" t="s">
        <v>337</v>
      </c>
      <c r="B20" s="18" t="s">
        <v>102</v>
      </c>
      <c r="C20" s="146" t="s">
        <v>352</v>
      </c>
      <c r="D20" s="78" t="s">
        <v>9</v>
      </c>
      <c r="E20" s="144">
        <v>40</v>
      </c>
      <c r="F20" s="21"/>
      <c r="G20" s="22">
        <f t="shared" si="0"/>
        <v>0</v>
      </c>
      <c r="H20" s="15"/>
      <c r="I20" s="16"/>
    </row>
    <row r="21" spans="1:9" ht="30" customHeight="1" x14ac:dyDescent="0.25">
      <c r="A21" s="17" t="s">
        <v>337</v>
      </c>
      <c r="B21" s="18" t="s">
        <v>103</v>
      </c>
      <c r="C21" s="146" t="s">
        <v>353</v>
      </c>
      <c r="D21" s="78" t="s">
        <v>206</v>
      </c>
      <c r="E21" s="144">
        <v>432</v>
      </c>
      <c r="F21" s="21"/>
      <c r="G21" s="22">
        <f t="shared" si="0"/>
        <v>0</v>
      </c>
      <c r="H21" s="15"/>
      <c r="I21" s="16"/>
    </row>
    <row r="22" spans="1:9" ht="30" customHeight="1" x14ac:dyDescent="0.25">
      <c r="A22" s="17" t="s">
        <v>337</v>
      </c>
      <c r="B22" s="18" t="s">
        <v>104</v>
      </c>
      <c r="C22" s="146" t="s">
        <v>354</v>
      </c>
      <c r="D22" s="78" t="s">
        <v>205</v>
      </c>
      <c r="E22" s="144">
        <v>108</v>
      </c>
      <c r="F22" s="21"/>
      <c r="G22" s="22">
        <f t="shared" si="0"/>
        <v>0</v>
      </c>
      <c r="H22" s="15"/>
      <c r="I22" s="16"/>
    </row>
    <row r="23" spans="1:9" ht="30" customHeight="1" x14ac:dyDescent="0.25">
      <c r="A23" s="17" t="s">
        <v>337</v>
      </c>
      <c r="B23" s="18" t="s">
        <v>105</v>
      </c>
      <c r="C23" s="146" t="s">
        <v>355</v>
      </c>
      <c r="D23" s="78" t="s">
        <v>122</v>
      </c>
      <c r="E23" s="228">
        <v>0.436</v>
      </c>
      <c r="F23" s="21"/>
      <c r="G23" s="22">
        <f t="shared" si="0"/>
        <v>0</v>
      </c>
      <c r="H23" s="15"/>
      <c r="I23" s="16"/>
    </row>
    <row r="24" spans="1:9" ht="30" customHeight="1" x14ac:dyDescent="0.25">
      <c r="A24" s="17" t="s">
        <v>337</v>
      </c>
      <c r="B24" s="18" t="s">
        <v>106</v>
      </c>
      <c r="C24" s="146" t="s">
        <v>372</v>
      </c>
      <c r="D24" s="78" t="s">
        <v>21</v>
      </c>
      <c r="E24" s="144">
        <v>26</v>
      </c>
      <c r="F24" s="21"/>
      <c r="G24" s="22">
        <f t="shared" si="0"/>
        <v>0</v>
      </c>
      <c r="H24" s="15"/>
      <c r="I24" s="16"/>
    </row>
    <row r="25" spans="1:9" ht="30" customHeight="1" x14ac:dyDescent="0.25">
      <c r="A25" s="17" t="s">
        <v>337</v>
      </c>
      <c r="B25" s="18" t="s">
        <v>107</v>
      </c>
      <c r="C25" s="146" t="s">
        <v>373</v>
      </c>
      <c r="D25" s="78" t="s">
        <v>21</v>
      </c>
      <c r="E25" s="144">
        <v>8</v>
      </c>
      <c r="F25" s="21"/>
      <c r="G25" s="22">
        <f t="shared" si="0"/>
        <v>0</v>
      </c>
      <c r="H25" s="15"/>
      <c r="I25" s="16"/>
    </row>
    <row r="26" spans="1:9" ht="30" customHeight="1" x14ac:dyDescent="0.25">
      <c r="A26" s="17" t="s">
        <v>337</v>
      </c>
      <c r="B26" s="18" t="s">
        <v>108</v>
      </c>
      <c r="C26" s="146" t="s">
        <v>356</v>
      </c>
      <c r="D26" s="78" t="s">
        <v>6</v>
      </c>
      <c r="E26" s="144">
        <v>16</v>
      </c>
      <c r="F26" s="21"/>
      <c r="G26" s="22">
        <f t="shared" si="0"/>
        <v>0</v>
      </c>
      <c r="H26" s="15"/>
      <c r="I26" s="16"/>
    </row>
    <row r="27" spans="1:9" ht="30" customHeight="1" x14ac:dyDescent="0.25">
      <c r="A27" s="17" t="s">
        <v>337</v>
      </c>
      <c r="B27" s="18" t="s">
        <v>109</v>
      </c>
      <c r="C27" s="146" t="s">
        <v>357</v>
      </c>
      <c r="D27" s="78" t="s">
        <v>21</v>
      </c>
      <c r="E27" s="144">
        <v>10</v>
      </c>
      <c r="F27" s="21"/>
      <c r="G27" s="22">
        <f t="shared" si="0"/>
        <v>0</v>
      </c>
      <c r="H27" s="15"/>
      <c r="I27" s="16"/>
    </row>
    <row r="28" spans="1:9" ht="30" customHeight="1" x14ac:dyDescent="0.25">
      <c r="A28" s="17" t="s">
        <v>337</v>
      </c>
      <c r="B28" s="18" t="s">
        <v>110</v>
      </c>
      <c r="C28" s="146" t="s">
        <v>358</v>
      </c>
      <c r="D28" s="78" t="s">
        <v>6</v>
      </c>
      <c r="E28" s="144">
        <v>15</v>
      </c>
      <c r="F28" s="21"/>
      <c r="G28" s="22">
        <f t="shared" si="0"/>
        <v>0</v>
      </c>
      <c r="H28" s="15"/>
      <c r="I28" s="16"/>
    </row>
    <row r="29" spans="1:9" ht="30" customHeight="1" x14ac:dyDescent="0.25">
      <c r="A29" s="17" t="s">
        <v>337</v>
      </c>
      <c r="B29" s="18" t="s">
        <v>111</v>
      </c>
      <c r="C29" s="146" t="s">
        <v>359</v>
      </c>
      <c r="D29" s="78" t="s">
        <v>6</v>
      </c>
      <c r="E29" s="144">
        <v>1</v>
      </c>
      <c r="F29" s="21"/>
      <c r="G29" s="22">
        <f t="shared" si="0"/>
        <v>0</v>
      </c>
      <c r="H29" s="15"/>
      <c r="I29" s="16"/>
    </row>
    <row r="30" spans="1:9" ht="30" customHeight="1" x14ac:dyDescent="0.25">
      <c r="A30" s="17" t="s">
        <v>337</v>
      </c>
      <c r="B30" s="18" t="s">
        <v>112</v>
      </c>
      <c r="C30" s="146" t="s">
        <v>360</v>
      </c>
      <c r="D30" s="78" t="s">
        <v>21</v>
      </c>
      <c r="E30" s="144">
        <v>16</v>
      </c>
      <c r="F30" s="21"/>
      <c r="G30" s="22">
        <f t="shared" si="0"/>
        <v>0</v>
      </c>
      <c r="H30" s="15"/>
      <c r="I30" s="16"/>
    </row>
    <row r="31" spans="1:9" ht="30" customHeight="1" x14ac:dyDescent="0.25">
      <c r="A31" s="17" t="s">
        <v>337</v>
      </c>
      <c r="B31" s="18" t="s">
        <v>123</v>
      </c>
      <c r="C31" s="146" t="s">
        <v>361</v>
      </c>
      <c r="D31" s="78" t="s">
        <v>21</v>
      </c>
      <c r="E31" s="144">
        <v>16</v>
      </c>
      <c r="F31" s="21"/>
      <c r="G31" s="22">
        <f t="shared" si="0"/>
        <v>0</v>
      </c>
      <c r="H31" s="15"/>
      <c r="I31" s="16"/>
    </row>
    <row r="32" spans="1:9" ht="30" customHeight="1" x14ac:dyDescent="0.25">
      <c r="A32" s="17" t="s">
        <v>337</v>
      </c>
      <c r="B32" s="18" t="s">
        <v>124</v>
      </c>
      <c r="C32" s="146" t="s">
        <v>362</v>
      </c>
      <c r="D32" s="78" t="s">
        <v>21</v>
      </c>
      <c r="E32" s="144">
        <v>20</v>
      </c>
      <c r="F32" s="21"/>
      <c r="G32" s="22">
        <f t="shared" si="0"/>
        <v>0</v>
      </c>
      <c r="H32" s="15"/>
      <c r="I32" s="16"/>
    </row>
    <row r="33" spans="1:9" ht="30" customHeight="1" x14ac:dyDescent="0.25">
      <c r="A33" s="17" t="s">
        <v>337</v>
      </c>
      <c r="B33" s="18" t="s">
        <v>125</v>
      </c>
      <c r="C33" s="146" t="s">
        <v>363</v>
      </c>
      <c r="D33" s="78" t="s">
        <v>21</v>
      </c>
      <c r="E33" s="144">
        <v>20</v>
      </c>
      <c r="F33" s="21"/>
      <c r="G33" s="22">
        <f t="shared" si="0"/>
        <v>0</v>
      </c>
      <c r="H33" s="15"/>
      <c r="I33" s="16"/>
    </row>
    <row r="34" spans="1:9" ht="30" customHeight="1" x14ac:dyDescent="0.25">
      <c r="A34" s="17" t="s">
        <v>337</v>
      </c>
      <c r="B34" s="18" t="s">
        <v>126</v>
      </c>
      <c r="C34" s="146" t="s">
        <v>364</v>
      </c>
      <c r="D34" s="78" t="s">
        <v>6</v>
      </c>
      <c r="E34" s="144">
        <v>1</v>
      </c>
      <c r="F34" s="21"/>
      <c r="G34" s="22">
        <f t="shared" si="0"/>
        <v>0</v>
      </c>
      <c r="H34" s="2"/>
    </row>
    <row r="35" spans="1:9" ht="30" customHeight="1" x14ac:dyDescent="0.25">
      <c r="A35" s="17" t="s">
        <v>337</v>
      </c>
      <c r="B35" s="18" t="s">
        <v>295</v>
      </c>
      <c r="C35" s="146" t="s">
        <v>365</v>
      </c>
      <c r="D35" s="78" t="s">
        <v>21</v>
      </c>
      <c r="E35" s="144">
        <v>16</v>
      </c>
      <c r="F35" s="21"/>
      <c r="G35" s="22">
        <f t="shared" si="0"/>
        <v>0</v>
      </c>
      <c r="H35" s="15"/>
      <c r="I35" s="16"/>
    </row>
    <row r="36" spans="1:9" ht="30" customHeight="1" x14ac:dyDescent="0.25">
      <c r="A36" s="17" t="s">
        <v>337</v>
      </c>
      <c r="B36" s="18" t="s">
        <v>296</v>
      </c>
      <c r="C36" s="146" t="s">
        <v>366</v>
      </c>
      <c r="D36" s="78" t="s">
        <v>6</v>
      </c>
      <c r="E36" s="144">
        <v>1</v>
      </c>
      <c r="F36" s="21"/>
      <c r="G36" s="22">
        <f t="shared" si="0"/>
        <v>0</v>
      </c>
      <c r="H36" s="15"/>
      <c r="I36" s="16"/>
    </row>
    <row r="37" spans="1:9" ht="30" customHeight="1" x14ac:dyDescent="0.25">
      <c r="A37" s="17" t="s">
        <v>337</v>
      </c>
      <c r="B37" s="18" t="s">
        <v>297</v>
      </c>
      <c r="C37" s="146" t="s">
        <v>367</v>
      </c>
      <c r="D37" s="78" t="s">
        <v>21</v>
      </c>
      <c r="E37" s="144">
        <v>1</v>
      </c>
      <c r="F37" s="21"/>
      <c r="G37" s="22">
        <f t="shared" si="0"/>
        <v>0</v>
      </c>
      <c r="H37" s="15"/>
      <c r="I37" s="16"/>
    </row>
    <row r="38" spans="1:9" ht="30" customHeight="1" x14ac:dyDescent="0.25">
      <c r="A38" s="17" t="s">
        <v>337</v>
      </c>
      <c r="B38" s="18" t="s">
        <v>374</v>
      </c>
      <c r="C38" s="146" t="s">
        <v>368</v>
      </c>
      <c r="D38" s="78" t="s">
        <v>21</v>
      </c>
      <c r="E38" s="144">
        <v>4</v>
      </c>
      <c r="F38" s="21"/>
      <c r="G38" s="22">
        <f t="shared" si="0"/>
        <v>0</v>
      </c>
      <c r="H38" s="15"/>
      <c r="I38" s="16"/>
    </row>
    <row r="39" spans="1:9" ht="30" customHeight="1" x14ac:dyDescent="0.25">
      <c r="A39" s="17" t="s">
        <v>337</v>
      </c>
      <c r="B39" s="18" t="s">
        <v>375</v>
      </c>
      <c r="C39" s="146" t="s">
        <v>369</v>
      </c>
      <c r="D39" s="78" t="s">
        <v>21</v>
      </c>
      <c r="E39" s="144">
        <v>1</v>
      </c>
      <c r="F39" s="21"/>
      <c r="G39" s="22">
        <f t="shared" si="0"/>
        <v>0</v>
      </c>
      <c r="H39" s="15"/>
      <c r="I39" s="16"/>
    </row>
    <row r="40" spans="1:9" ht="30" customHeight="1" thickBot="1" x14ac:dyDescent="0.3">
      <c r="A40" s="17" t="s">
        <v>337</v>
      </c>
      <c r="B40" s="18" t="s">
        <v>376</v>
      </c>
      <c r="C40" s="146" t="s">
        <v>370</v>
      </c>
      <c r="D40" s="78" t="s">
        <v>21</v>
      </c>
      <c r="E40" s="144">
        <v>5</v>
      </c>
      <c r="F40" s="21"/>
      <c r="G40" s="22">
        <f t="shared" si="0"/>
        <v>0</v>
      </c>
      <c r="H40" s="15"/>
      <c r="I40" s="16"/>
    </row>
    <row r="41" spans="1:9" ht="30" customHeight="1" thickBot="1" x14ac:dyDescent="0.3">
      <c r="A41" s="23" t="s">
        <v>337</v>
      </c>
      <c r="B41" s="18" t="s">
        <v>377</v>
      </c>
      <c r="C41" s="147" t="s">
        <v>371</v>
      </c>
      <c r="D41" s="99" t="s">
        <v>6</v>
      </c>
      <c r="E41" s="165">
        <v>1</v>
      </c>
      <c r="F41" s="27"/>
      <c r="G41" s="28">
        <f t="shared" si="0"/>
        <v>0</v>
      </c>
      <c r="H41" s="29" t="s">
        <v>84</v>
      </c>
      <c r="I41" s="30">
        <f>ROUND(SUM(G6:G41),2)</f>
        <v>0</v>
      </c>
    </row>
    <row r="42" spans="1:9" ht="30" customHeight="1" x14ac:dyDescent="0.25">
      <c r="A42" s="9" t="s">
        <v>378</v>
      </c>
      <c r="B42" s="10" t="s">
        <v>22</v>
      </c>
      <c r="C42" s="126" t="s">
        <v>413</v>
      </c>
      <c r="D42" s="75" t="s">
        <v>9</v>
      </c>
      <c r="E42" s="163">
        <v>538</v>
      </c>
      <c r="F42" s="13"/>
      <c r="G42" s="14">
        <f t="shared" si="0"/>
        <v>0</v>
      </c>
      <c r="H42" s="15"/>
      <c r="I42" s="16"/>
    </row>
    <row r="43" spans="1:9" ht="30" customHeight="1" x14ac:dyDescent="0.25">
      <c r="A43" s="17" t="s">
        <v>378</v>
      </c>
      <c r="B43" s="18" t="s">
        <v>23</v>
      </c>
      <c r="C43" s="77" t="s">
        <v>414</v>
      </c>
      <c r="D43" s="78" t="s">
        <v>9</v>
      </c>
      <c r="E43" s="144">
        <v>214</v>
      </c>
      <c r="F43" s="21"/>
      <c r="G43" s="22">
        <f t="shared" si="0"/>
        <v>0</v>
      </c>
      <c r="H43" s="15"/>
      <c r="I43" s="16"/>
    </row>
    <row r="44" spans="1:9" ht="30" customHeight="1" x14ac:dyDescent="0.25">
      <c r="A44" s="17" t="s">
        <v>378</v>
      </c>
      <c r="B44" s="18" t="s">
        <v>24</v>
      </c>
      <c r="C44" s="77" t="s">
        <v>415</v>
      </c>
      <c r="D44" s="78" t="s">
        <v>9</v>
      </c>
      <c r="E44" s="144">
        <v>170</v>
      </c>
      <c r="F44" s="21"/>
      <c r="G44" s="22">
        <f t="shared" si="0"/>
        <v>0</v>
      </c>
      <c r="H44" s="15"/>
      <c r="I44" s="16"/>
    </row>
    <row r="45" spans="1:9" ht="30" customHeight="1" x14ac:dyDescent="0.25">
      <c r="A45" s="17" t="s">
        <v>378</v>
      </c>
      <c r="B45" s="18" t="s">
        <v>25</v>
      </c>
      <c r="C45" s="77" t="s">
        <v>416</v>
      </c>
      <c r="D45" s="78" t="s">
        <v>9</v>
      </c>
      <c r="E45" s="144">
        <v>244</v>
      </c>
      <c r="F45" s="21"/>
      <c r="G45" s="22">
        <f t="shared" si="0"/>
        <v>0</v>
      </c>
      <c r="H45" s="15"/>
      <c r="I45" s="16"/>
    </row>
    <row r="46" spans="1:9" ht="30" customHeight="1" x14ac:dyDescent="0.25">
      <c r="A46" s="17" t="s">
        <v>378</v>
      </c>
      <c r="B46" s="18" t="s">
        <v>26</v>
      </c>
      <c r="C46" s="77" t="s">
        <v>417</v>
      </c>
      <c r="D46" s="78" t="s">
        <v>9</v>
      </c>
      <c r="E46" s="144">
        <v>15</v>
      </c>
      <c r="F46" s="21"/>
      <c r="G46" s="22">
        <f t="shared" si="0"/>
        <v>0</v>
      </c>
      <c r="H46" s="15"/>
      <c r="I46" s="16"/>
    </row>
    <row r="47" spans="1:9" ht="30" customHeight="1" x14ac:dyDescent="0.25">
      <c r="A47" s="17" t="s">
        <v>378</v>
      </c>
      <c r="B47" s="18" t="s">
        <v>27</v>
      </c>
      <c r="C47" s="77" t="s">
        <v>393</v>
      </c>
      <c r="D47" s="78" t="s">
        <v>9</v>
      </c>
      <c r="E47" s="144">
        <v>436</v>
      </c>
      <c r="F47" s="21"/>
      <c r="G47" s="22">
        <f t="shared" si="0"/>
        <v>0</v>
      </c>
      <c r="H47" s="15"/>
      <c r="I47" s="16"/>
    </row>
    <row r="48" spans="1:9" ht="30" customHeight="1" x14ac:dyDescent="0.25">
      <c r="A48" s="17" t="s">
        <v>378</v>
      </c>
      <c r="B48" s="18" t="s">
        <v>28</v>
      </c>
      <c r="C48" s="77" t="s">
        <v>394</v>
      </c>
      <c r="D48" s="78" t="s">
        <v>9</v>
      </c>
      <c r="E48" s="144">
        <v>40</v>
      </c>
      <c r="F48" s="21"/>
      <c r="G48" s="22">
        <f t="shared" si="0"/>
        <v>0</v>
      </c>
      <c r="H48" s="15"/>
      <c r="I48" s="16"/>
    </row>
    <row r="49" spans="1:8" s="33" customFormat="1" ht="30" customHeight="1" x14ac:dyDescent="0.25">
      <c r="A49" s="17" t="s">
        <v>378</v>
      </c>
      <c r="B49" s="18" t="s">
        <v>29</v>
      </c>
      <c r="C49" s="77" t="s">
        <v>395</v>
      </c>
      <c r="D49" s="78" t="s">
        <v>9</v>
      </c>
      <c r="E49" s="144">
        <v>252</v>
      </c>
      <c r="F49" s="34"/>
      <c r="G49" s="22">
        <f t="shared" si="0"/>
        <v>0</v>
      </c>
      <c r="H49" s="32"/>
    </row>
    <row r="50" spans="1:8" s="33" customFormat="1" ht="30" customHeight="1" x14ac:dyDescent="0.25">
      <c r="A50" s="17" t="s">
        <v>378</v>
      </c>
      <c r="B50" s="18" t="s">
        <v>30</v>
      </c>
      <c r="C50" s="77" t="s">
        <v>396</v>
      </c>
      <c r="D50" s="78" t="s">
        <v>9</v>
      </c>
      <c r="E50" s="144">
        <v>166</v>
      </c>
      <c r="F50" s="34"/>
      <c r="G50" s="22">
        <f t="shared" si="0"/>
        <v>0</v>
      </c>
      <c r="H50" s="32"/>
    </row>
    <row r="51" spans="1:8" s="33" customFormat="1" ht="30" customHeight="1" x14ac:dyDescent="0.25">
      <c r="A51" s="17" t="s">
        <v>378</v>
      </c>
      <c r="B51" s="18" t="s">
        <v>31</v>
      </c>
      <c r="C51" s="77" t="s">
        <v>418</v>
      </c>
      <c r="D51" s="78" t="s">
        <v>21</v>
      </c>
      <c r="E51" s="144">
        <v>26</v>
      </c>
      <c r="F51" s="34"/>
      <c r="G51" s="22">
        <f t="shared" si="0"/>
        <v>0</v>
      </c>
      <c r="H51" s="32"/>
    </row>
    <row r="52" spans="1:8" s="33" customFormat="1" ht="30" customHeight="1" x14ac:dyDescent="0.25">
      <c r="A52" s="17" t="s">
        <v>378</v>
      </c>
      <c r="B52" s="18" t="s">
        <v>32</v>
      </c>
      <c r="C52" s="77" t="s">
        <v>419</v>
      </c>
      <c r="D52" s="78" t="s">
        <v>21</v>
      </c>
      <c r="E52" s="144">
        <v>8</v>
      </c>
      <c r="F52" s="34"/>
      <c r="G52" s="22">
        <f t="shared" si="0"/>
        <v>0</v>
      </c>
      <c r="H52" s="32"/>
    </row>
    <row r="53" spans="1:8" s="33" customFormat="1" ht="30" customHeight="1" x14ac:dyDescent="0.25">
      <c r="A53" s="17" t="s">
        <v>378</v>
      </c>
      <c r="B53" s="18" t="s">
        <v>379</v>
      </c>
      <c r="C53" s="77" t="s">
        <v>397</v>
      </c>
      <c r="D53" s="78" t="s">
        <v>21</v>
      </c>
      <c r="E53" s="144">
        <v>12</v>
      </c>
      <c r="F53" s="34"/>
      <c r="G53" s="22">
        <f t="shared" si="0"/>
        <v>0</v>
      </c>
      <c r="H53" s="32"/>
    </row>
    <row r="54" spans="1:8" s="33" customFormat="1" ht="30" customHeight="1" x14ac:dyDescent="0.25">
      <c r="A54" s="17" t="s">
        <v>378</v>
      </c>
      <c r="B54" s="18" t="s">
        <v>380</v>
      </c>
      <c r="C54" s="77" t="s">
        <v>398</v>
      </c>
      <c r="D54" s="78" t="s">
        <v>21</v>
      </c>
      <c r="E54" s="144">
        <v>2</v>
      </c>
      <c r="F54" s="34"/>
      <c r="G54" s="22">
        <f t="shared" si="0"/>
        <v>0</v>
      </c>
      <c r="H54" s="32"/>
    </row>
    <row r="55" spans="1:8" s="33" customFormat="1" ht="30" customHeight="1" x14ac:dyDescent="0.25">
      <c r="A55" s="17" t="s">
        <v>378</v>
      </c>
      <c r="B55" s="18" t="s">
        <v>381</v>
      </c>
      <c r="C55" s="77" t="s">
        <v>399</v>
      </c>
      <c r="D55" s="78" t="s">
        <v>21</v>
      </c>
      <c r="E55" s="144">
        <v>2</v>
      </c>
      <c r="F55" s="34"/>
      <c r="G55" s="22">
        <f t="shared" si="0"/>
        <v>0</v>
      </c>
      <c r="H55" s="32"/>
    </row>
    <row r="56" spans="1:8" s="33" customFormat="1" ht="30" customHeight="1" x14ac:dyDescent="0.25">
      <c r="A56" s="17" t="s">
        <v>378</v>
      </c>
      <c r="B56" s="18" t="s">
        <v>382</v>
      </c>
      <c r="C56" s="77" t="s">
        <v>400</v>
      </c>
      <c r="D56" s="78" t="s">
        <v>21</v>
      </c>
      <c r="E56" s="144">
        <v>6</v>
      </c>
      <c r="F56" s="34"/>
      <c r="G56" s="22">
        <f t="shared" si="0"/>
        <v>0</v>
      </c>
      <c r="H56" s="32"/>
    </row>
    <row r="57" spans="1:8" s="33" customFormat="1" ht="30" customHeight="1" x14ac:dyDescent="0.25">
      <c r="A57" s="17" t="s">
        <v>378</v>
      </c>
      <c r="B57" s="18" t="s">
        <v>383</v>
      </c>
      <c r="C57" s="77" t="s">
        <v>401</v>
      </c>
      <c r="D57" s="78" t="s">
        <v>21</v>
      </c>
      <c r="E57" s="144">
        <v>14</v>
      </c>
      <c r="F57" s="34"/>
      <c r="G57" s="22">
        <f t="shared" si="0"/>
        <v>0</v>
      </c>
    </row>
    <row r="58" spans="1:8" s="33" customFormat="1" ht="30" customHeight="1" x14ac:dyDescent="0.25">
      <c r="A58" s="17" t="s">
        <v>378</v>
      </c>
      <c r="B58" s="18" t="s">
        <v>384</v>
      </c>
      <c r="C58" s="77" t="s">
        <v>402</v>
      </c>
      <c r="D58" s="78" t="s">
        <v>21</v>
      </c>
      <c r="E58" s="144">
        <v>4</v>
      </c>
      <c r="F58" s="45"/>
      <c r="G58" s="22">
        <f t="shared" si="0"/>
        <v>0</v>
      </c>
    </row>
    <row r="59" spans="1:8" s="33" customFormat="1" ht="30" customHeight="1" x14ac:dyDescent="0.25">
      <c r="A59" s="17" t="s">
        <v>378</v>
      </c>
      <c r="B59" s="18" t="s">
        <v>385</v>
      </c>
      <c r="C59" s="77" t="s">
        <v>403</v>
      </c>
      <c r="D59" s="78" t="s">
        <v>21</v>
      </c>
      <c r="E59" s="144">
        <v>6</v>
      </c>
      <c r="F59" s="45"/>
      <c r="G59" s="22">
        <f t="shared" si="0"/>
        <v>0</v>
      </c>
    </row>
    <row r="60" spans="1:8" s="33" customFormat="1" ht="30" customHeight="1" x14ac:dyDescent="0.25">
      <c r="A60" s="17" t="s">
        <v>378</v>
      </c>
      <c r="B60" s="18" t="s">
        <v>386</v>
      </c>
      <c r="C60" s="77" t="s">
        <v>404</v>
      </c>
      <c r="D60" s="78" t="s">
        <v>412</v>
      </c>
      <c r="E60" s="144">
        <v>16</v>
      </c>
      <c r="F60" s="45"/>
      <c r="G60" s="22">
        <f t="shared" si="0"/>
        <v>0</v>
      </c>
    </row>
    <row r="61" spans="1:8" s="33" customFormat="1" ht="30" customHeight="1" x14ac:dyDescent="0.25">
      <c r="A61" s="17" t="s">
        <v>378</v>
      </c>
      <c r="B61" s="18" t="s">
        <v>387</v>
      </c>
      <c r="C61" s="77" t="s">
        <v>405</v>
      </c>
      <c r="D61" s="78" t="s">
        <v>6</v>
      </c>
      <c r="E61" s="144">
        <v>15</v>
      </c>
      <c r="F61" s="45"/>
      <c r="G61" s="22">
        <f t="shared" si="0"/>
        <v>0</v>
      </c>
    </row>
    <row r="62" spans="1:8" s="33" customFormat="1" ht="30" customHeight="1" x14ac:dyDescent="0.25">
      <c r="A62" s="17" t="s">
        <v>378</v>
      </c>
      <c r="B62" s="18" t="s">
        <v>388</v>
      </c>
      <c r="C62" s="77" t="s">
        <v>406</v>
      </c>
      <c r="D62" s="78" t="s">
        <v>6</v>
      </c>
      <c r="E62" s="144">
        <v>1</v>
      </c>
      <c r="F62" s="45"/>
      <c r="G62" s="22">
        <f t="shared" si="0"/>
        <v>0</v>
      </c>
    </row>
    <row r="63" spans="1:8" s="33" customFormat="1" ht="30" customHeight="1" x14ac:dyDescent="0.25">
      <c r="A63" s="17" t="s">
        <v>378</v>
      </c>
      <c r="B63" s="18" t="s">
        <v>389</v>
      </c>
      <c r="C63" s="77" t="s">
        <v>407</v>
      </c>
      <c r="D63" s="78" t="s">
        <v>21</v>
      </c>
      <c r="E63" s="144">
        <v>1</v>
      </c>
      <c r="F63" s="45"/>
      <c r="G63" s="22">
        <f t="shared" si="0"/>
        <v>0</v>
      </c>
    </row>
    <row r="64" spans="1:8" s="33" customFormat="1" ht="30" customHeight="1" x14ac:dyDescent="0.25">
      <c r="A64" s="17" t="s">
        <v>378</v>
      </c>
      <c r="B64" s="18" t="s">
        <v>390</v>
      </c>
      <c r="C64" s="77" t="s">
        <v>408</v>
      </c>
      <c r="D64" s="78" t="s">
        <v>9</v>
      </c>
      <c r="E64" s="144">
        <v>436</v>
      </c>
      <c r="F64" s="45"/>
      <c r="G64" s="22">
        <f t="shared" si="0"/>
        <v>0</v>
      </c>
    </row>
    <row r="65" spans="1:9" s="33" customFormat="1" ht="30" customHeight="1" thickBot="1" x14ac:dyDescent="0.3">
      <c r="A65" s="17" t="s">
        <v>378</v>
      </c>
      <c r="B65" s="18" t="s">
        <v>391</v>
      </c>
      <c r="C65" s="77" t="s">
        <v>409</v>
      </c>
      <c r="D65" s="78" t="s">
        <v>411</v>
      </c>
      <c r="E65" s="144">
        <v>8</v>
      </c>
      <c r="F65" s="45"/>
      <c r="G65" s="22">
        <f t="shared" si="0"/>
        <v>0</v>
      </c>
    </row>
    <row r="66" spans="1:9" s="33" customFormat="1" ht="30" customHeight="1" thickBot="1" x14ac:dyDescent="0.3">
      <c r="A66" s="23" t="s">
        <v>378</v>
      </c>
      <c r="B66" s="24" t="s">
        <v>392</v>
      </c>
      <c r="C66" s="101" t="s">
        <v>410</v>
      </c>
      <c r="D66" s="99" t="s">
        <v>21</v>
      </c>
      <c r="E66" s="165">
        <v>16</v>
      </c>
      <c r="F66" s="94"/>
      <c r="G66" s="28">
        <f t="shared" si="0"/>
        <v>0</v>
      </c>
      <c r="H66" s="29" t="s">
        <v>85</v>
      </c>
      <c r="I66" s="30">
        <f>ROUND(SUM(G42:G66),2)</f>
        <v>0</v>
      </c>
    </row>
    <row r="67" spans="1:9" s="33" customFormat="1" ht="30" customHeight="1" x14ac:dyDescent="0.25">
      <c r="A67" s="9" t="s">
        <v>420</v>
      </c>
      <c r="B67" s="10" t="s">
        <v>47</v>
      </c>
      <c r="C67" s="126" t="s">
        <v>421</v>
      </c>
      <c r="D67" s="75" t="s">
        <v>6</v>
      </c>
      <c r="E67" s="163">
        <v>4</v>
      </c>
      <c r="F67" s="49"/>
      <c r="G67" s="14">
        <f t="shared" si="0"/>
        <v>0</v>
      </c>
      <c r="H67" s="15"/>
      <c r="I67" s="16"/>
    </row>
    <row r="68" spans="1:9" s="33" customFormat="1" ht="30" customHeight="1" x14ac:dyDescent="0.25">
      <c r="A68" s="17" t="s">
        <v>420</v>
      </c>
      <c r="B68" s="18" t="s">
        <v>48</v>
      </c>
      <c r="C68" s="77" t="s">
        <v>422</v>
      </c>
      <c r="D68" s="78" t="s">
        <v>21</v>
      </c>
      <c r="E68" s="144">
        <v>2</v>
      </c>
      <c r="F68" s="50"/>
      <c r="G68" s="22">
        <f t="shared" si="0"/>
        <v>0</v>
      </c>
      <c r="H68" s="15"/>
      <c r="I68" s="16"/>
    </row>
    <row r="69" spans="1:9" s="33" customFormat="1" ht="30" customHeight="1" thickBot="1" x14ac:dyDescent="0.3">
      <c r="A69" s="17" t="s">
        <v>420</v>
      </c>
      <c r="B69" s="18" t="s">
        <v>49</v>
      </c>
      <c r="C69" s="77" t="s">
        <v>423</v>
      </c>
      <c r="D69" s="78" t="s">
        <v>21</v>
      </c>
      <c r="E69" s="144">
        <v>21</v>
      </c>
      <c r="F69" s="50"/>
      <c r="G69" s="22">
        <f t="shared" si="0"/>
        <v>0</v>
      </c>
      <c r="H69" s="15"/>
      <c r="I69" s="16"/>
    </row>
    <row r="70" spans="1:9" s="33" customFormat="1" ht="30" customHeight="1" thickBot="1" x14ac:dyDescent="0.3">
      <c r="A70" s="35" t="s">
        <v>420</v>
      </c>
      <c r="B70" s="36" t="s">
        <v>50</v>
      </c>
      <c r="C70" s="115" t="s">
        <v>424</v>
      </c>
      <c r="D70" s="107" t="s">
        <v>6</v>
      </c>
      <c r="E70" s="164">
        <v>1</v>
      </c>
      <c r="F70" s="51"/>
      <c r="G70" s="40">
        <f t="shared" si="0"/>
        <v>0</v>
      </c>
      <c r="H70" s="29" t="s">
        <v>86</v>
      </c>
      <c r="I70" s="30">
        <f>ROUND(SUM(G67:G70),2)</f>
        <v>0</v>
      </c>
    </row>
    <row r="71" spans="1:9" ht="29.25" thickBot="1" x14ac:dyDescent="0.3">
      <c r="A71" s="57"/>
      <c r="B71" s="58"/>
      <c r="C71" s="57"/>
      <c r="D71" s="58"/>
      <c r="E71" s="167"/>
      <c r="F71" s="95" t="s">
        <v>425</v>
      </c>
      <c r="G71" s="96">
        <f>SUM(G6:G70)</f>
        <v>0</v>
      </c>
      <c r="H71" s="46"/>
      <c r="I71" s="16"/>
    </row>
    <row r="72" spans="1:9" x14ac:dyDescent="0.25">
      <c r="A72" s="61"/>
      <c r="B72" s="62"/>
      <c r="C72" s="62"/>
      <c r="D72" s="62"/>
      <c r="E72" s="168"/>
      <c r="F72" s="62"/>
      <c r="G72" s="63"/>
    </row>
    <row r="73" spans="1:9" x14ac:dyDescent="0.25">
      <c r="A73" s="57"/>
      <c r="B73" s="58"/>
      <c r="C73" s="57"/>
      <c r="D73" s="58"/>
      <c r="E73" s="167"/>
      <c r="F73" s="64"/>
      <c r="G73" s="63"/>
    </row>
    <row r="74" spans="1:9" x14ac:dyDescent="0.25">
      <c r="A74" s="57"/>
      <c r="B74" s="58"/>
      <c r="C74" s="57"/>
      <c r="D74" s="58"/>
      <c r="E74" s="167"/>
      <c r="F74" s="64"/>
      <c r="G74" s="63"/>
    </row>
    <row r="75" spans="1:9" x14ac:dyDescent="0.25">
      <c r="F75" s="68"/>
    </row>
    <row r="76" spans="1:9" x14ac:dyDescent="0.25">
      <c r="A76" s="69"/>
      <c r="B76" s="70"/>
      <c r="C76" s="69"/>
      <c r="D76" s="70"/>
      <c r="E76" s="170"/>
      <c r="F76" s="71"/>
      <c r="G76" s="70"/>
    </row>
    <row r="77" spans="1:9" x14ac:dyDescent="0.25">
      <c r="A77" s="72"/>
      <c r="B77" s="72"/>
      <c r="C77" s="72"/>
      <c r="D77" s="72"/>
      <c r="E77" s="171"/>
      <c r="F77" s="73"/>
      <c r="G77" s="72"/>
    </row>
  </sheetData>
  <mergeCells count="3">
    <mergeCell ref="A1:G1"/>
    <mergeCell ref="A2:G2"/>
    <mergeCell ref="A4:G4"/>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CFA3B-91FE-4930-AD29-4A9FC7BA1E33}">
  <dimension ref="A1:H11"/>
  <sheetViews>
    <sheetView zoomScale="80" zoomScaleNormal="80" workbookViewId="0">
      <selection activeCell="I20" sqref="I20"/>
    </sheetView>
  </sheetViews>
  <sheetFormatPr defaultColWidth="9.140625" defaultRowHeight="15" x14ac:dyDescent="0.25"/>
  <cols>
    <col min="1" max="1" width="39.7109375" style="65" customWidth="1"/>
    <col min="2" max="2" width="10.5703125" style="66" customWidth="1"/>
    <col min="3" max="3" width="71.85546875" style="67" customWidth="1"/>
    <col min="4" max="4" width="9.140625" style="66"/>
    <col min="5" max="5" width="16.28515625" style="169" customWidth="1"/>
    <col min="6" max="6" width="30.5703125" style="74" customWidth="1"/>
    <col min="7" max="7" width="14.7109375" style="66" customWidth="1"/>
    <col min="8" max="8" width="21.5703125" style="1" customWidth="1"/>
    <col min="9" max="9" width="16.140625" style="2" customWidth="1"/>
    <col min="10" max="16384" width="9.140625" style="2"/>
  </cols>
  <sheetData>
    <row r="1" spans="1:7" ht="30.6" customHeight="1" x14ac:dyDescent="0.25">
      <c r="A1" s="252" t="s">
        <v>624</v>
      </c>
      <c r="B1" s="252"/>
      <c r="C1" s="252"/>
      <c r="D1" s="252"/>
      <c r="E1" s="252"/>
      <c r="F1" s="252"/>
      <c r="G1" s="252"/>
    </row>
    <row r="2" spans="1:7" x14ac:dyDescent="0.25">
      <c r="A2" s="252"/>
      <c r="B2" s="252"/>
      <c r="C2" s="252"/>
      <c r="D2" s="252"/>
      <c r="E2" s="252"/>
      <c r="F2" s="252"/>
      <c r="G2" s="252"/>
    </row>
    <row r="3" spans="1:7" ht="15.75" thickBot="1" x14ac:dyDescent="0.3">
      <c r="A3" s="3"/>
      <c r="B3" s="3"/>
      <c r="C3" s="3"/>
      <c r="D3" s="3"/>
      <c r="E3" s="152"/>
      <c r="F3" s="3"/>
      <c r="G3" s="3"/>
    </row>
    <row r="4" spans="1:7" ht="44.1" customHeight="1" thickBot="1" x14ac:dyDescent="0.3">
      <c r="A4" s="260" t="s">
        <v>635</v>
      </c>
      <c r="B4" s="261"/>
      <c r="C4" s="261"/>
      <c r="D4" s="261"/>
      <c r="E4" s="261"/>
      <c r="F4" s="261"/>
      <c r="G4" s="262"/>
    </row>
    <row r="5" spans="1:7" ht="29.25" thickBot="1" x14ac:dyDescent="0.3">
      <c r="A5" s="240" t="s">
        <v>69</v>
      </c>
      <c r="B5" s="241" t="s">
        <v>0</v>
      </c>
      <c r="C5" s="242" t="s">
        <v>1</v>
      </c>
      <c r="D5" s="242" t="s">
        <v>2</v>
      </c>
      <c r="E5" s="243" t="s">
        <v>3</v>
      </c>
      <c r="F5" s="244" t="s">
        <v>130</v>
      </c>
      <c r="G5" s="245" t="s">
        <v>4</v>
      </c>
    </row>
    <row r="6" spans="1:7" x14ac:dyDescent="0.25">
      <c r="A6" s="61"/>
      <c r="B6" s="62"/>
      <c r="C6" s="62"/>
      <c r="D6" s="62"/>
      <c r="E6" s="168"/>
      <c r="F6" s="62"/>
      <c r="G6" s="63"/>
    </row>
    <row r="7" spans="1:7" x14ac:dyDescent="0.25">
      <c r="A7" s="57"/>
      <c r="B7" s="58"/>
      <c r="C7" s="57"/>
      <c r="D7" s="58"/>
      <c r="E7" s="167"/>
      <c r="F7" s="64"/>
      <c r="G7" s="63"/>
    </row>
    <row r="8" spans="1:7" x14ac:dyDescent="0.25">
      <c r="A8" s="57"/>
      <c r="B8" s="58"/>
      <c r="C8" s="57"/>
      <c r="D8" s="58"/>
      <c r="E8" s="167"/>
      <c r="F8" s="64"/>
      <c r="G8" s="63"/>
    </row>
    <row r="9" spans="1:7" x14ac:dyDescent="0.25">
      <c r="F9" s="68"/>
    </row>
    <row r="10" spans="1:7" x14ac:dyDescent="0.25">
      <c r="A10" s="69"/>
      <c r="B10" s="70"/>
      <c r="C10" s="69"/>
      <c r="D10" s="70"/>
      <c r="E10" s="170"/>
      <c r="F10" s="71"/>
      <c r="G10" s="70"/>
    </row>
    <row r="11" spans="1:7" x14ac:dyDescent="0.25">
      <c r="A11" s="72"/>
      <c r="B11" s="72"/>
      <c r="C11" s="72"/>
      <c r="D11" s="72"/>
      <c r="E11" s="171"/>
      <c r="F11" s="73"/>
      <c r="G11" s="72"/>
    </row>
  </sheetData>
  <mergeCells count="3">
    <mergeCell ref="A1:G1"/>
    <mergeCell ref="A2:G2"/>
    <mergeCell ref="A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87F37-33D6-4280-8CA1-E2CDA290B705}">
  <dimension ref="A1:I57"/>
  <sheetViews>
    <sheetView zoomScale="80" zoomScaleNormal="80" workbookViewId="0">
      <selection sqref="A1:XFD1"/>
    </sheetView>
  </sheetViews>
  <sheetFormatPr defaultColWidth="9.140625" defaultRowHeight="15" x14ac:dyDescent="0.25"/>
  <cols>
    <col min="1" max="1" width="39.7109375" style="65" customWidth="1"/>
    <col min="2" max="2" width="10.5703125" style="66" customWidth="1"/>
    <col min="3" max="3" width="71.85546875" style="67" customWidth="1"/>
    <col min="4" max="4" width="9.140625" style="66"/>
    <col min="5" max="5" width="16.28515625" style="169" customWidth="1"/>
    <col min="6" max="6" width="27.28515625" style="74" customWidth="1"/>
    <col min="7" max="7" width="14.7109375" style="66" customWidth="1"/>
    <col min="8" max="8" width="21.5703125" style="1" customWidth="1"/>
    <col min="9" max="9" width="16.140625" style="2" customWidth="1"/>
    <col min="10" max="16384" width="9.140625" style="2"/>
  </cols>
  <sheetData>
    <row r="1" spans="1:9" ht="30.6" customHeight="1" x14ac:dyDescent="0.25">
      <c r="A1" s="252" t="s">
        <v>624</v>
      </c>
      <c r="B1" s="252"/>
      <c r="C1" s="252"/>
      <c r="D1" s="252"/>
      <c r="E1" s="252"/>
      <c r="F1" s="252"/>
      <c r="G1" s="252"/>
    </row>
    <row r="2" spans="1:9" ht="13.9" x14ac:dyDescent="0.25">
      <c r="A2" s="252"/>
      <c r="B2" s="252"/>
      <c r="C2" s="252"/>
      <c r="D2" s="252"/>
      <c r="E2" s="252"/>
      <c r="F2" s="252"/>
      <c r="G2" s="252"/>
    </row>
    <row r="3" spans="1:9" ht="14.45" thickBot="1" x14ac:dyDescent="0.3">
      <c r="A3" s="3"/>
      <c r="B3" s="3"/>
      <c r="C3" s="3"/>
      <c r="D3" s="3"/>
      <c r="E3" s="152"/>
      <c r="F3" s="3"/>
      <c r="G3" s="3"/>
    </row>
    <row r="4" spans="1:9" ht="44.1" customHeight="1" x14ac:dyDescent="0.25">
      <c r="A4" s="253" t="s">
        <v>527</v>
      </c>
      <c r="B4" s="254"/>
      <c r="C4" s="254"/>
      <c r="D4" s="254"/>
      <c r="E4" s="254"/>
      <c r="F4" s="254"/>
      <c r="G4" s="255"/>
    </row>
    <row r="5" spans="1:9" ht="29.25" thickBot="1" x14ac:dyDescent="0.3">
      <c r="A5" s="4" t="s">
        <v>69</v>
      </c>
      <c r="B5" s="5" t="s">
        <v>0</v>
      </c>
      <c r="C5" s="6" t="s">
        <v>1</v>
      </c>
      <c r="D5" s="6" t="s">
        <v>2</v>
      </c>
      <c r="E5" s="153" t="s">
        <v>3</v>
      </c>
      <c r="F5" s="7" t="s">
        <v>130</v>
      </c>
      <c r="G5" s="8" t="s">
        <v>4</v>
      </c>
    </row>
    <row r="6" spans="1:9" ht="30" customHeight="1" thickBot="1" x14ac:dyDescent="0.3">
      <c r="A6" s="91" t="s">
        <v>5</v>
      </c>
      <c r="B6" s="229" t="s">
        <v>12</v>
      </c>
      <c r="C6" s="230" t="s">
        <v>121</v>
      </c>
      <c r="D6" s="106" t="s">
        <v>122</v>
      </c>
      <c r="E6" s="231">
        <v>0.37</v>
      </c>
      <c r="F6" s="232"/>
      <c r="G6" s="52">
        <f t="shared" ref="G6:G50" si="0">ROUND((E6*F6),2)</f>
        <v>0</v>
      </c>
      <c r="H6" s="29" t="s">
        <v>84</v>
      </c>
      <c r="I6" s="30">
        <f>ROUND(SUM(G6:G6),2)</f>
        <v>0</v>
      </c>
    </row>
    <row r="7" spans="1:9" ht="30" customHeight="1" x14ac:dyDescent="0.25">
      <c r="A7" s="9" t="s">
        <v>426</v>
      </c>
      <c r="B7" s="10" t="s">
        <v>22</v>
      </c>
      <c r="C7" s="126" t="s">
        <v>430</v>
      </c>
      <c r="D7" s="76" t="s">
        <v>427</v>
      </c>
      <c r="E7" s="163">
        <v>13.2</v>
      </c>
      <c r="F7" s="13"/>
      <c r="G7" s="14">
        <f t="shared" si="0"/>
        <v>0</v>
      </c>
      <c r="H7" s="15"/>
      <c r="I7" s="16"/>
    </row>
    <row r="8" spans="1:9" ht="30" customHeight="1" x14ac:dyDescent="0.25">
      <c r="A8" s="17" t="s">
        <v>426</v>
      </c>
      <c r="B8" s="18" t="s">
        <v>23</v>
      </c>
      <c r="C8" s="77" t="s">
        <v>429</v>
      </c>
      <c r="D8" s="98" t="s">
        <v>427</v>
      </c>
      <c r="E8" s="144">
        <v>8</v>
      </c>
      <c r="F8" s="21"/>
      <c r="G8" s="22">
        <f t="shared" si="0"/>
        <v>0</v>
      </c>
      <c r="H8" s="15"/>
      <c r="I8" s="16"/>
    </row>
    <row r="9" spans="1:9" ht="30" customHeight="1" thickBot="1" x14ac:dyDescent="0.3">
      <c r="A9" s="17" t="s">
        <v>426</v>
      </c>
      <c r="B9" s="18" t="s">
        <v>24</v>
      </c>
      <c r="C9" s="77" t="s">
        <v>623</v>
      </c>
      <c r="D9" s="98" t="s">
        <v>427</v>
      </c>
      <c r="E9" s="144">
        <v>5.2</v>
      </c>
      <c r="F9" s="21"/>
      <c r="G9" s="22">
        <f t="shared" si="0"/>
        <v>0</v>
      </c>
      <c r="H9" s="15"/>
      <c r="I9" s="16"/>
    </row>
    <row r="10" spans="1:9" ht="30" customHeight="1" thickBot="1" x14ac:dyDescent="0.3">
      <c r="A10" s="23" t="s">
        <v>426</v>
      </c>
      <c r="B10" s="24" t="s">
        <v>25</v>
      </c>
      <c r="C10" s="101" t="s">
        <v>428</v>
      </c>
      <c r="D10" s="99" t="s">
        <v>427</v>
      </c>
      <c r="E10" s="165">
        <v>370</v>
      </c>
      <c r="F10" s="27"/>
      <c r="G10" s="28">
        <f t="shared" si="0"/>
        <v>0</v>
      </c>
      <c r="H10" s="29" t="s">
        <v>85</v>
      </c>
      <c r="I10" s="30">
        <f>ROUND(SUM(G7:G10),2)</f>
        <v>0</v>
      </c>
    </row>
    <row r="11" spans="1:9" ht="30" customHeight="1" x14ac:dyDescent="0.25">
      <c r="A11" s="9" t="s">
        <v>431</v>
      </c>
      <c r="B11" s="10" t="s">
        <v>47</v>
      </c>
      <c r="C11" s="126" t="s">
        <v>432</v>
      </c>
      <c r="D11" s="76" t="s">
        <v>21</v>
      </c>
      <c r="E11" s="157">
        <v>2</v>
      </c>
      <c r="F11" s="13"/>
      <c r="G11" s="14">
        <f t="shared" si="0"/>
        <v>0</v>
      </c>
      <c r="H11" s="15"/>
      <c r="I11" s="16"/>
    </row>
    <row r="12" spans="1:9" ht="30" customHeight="1" thickBot="1" x14ac:dyDescent="0.3">
      <c r="A12" s="17" t="s">
        <v>431</v>
      </c>
      <c r="B12" s="18" t="s">
        <v>48</v>
      </c>
      <c r="C12" s="77" t="s">
        <v>433</v>
      </c>
      <c r="D12" s="98" t="s">
        <v>21</v>
      </c>
      <c r="E12" s="160">
        <v>4</v>
      </c>
      <c r="F12" s="21"/>
      <c r="G12" s="22">
        <f t="shared" si="0"/>
        <v>0</v>
      </c>
      <c r="H12" s="15"/>
      <c r="I12" s="16"/>
    </row>
    <row r="13" spans="1:9" ht="30" customHeight="1" thickBot="1" x14ac:dyDescent="0.3">
      <c r="A13" s="23" t="s">
        <v>431</v>
      </c>
      <c r="B13" s="24" t="s">
        <v>49</v>
      </c>
      <c r="C13" s="101" t="s">
        <v>434</v>
      </c>
      <c r="D13" s="102" t="s">
        <v>21</v>
      </c>
      <c r="E13" s="161">
        <v>8</v>
      </c>
      <c r="F13" s="27"/>
      <c r="G13" s="28">
        <f t="shared" si="0"/>
        <v>0</v>
      </c>
      <c r="H13" s="29" t="s">
        <v>86</v>
      </c>
      <c r="I13" s="30">
        <f>ROUND(SUM(G11:G13),2)</f>
        <v>0</v>
      </c>
    </row>
    <row r="14" spans="1:9" ht="30" customHeight="1" x14ac:dyDescent="0.25">
      <c r="A14" s="9" t="s">
        <v>435</v>
      </c>
      <c r="B14" s="10" t="s">
        <v>33</v>
      </c>
      <c r="C14" s="126" t="s">
        <v>436</v>
      </c>
      <c r="D14" s="75" t="s">
        <v>427</v>
      </c>
      <c r="E14" s="157">
        <v>370</v>
      </c>
      <c r="F14" s="13"/>
      <c r="G14" s="14">
        <f t="shared" si="0"/>
        <v>0</v>
      </c>
      <c r="H14" s="15"/>
      <c r="I14" s="16"/>
    </row>
    <row r="15" spans="1:9" ht="30" customHeight="1" x14ac:dyDescent="0.25">
      <c r="A15" s="17" t="s">
        <v>435</v>
      </c>
      <c r="B15" s="18" t="s">
        <v>34</v>
      </c>
      <c r="C15" s="77" t="s">
        <v>437</v>
      </c>
      <c r="D15" s="78" t="s">
        <v>427</v>
      </c>
      <c r="E15" s="160">
        <v>740</v>
      </c>
      <c r="F15" s="21"/>
      <c r="G15" s="22">
        <f t="shared" si="0"/>
        <v>0</v>
      </c>
      <c r="H15" s="15"/>
      <c r="I15" s="16"/>
    </row>
    <row r="16" spans="1:9" ht="30" customHeight="1" x14ac:dyDescent="0.25">
      <c r="A16" s="17" t="s">
        <v>435</v>
      </c>
      <c r="B16" s="18" t="s">
        <v>35</v>
      </c>
      <c r="C16" s="77" t="s">
        <v>438</v>
      </c>
      <c r="D16" s="78" t="s">
        <v>21</v>
      </c>
      <c r="E16" s="160">
        <v>4</v>
      </c>
      <c r="F16" s="21"/>
      <c r="G16" s="22">
        <f t="shared" si="0"/>
        <v>0</v>
      </c>
      <c r="H16" s="15"/>
      <c r="I16" s="16"/>
    </row>
    <row r="17" spans="1:9" ht="30" customHeight="1" x14ac:dyDescent="0.25">
      <c r="A17" s="17" t="s">
        <v>435</v>
      </c>
      <c r="B17" s="18" t="s">
        <v>36</v>
      </c>
      <c r="C17" s="77" t="s">
        <v>439</v>
      </c>
      <c r="D17" s="78" t="s">
        <v>427</v>
      </c>
      <c r="E17" s="189">
        <v>1330</v>
      </c>
      <c r="F17" s="21"/>
      <c r="G17" s="22">
        <f t="shared" si="0"/>
        <v>0</v>
      </c>
      <c r="H17" s="15"/>
      <c r="I17" s="16"/>
    </row>
    <row r="18" spans="1:9" ht="30" customHeight="1" x14ac:dyDescent="0.25">
      <c r="A18" s="17" t="s">
        <v>435</v>
      </c>
      <c r="B18" s="18" t="s">
        <v>54</v>
      </c>
      <c r="C18" s="77" t="s">
        <v>440</v>
      </c>
      <c r="D18" s="78" t="s">
        <v>427</v>
      </c>
      <c r="E18" s="189">
        <v>880</v>
      </c>
      <c r="F18" s="21"/>
      <c r="G18" s="22">
        <f t="shared" si="0"/>
        <v>0</v>
      </c>
      <c r="H18" s="15"/>
      <c r="I18" s="16"/>
    </row>
    <row r="19" spans="1:9" ht="30" customHeight="1" thickBot="1" x14ac:dyDescent="0.3">
      <c r="A19" s="17" t="s">
        <v>435</v>
      </c>
      <c r="B19" s="18" t="s">
        <v>138</v>
      </c>
      <c r="C19" s="77" t="s">
        <v>441</v>
      </c>
      <c r="D19" s="78" t="s">
        <v>427</v>
      </c>
      <c r="E19" s="144">
        <v>1110</v>
      </c>
      <c r="F19" s="21"/>
      <c r="G19" s="22">
        <f t="shared" si="0"/>
        <v>0</v>
      </c>
      <c r="H19" s="15"/>
      <c r="I19" s="16"/>
    </row>
    <row r="20" spans="1:9" ht="30" customHeight="1" thickBot="1" x14ac:dyDescent="0.3">
      <c r="A20" s="23" t="s">
        <v>435</v>
      </c>
      <c r="B20" s="24" t="s">
        <v>139</v>
      </c>
      <c r="C20" s="101" t="s">
        <v>442</v>
      </c>
      <c r="D20" s="99" t="s">
        <v>21</v>
      </c>
      <c r="E20" s="165">
        <v>6</v>
      </c>
      <c r="F20" s="27"/>
      <c r="G20" s="28">
        <f t="shared" si="0"/>
        <v>0</v>
      </c>
      <c r="H20" s="29" t="s">
        <v>87</v>
      </c>
      <c r="I20" s="30">
        <f>ROUND(SUM(G14:G20),2)</f>
        <v>0</v>
      </c>
    </row>
    <row r="21" spans="1:9" ht="30" customHeight="1" x14ac:dyDescent="0.25">
      <c r="A21" s="9" t="s">
        <v>454</v>
      </c>
      <c r="B21" s="10" t="s">
        <v>37</v>
      </c>
      <c r="C21" s="126" t="s">
        <v>443</v>
      </c>
      <c r="D21" s="75" t="s">
        <v>21</v>
      </c>
      <c r="E21" s="188">
        <v>1</v>
      </c>
      <c r="F21" s="13"/>
      <c r="G21" s="14">
        <f t="shared" si="0"/>
        <v>0</v>
      </c>
      <c r="H21" s="15"/>
      <c r="I21" s="16"/>
    </row>
    <row r="22" spans="1:9" ht="30" customHeight="1" x14ac:dyDescent="0.25">
      <c r="A22" s="17" t="s">
        <v>454</v>
      </c>
      <c r="B22" s="18" t="s">
        <v>38</v>
      </c>
      <c r="C22" s="77" t="s">
        <v>444</v>
      </c>
      <c r="D22" s="78" t="s">
        <v>21</v>
      </c>
      <c r="E22" s="158">
        <v>1</v>
      </c>
      <c r="F22" s="21"/>
      <c r="G22" s="22">
        <f t="shared" si="0"/>
        <v>0</v>
      </c>
      <c r="H22" s="15"/>
      <c r="I22" s="16"/>
    </row>
    <row r="23" spans="1:9" ht="30" customHeight="1" x14ac:dyDescent="0.25">
      <c r="A23" s="17" t="s">
        <v>454</v>
      </c>
      <c r="B23" s="18" t="s">
        <v>39</v>
      </c>
      <c r="C23" s="77" t="s">
        <v>445</v>
      </c>
      <c r="D23" s="78" t="s">
        <v>21</v>
      </c>
      <c r="E23" s="158">
        <v>1</v>
      </c>
      <c r="F23" s="21"/>
      <c r="G23" s="22">
        <f t="shared" si="0"/>
        <v>0</v>
      </c>
      <c r="H23" s="15"/>
      <c r="I23" s="16"/>
    </row>
    <row r="24" spans="1:9" ht="30" customHeight="1" x14ac:dyDescent="0.25">
      <c r="A24" s="17" t="s">
        <v>454</v>
      </c>
      <c r="B24" s="18" t="s">
        <v>40</v>
      </c>
      <c r="C24" s="77" t="s">
        <v>446</v>
      </c>
      <c r="D24" s="78" t="s">
        <v>21</v>
      </c>
      <c r="E24" s="158">
        <v>1</v>
      </c>
      <c r="F24" s="21"/>
      <c r="G24" s="22">
        <f t="shared" si="0"/>
        <v>0</v>
      </c>
      <c r="H24" s="15"/>
      <c r="I24" s="16"/>
    </row>
    <row r="25" spans="1:9" ht="30" customHeight="1" x14ac:dyDescent="0.25">
      <c r="A25" s="17" t="s">
        <v>454</v>
      </c>
      <c r="B25" s="18" t="s">
        <v>41</v>
      </c>
      <c r="C25" s="77" t="s">
        <v>447</v>
      </c>
      <c r="D25" s="127" t="s">
        <v>448</v>
      </c>
      <c r="E25" s="158">
        <v>4</v>
      </c>
      <c r="F25" s="21"/>
      <c r="G25" s="22">
        <f t="shared" si="0"/>
        <v>0</v>
      </c>
      <c r="H25" s="15"/>
      <c r="I25" s="16"/>
    </row>
    <row r="26" spans="1:9" ht="30" customHeight="1" x14ac:dyDescent="0.25">
      <c r="A26" s="17" t="s">
        <v>454</v>
      </c>
      <c r="B26" s="18" t="s">
        <v>42</v>
      </c>
      <c r="C26" s="77" t="s">
        <v>449</v>
      </c>
      <c r="D26" s="78" t="s">
        <v>21</v>
      </c>
      <c r="E26" s="158">
        <v>2</v>
      </c>
      <c r="F26" s="21"/>
      <c r="G26" s="22">
        <f t="shared" si="0"/>
        <v>0</v>
      </c>
      <c r="H26" s="15"/>
      <c r="I26" s="16"/>
    </row>
    <row r="27" spans="1:9" ht="30" customHeight="1" thickBot="1" x14ac:dyDescent="0.3">
      <c r="A27" s="17" t="s">
        <v>454</v>
      </c>
      <c r="B27" s="18" t="s">
        <v>452</v>
      </c>
      <c r="C27" s="77" t="s">
        <v>450</v>
      </c>
      <c r="D27" s="127" t="s">
        <v>6</v>
      </c>
      <c r="E27" s="158">
        <v>2</v>
      </c>
      <c r="F27" s="21"/>
      <c r="G27" s="22">
        <f t="shared" si="0"/>
        <v>0</v>
      </c>
      <c r="H27" s="15"/>
      <c r="I27" s="16"/>
    </row>
    <row r="28" spans="1:9" ht="30" customHeight="1" thickBot="1" x14ac:dyDescent="0.3">
      <c r="A28" s="23" t="s">
        <v>454</v>
      </c>
      <c r="B28" s="24" t="s">
        <v>453</v>
      </c>
      <c r="C28" s="101" t="s">
        <v>451</v>
      </c>
      <c r="D28" s="93" t="s">
        <v>6</v>
      </c>
      <c r="E28" s="193">
        <v>1</v>
      </c>
      <c r="F28" s="27"/>
      <c r="G28" s="28">
        <f t="shared" si="0"/>
        <v>0</v>
      </c>
      <c r="H28" s="29" t="s">
        <v>88</v>
      </c>
      <c r="I28" s="30">
        <f>ROUND(SUM(G21:G28),2)</f>
        <v>0</v>
      </c>
    </row>
    <row r="29" spans="1:9" ht="30" customHeight="1" x14ac:dyDescent="0.25">
      <c r="A29" s="9" t="s">
        <v>455</v>
      </c>
      <c r="B29" s="10" t="s">
        <v>11</v>
      </c>
      <c r="C29" s="126" t="s">
        <v>456</v>
      </c>
      <c r="D29" s="76" t="s">
        <v>21</v>
      </c>
      <c r="E29" s="157">
        <v>2</v>
      </c>
      <c r="F29" s="13"/>
      <c r="G29" s="14">
        <f t="shared" si="0"/>
        <v>0</v>
      </c>
      <c r="H29" s="15"/>
      <c r="I29" s="16"/>
    </row>
    <row r="30" spans="1:9" ht="30" customHeight="1" x14ac:dyDescent="0.25">
      <c r="A30" s="17" t="s">
        <v>455</v>
      </c>
      <c r="B30" s="18" t="s">
        <v>43</v>
      </c>
      <c r="C30" s="77" t="s">
        <v>457</v>
      </c>
      <c r="D30" s="127" t="s">
        <v>6</v>
      </c>
      <c r="E30" s="158">
        <v>1</v>
      </c>
      <c r="F30" s="21"/>
      <c r="G30" s="22">
        <f t="shared" si="0"/>
        <v>0</v>
      </c>
      <c r="H30" s="15"/>
      <c r="I30" s="16"/>
    </row>
    <row r="31" spans="1:9" ht="30" customHeight="1" thickBot="1" x14ac:dyDescent="0.3">
      <c r="A31" s="17" t="s">
        <v>455</v>
      </c>
      <c r="B31" s="18" t="s">
        <v>44</v>
      </c>
      <c r="C31" s="77" t="s">
        <v>458</v>
      </c>
      <c r="D31" s="127" t="s">
        <v>427</v>
      </c>
      <c r="E31" s="158">
        <v>540</v>
      </c>
      <c r="F31" s="21"/>
      <c r="G31" s="22">
        <f t="shared" si="0"/>
        <v>0</v>
      </c>
      <c r="H31" s="15"/>
      <c r="I31" s="16"/>
    </row>
    <row r="32" spans="1:9" ht="30" customHeight="1" thickBot="1" x14ac:dyDescent="0.3">
      <c r="A32" s="23" t="s">
        <v>455</v>
      </c>
      <c r="B32" s="24" t="s">
        <v>45</v>
      </c>
      <c r="C32" s="101" t="s">
        <v>459</v>
      </c>
      <c r="D32" s="93" t="s">
        <v>427</v>
      </c>
      <c r="E32" s="193">
        <v>1400</v>
      </c>
      <c r="F32" s="27"/>
      <c r="G32" s="28">
        <f t="shared" si="0"/>
        <v>0</v>
      </c>
      <c r="H32" s="29" t="s">
        <v>89</v>
      </c>
      <c r="I32" s="30">
        <f>ROUND(SUM(G29:G32),2)</f>
        <v>0</v>
      </c>
    </row>
    <row r="33" spans="1:9" ht="30" customHeight="1" x14ac:dyDescent="0.25">
      <c r="A33" s="9" t="s">
        <v>487</v>
      </c>
      <c r="B33" s="10" t="s">
        <v>46</v>
      </c>
      <c r="C33" s="148" t="s">
        <v>470</v>
      </c>
      <c r="D33" s="75" t="s">
        <v>427</v>
      </c>
      <c r="E33" s="163">
        <v>1330</v>
      </c>
      <c r="F33" s="13"/>
      <c r="G33" s="14">
        <f t="shared" si="0"/>
        <v>0</v>
      </c>
      <c r="H33" s="15"/>
      <c r="I33" s="16"/>
    </row>
    <row r="34" spans="1:9" ht="30" customHeight="1" x14ac:dyDescent="0.25">
      <c r="A34" s="17" t="s">
        <v>487</v>
      </c>
      <c r="B34" s="18" t="s">
        <v>55</v>
      </c>
      <c r="C34" s="149" t="s">
        <v>471</v>
      </c>
      <c r="D34" s="78" t="s">
        <v>427</v>
      </c>
      <c r="E34" s="144">
        <v>880</v>
      </c>
      <c r="F34" s="21"/>
      <c r="G34" s="22">
        <f t="shared" si="0"/>
        <v>0</v>
      </c>
      <c r="H34" s="15"/>
      <c r="I34" s="16"/>
    </row>
    <row r="35" spans="1:9" ht="30" customHeight="1" x14ac:dyDescent="0.25">
      <c r="A35" s="17" t="s">
        <v>487</v>
      </c>
      <c r="B35" s="18" t="s">
        <v>56</v>
      </c>
      <c r="C35" s="149" t="s">
        <v>472</v>
      </c>
      <c r="D35" s="78" t="s">
        <v>427</v>
      </c>
      <c r="E35" s="144">
        <v>370</v>
      </c>
      <c r="F35" s="21"/>
      <c r="G35" s="22">
        <f t="shared" si="0"/>
        <v>0</v>
      </c>
      <c r="H35" s="15"/>
      <c r="I35" s="16"/>
    </row>
    <row r="36" spans="1:9" ht="30" customHeight="1" x14ac:dyDescent="0.25">
      <c r="A36" s="17" t="s">
        <v>487</v>
      </c>
      <c r="B36" s="18" t="s">
        <v>57</v>
      </c>
      <c r="C36" s="149" t="s">
        <v>488</v>
      </c>
      <c r="D36" s="78" t="s">
        <v>427</v>
      </c>
      <c r="E36" s="144">
        <v>740</v>
      </c>
      <c r="F36" s="21"/>
      <c r="G36" s="22">
        <f t="shared" si="0"/>
        <v>0</v>
      </c>
      <c r="H36" s="15"/>
      <c r="I36" s="16"/>
    </row>
    <row r="37" spans="1:9" ht="30" customHeight="1" x14ac:dyDescent="0.25">
      <c r="A37" s="17" t="s">
        <v>487</v>
      </c>
      <c r="B37" s="18" t="s">
        <v>58</v>
      </c>
      <c r="C37" s="77" t="s">
        <v>473</v>
      </c>
      <c r="D37" s="78" t="s">
        <v>6</v>
      </c>
      <c r="E37" s="144">
        <v>2</v>
      </c>
      <c r="F37" s="21"/>
      <c r="G37" s="22">
        <f t="shared" si="0"/>
        <v>0</v>
      </c>
      <c r="H37" s="15"/>
      <c r="I37" s="16"/>
    </row>
    <row r="38" spans="1:9" ht="30" customHeight="1" x14ac:dyDescent="0.25">
      <c r="A38" s="17" t="s">
        <v>487</v>
      </c>
      <c r="B38" s="18" t="s">
        <v>59</v>
      </c>
      <c r="C38" s="77" t="s">
        <v>474</v>
      </c>
      <c r="D38" s="78" t="s">
        <v>21</v>
      </c>
      <c r="E38" s="144">
        <v>4</v>
      </c>
      <c r="F38" s="21"/>
      <c r="G38" s="22">
        <f t="shared" si="0"/>
        <v>0</v>
      </c>
      <c r="H38" s="15"/>
      <c r="I38" s="16"/>
    </row>
    <row r="39" spans="1:9" ht="30" customHeight="1" x14ac:dyDescent="0.25">
      <c r="A39" s="17" t="s">
        <v>487</v>
      </c>
      <c r="B39" s="18" t="s">
        <v>60</v>
      </c>
      <c r="C39" s="149" t="s">
        <v>475</v>
      </c>
      <c r="D39" s="78" t="s">
        <v>427</v>
      </c>
      <c r="E39" s="144">
        <v>740</v>
      </c>
      <c r="F39" s="21"/>
      <c r="G39" s="22">
        <f t="shared" si="0"/>
        <v>0</v>
      </c>
      <c r="H39" s="15"/>
      <c r="I39" s="16"/>
    </row>
    <row r="40" spans="1:9" ht="30" customHeight="1" x14ac:dyDescent="0.25">
      <c r="A40" s="17" t="s">
        <v>487</v>
      </c>
      <c r="B40" s="18" t="s">
        <v>77</v>
      </c>
      <c r="C40" s="77" t="s">
        <v>476</v>
      </c>
      <c r="D40" s="78" t="s">
        <v>21</v>
      </c>
      <c r="E40" s="144">
        <v>4</v>
      </c>
      <c r="F40" s="21"/>
      <c r="G40" s="22">
        <f t="shared" si="0"/>
        <v>0</v>
      </c>
      <c r="H40" s="15"/>
      <c r="I40" s="16"/>
    </row>
    <row r="41" spans="1:9" ht="30" customHeight="1" x14ac:dyDescent="0.25">
      <c r="A41" s="17" t="s">
        <v>487</v>
      </c>
      <c r="B41" s="18" t="s">
        <v>78</v>
      </c>
      <c r="C41" s="149" t="s">
        <v>477</v>
      </c>
      <c r="D41" s="78" t="s">
        <v>427</v>
      </c>
      <c r="E41" s="144">
        <v>1110</v>
      </c>
      <c r="F41" s="21"/>
      <c r="G41" s="22">
        <f t="shared" si="0"/>
        <v>0</v>
      </c>
      <c r="H41" s="15"/>
      <c r="I41" s="16"/>
    </row>
    <row r="42" spans="1:9" ht="30" customHeight="1" x14ac:dyDescent="0.25">
      <c r="A42" s="17" t="s">
        <v>487</v>
      </c>
      <c r="B42" s="18" t="s">
        <v>461</v>
      </c>
      <c r="C42" s="149" t="s">
        <v>478</v>
      </c>
      <c r="D42" s="78" t="s">
        <v>21</v>
      </c>
      <c r="E42" s="144">
        <v>6</v>
      </c>
      <c r="F42" s="21"/>
      <c r="G42" s="22">
        <f t="shared" si="0"/>
        <v>0</v>
      </c>
      <c r="H42" s="15"/>
      <c r="I42" s="16"/>
    </row>
    <row r="43" spans="1:9" ht="30" customHeight="1" x14ac:dyDescent="0.25">
      <c r="A43" s="17" t="s">
        <v>487</v>
      </c>
      <c r="B43" s="18" t="s">
        <v>462</v>
      </c>
      <c r="C43" s="149" t="s">
        <v>479</v>
      </c>
      <c r="D43" s="78" t="s">
        <v>21</v>
      </c>
      <c r="E43" s="144">
        <v>2</v>
      </c>
      <c r="F43" s="21"/>
      <c r="G43" s="22">
        <f t="shared" si="0"/>
        <v>0</v>
      </c>
      <c r="H43" s="15"/>
      <c r="I43" s="16"/>
    </row>
    <row r="44" spans="1:9" ht="30" customHeight="1" x14ac:dyDescent="0.25">
      <c r="A44" s="17" t="s">
        <v>487</v>
      </c>
      <c r="B44" s="18" t="s">
        <v>463</v>
      </c>
      <c r="C44" s="149" t="s">
        <v>480</v>
      </c>
      <c r="D44" s="78" t="s">
        <v>21</v>
      </c>
      <c r="E44" s="144">
        <v>2</v>
      </c>
      <c r="F44" s="21"/>
      <c r="G44" s="22">
        <f t="shared" si="0"/>
        <v>0</v>
      </c>
      <c r="H44" s="15"/>
      <c r="I44" s="16"/>
    </row>
    <row r="45" spans="1:9" ht="30" customHeight="1" x14ac:dyDescent="0.25">
      <c r="A45" s="17" t="s">
        <v>487</v>
      </c>
      <c r="B45" s="18" t="s">
        <v>464</v>
      </c>
      <c r="C45" s="149" t="s">
        <v>481</v>
      </c>
      <c r="D45" s="78" t="s">
        <v>21</v>
      </c>
      <c r="E45" s="144">
        <v>1</v>
      </c>
      <c r="F45" s="21"/>
      <c r="G45" s="22">
        <f t="shared" si="0"/>
        <v>0</v>
      </c>
      <c r="H45" s="15"/>
      <c r="I45" s="16"/>
    </row>
    <row r="46" spans="1:9" ht="30" customHeight="1" x14ac:dyDescent="0.25">
      <c r="A46" s="17" t="s">
        <v>487</v>
      </c>
      <c r="B46" s="18" t="s">
        <v>465</v>
      </c>
      <c r="C46" s="149" t="s">
        <v>482</v>
      </c>
      <c r="D46" s="78" t="s">
        <v>21</v>
      </c>
      <c r="E46" s="144">
        <v>1</v>
      </c>
      <c r="F46" s="21"/>
      <c r="G46" s="22">
        <f t="shared" si="0"/>
        <v>0</v>
      </c>
      <c r="H46" s="15"/>
      <c r="I46" s="16"/>
    </row>
    <row r="47" spans="1:9" ht="30" customHeight="1" x14ac:dyDescent="0.25">
      <c r="A47" s="17" t="s">
        <v>487</v>
      </c>
      <c r="B47" s="18" t="s">
        <v>466</v>
      </c>
      <c r="C47" s="149" t="s">
        <v>483</v>
      </c>
      <c r="D47" s="78" t="s">
        <v>21</v>
      </c>
      <c r="E47" s="144">
        <v>2</v>
      </c>
      <c r="F47" s="21"/>
      <c r="G47" s="22">
        <f t="shared" si="0"/>
        <v>0</v>
      </c>
      <c r="H47" s="15"/>
      <c r="I47" s="16"/>
    </row>
    <row r="48" spans="1:9" ht="30" customHeight="1" x14ac:dyDescent="0.25">
      <c r="A48" s="17" t="s">
        <v>487</v>
      </c>
      <c r="B48" s="18" t="s">
        <v>467</v>
      </c>
      <c r="C48" s="149" t="s">
        <v>484</v>
      </c>
      <c r="D48" s="78" t="s">
        <v>21</v>
      </c>
      <c r="E48" s="144">
        <v>4</v>
      </c>
      <c r="F48" s="21"/>
      <c r="G48" s="22">
        <f t="shared" si="0"/>
        <v>0</v>
      </c>
      <c r="H48" s="15"/>
      <c r="I48" s="16"/>
    </row>
    <row r="49" spans="1:9" ht="30" customHeight="1" thickBot="1" x14ac:dyDescent="0.3">
      <c r="A49" s="17" t="s">
        <v>487</v>
      </c>
      <c r="B49" s="18" t="s">
        <v>468</v>
      </c>
      <c r="C49" s="77" t="s">
        <v>485</v>
      </c>
      <c r="D49" s="78" t="s">
        <v>21</v>
      </c>
      <c r="E49" s="144">
        <v>4</v>
      </c>
      <c r="F49" s="21"/>
      <c r="G49" s="22">
        <f t="shared" si="0"/>
        <v>0</v>
      </c>
      <c r="H49" s="15"/>
      <c r="I49" s="16"/>
    </row>
    <row r="50" spans="1:9" ht="30" customHeight="1" thickBot="1" x14ac:dyDescent="0.3">
      <c r="A50" s="35" t="s">
        <v>487</v>
      </c>
      <c r="B50" s="36" t="s">
        <v>469</v>
      </c>
      <c r="C50" s="115" t="s">
        <v>486</v>
      </c>
      <c r="D50" s="107" t="s">
        <v>21</v>
      </c>
      <c r="E50" s="164">
        <v>4</v>
      </c>
      <c r="F50" s="90"/>
      <c r="G50" s="40">
        <f t="shared" si="0"/>
        <v>0</v>
      </c>
      <c r="H50" s="29" t="s">
        <v>90</v>
      </c>
      <c r="I50" s="30">
        <f>ROUND(SUM(G33:G50),2)</f>
        <v>0</v>
      </c>
    </row>
    <row r="51" spans="1:9" ht="29.25" thickBot="1" x14ac:dyDescent="0.3">
      <c r="A51" s="57"/>
      <c r="B51" s="58"/>
      <c r="C51" s="57"/>
      <c r="D51" s="58"/>
      <c r="E51" s="167"/>
      <c r="F51" s="95" t="s">
        <v>460</v>
      </c>
      <c r="G51" s="96">
        <f>SUM(G6:G50)</f>
        <v>0</v>
      </c>
      <c r="H51" s="46"/>
      <c r="I51" s="16"/>
    </row>
    <row r="52" spans="1:9" x14ac:dyDescent="0.25">
      <c r="A52" s="61"/>
      <c r="B52" s="62"/>
      <c r="C52" s="62"/>
      <c r="D52" s="62"/>
      <c r="E52" s="168"/>
      <c r="F52" s="62"/>
      <c r="G52" s="63"/>
    </row>
    <row r="53" spans="1:9" x14ac:dyDescent="0.25">
      <c r="A53" s="57"/>
      <c r="B53" s="58"/>
      <c r="C53" s="57"/>
      <c r="D53" s="58"/>
      <c r="E53" s="167"/>
      <c r="F53" s="64"/>
      <c r="G53" s="63"/>
    </row>
    <row r="54" spans="1:9" x14ac:dyDescent="0.25">
      <c r="A54" s="57"/>
      <c r="B54" s="58"/>
      <c r="C54" s="57"/>
      <c r="D54" s="58"/>
      <c r="E54" s="167"/>
      <c r="F54" s="64"/>
      <c r="G54" s="63"/>
    </row>
    <row r="55" spans="1:9" x14ac:dyDescent="0.25">
      <c r="F55" s="68"/>
    </row>
    <row r="56" spans="1:9" x14ac:dyDescent="0.25">
      <c r="A56" s="69"/>
      <c r="B56" s="70"/>
      <c r="C56" s="69"/>
      <c r="D56" s="70"/>
      <c r="E56" s="170"/>
      <c r="F56" s="71"/>
      <c r="G56" s="70"/>
    </row>
    <row r="57" spans="1:9" x14ac:dyDescent="0.25">
      <c r="A57" s="72"/>
      <c r="B57" s="72"/>
      <c r="C57" s="72"/>
      <c r="D57" s="72"/>
      <c r="E57" s="171"/>
      <c r="F57" s="73"/>
      <c r="G57" s="72"/>
    </row>
  </sheetData>
  <mergeCells count="3">
    <mergeCell ref="A2:G2"/>
    <mergeCell ref="A4:G4"/>
    <mergeCell ref="A1:G1"/>
  </mergeCells>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49D01-9688-4CCD-8705-8A35A90C28DD}">
  <dimension ref="A1:H26"/>
  <sheetViews>
    <sheetView zoomScale="80" zoomScaleNormal="80" workbookViewId="0">
      <selection activeCell="B11" sqref="B11"/>
    </sheetView>
  </sheetViews>
  <sheetFormatPr defaultRowHeight="15" x14ac:dyDescent="0.25"/>
  <cols>
    <col min="1" max="1" width="11.7109375" customWidth="1"/>
    <col min="2" max="2" width="95.28515625" customWidth="1"/>
    <col min="3" max="3" width="20.28515625" customWidth="1"/>
  </cols>
  <sheetData>
    <row r="1" spans="1:8" s="2" customFormat="1" ht="30.6" customHeight="1" x14ac:dyDescent="0.25">
      <c r="A1" s="263" t="s">
        <v>624</v>
      </c>
      <c r="B1" s="263"/>
      <c r="C1" s="263"/>
      <c r="D1" s="1"/>
      <c r="E1" s="1"/>
      <c r="F1" s="1"/>
      <c r="G1" s="1"/>
      <c r="H1" s="1"/>
    </row>
    <row r="2" spans="1:8" x14ac:dyDescent="0.25">
      <c r="A2" s="266"/>
      <c r="B2" s="266"/>
      <c r="C2" s="266"/>
    </row>
    <row r="3" spans="1:8" x14ac:dyDescent="0.25">
      <c r="A3" s="267" t="s">
        <v>197</v>
      </c>
      <c r="B3" s="267"/>
      <c r="C3" s="267"/>
    </row>
    <row r="4" spans="1:8" ht="25.5" x14ac:dyDescent="0.25">
      <c r="A4" s="117" t="s">
        <v>198</v>
      </c>
      <c r="B4" s="117" t="s">
        <v>199</v>
      </c>
      <c r="C4" s="117" t="s">
        <v>200</v>
      </c>
    </row>
    <row r="5" spans="1:8" ht="30" customHeight="1" x14ac:dyDescent="0.25">
      <c r="A5" s="117">
        <v>1</v>
      </c>
      <c r="B5" s="150" t="s">
        <v>513</v>
      </c>
      <c r="C5" s="119">
        <f>DKŽ_1!G93</f>
        <v>0</v>
      </c>
    </row>
    <row r="6" spans="1:8" ht="30" customHeight="1" x14ac:dyDescent="0.25">
      <c r="A6" s="117">
        <v>2</v>
      </c>
      <c r="B6" s="150" t="s">
        <v>514</v>
      </c>
      <c r="C6" s="119">
        <f>DKŽ_2!G59</f>
        <v>0</v>
      </c>
    </row>
    <row r="7" spans="1:8" ht="30" customHeight="1" x14ac:dyDescent="0.25">
      <c r="A7" s="117">
        <v>3</v>
      </c>
      <c r="B7" s="150" t="s">
        <v>515</v>
      </c>
      <c r="C7" s="119">
        <f>DKŽ_3!G54</f>
        <v>0</v>
      </c>
    </row>
    <row r="8" spans="1:8" ht="30" customHeight="1" x14ac:dyDescent="0.25">
      <c r="A8" s="117">
        <v>4</v>
      </c>
      <c r="B8" s="118" t="s">
        <v>516</v>
      </c>
      <c r="C8" s="119">
        <f>DKŽ_4!G92</f>
        <v>0</v>
      </c>
    </row>
    <row r="9" spans="1:8" ht="30" customHeight="1" x14ac:dyDescent="0.25">
      <c r="A9" s="117">
        <v>5</v>
      </c>
      <c r="B9" s="118" t="s">
        <v>517</v>
      </c>
      <c r="C9" s="119">
        <f>DKŽ_5!G59</f>
        <v>0</v>
      </c>
    </row>
    <row r="10" spans="1:8" ht="30" customHeight="1" x14ac:dyDescent="0.25">
      <c r="A10" s="117">
        <v>6</v>
      </c>
      <c r="B10" s="118" t="s">
        <v>518</v>
      </c>
      <c r="C10" s="119">
        <f>DKŽ_6!G71</f>
        <v>0</v>
      </c>
    </row>
    <row r="11" spans="1:8" ht="30" customHeight="1" x14ac:dyDescent="0.25">
      <c r="A11" s="246">
        <v>7</v>
      </c>
      <c r="B11" s="247" t="s">
        <v>519</v>
      </c>
      <c r="C11" s="248" t="s">
        <v>634</v>
      </c>
    </row>
    <row r="12" spans="1:8" ht="30" customHeight="1" x14ac:dyDescent="0.25">
      <c r="A12" s="117">
        <v>8</v>
      </c>
      <c r="B12" s="118" t="s">
        <v>520</v>
      </c>
      <c r="C12" s="119">
        <f>DKŽ_8!G51</f>
        <v>0</v>
      </c>
    </row>
    <row r="13" spans="1:8" ht="38.25" x14ac:dyDescent="0.25">
      <c r="A13" s="117" t="s">
        <v>201</v>
      </c>
      <c r="B13" s="120" t="s">
        <v>202</v>
      </c>
      <c r="C13" s="121">
        <f>SUM(C5:C12)</f>
        <v>0</v>
      </c>
    </row>
    <row r="16" spans="1:8" x14ac:dyDescent="0.25">
      <c r="A16" s="268" t="s">
        <v>203</v>
      </c>
      <c r="B16" s="268"/>
      <c r="C16" s="268"/>
    </row>
    <row r="17" spans="1:3" x14ac:dyDescent="0.25">
      <c r="A17" s="268"/>
      <c r="B17" s="268"/>
      <c r="C17" s="268"/>
    </row>
    <row r="18" spans="1:3" x14ac:dyDescent="0.25">
      <c r="A18" s="268"/>
      <c r="B18" s="268"/>
      <c r="C18" s="268"/>
    </row>
    <row r="19" spans="1:3" x14ac:dyDescent="0.25">
      <c r="A19" s="268"/>
      <c r="B19" s="268"/>
      <c r="C19" s="268"/>
    </row>
    <row r="20" spans="1:3" x14ac:dyDescent="0.25">
      <c r="A20" s="268"/>
      <c r="B20" s="268"/>
      <c r="C20" s="268"/>
    </row>
    <row r="21" spans="1:3" x14ac:dyDescent="0.25">
      <c r="A21" s="268"/>
      <c r="B21" s="268"/>
      <c r="C21" s="268"/>
    </row>
    <row r="22" spans="1:3" x14ac:dyDescent="0.25">
      <c r="A22" s="196"/>
      <c r="B22" s="196"/>
      <c r="C22" s="197" t="s">
        <v>509</v>
      </c>
    </row>
    <row r="23" spans="1:3" ht="5.25" customHeight="1" x14ac:dyDescent="0.25">
      <c r="A23" s="196"/>
      <c r="B23" s="196"/>
      <c r="C23" s="196"/>
    </row>
    <row r="24" spans="1:3" ht="279.75" customHeight="1" x14ac:dyDescent="0.25">
      <c r="A24" s="264" t="s">
        <v>512</v>
      </c>
      <c r="B24" s="265"/>
      <c r="C24" s="265"/>
    </row>
    <row r="25" spans="1:3" ht="149.25" customHeight="1" x14ac:dyDescent="0.25">
      <c r="A25" s="264" t="s">
        <v>510</v>
      </c>
      <c r="B25" s="265"/>
      <c r="C25" s="265"/>
    </row>
    <row r="26" spans="1:3" ht="96" customHeight="1" x14ac:dyDescent="0.25">
      <c r="A26" s="264" t="s">
        <v>511</v>
      </c>
      <c r="B26" s="265"/>
      <c r="C26" s="265"/>
    </row>
  </sheetData>
  <mergeCells count="8">
    <mergeCell ref="A1:C1"/>
    <mergeCell ref="A26:C26"/>
    <mergeCell ref="A2:C2"/>
    <mergeCell ref="A3:C3"/>
    <mergeCell ref="A16:C20"/>
    <mergeCell ref="A21:C21"/>
    <mergeCell ref="A24:C24"/>
    <mergeCell ref="A25: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DKŽ_1</vt:lpstr>
      <vt:lpstr>DKŽ_2</vt:lpstr>
      <vt:lpstr>DKŽ_3</vt:lpstr>
      <vt:lpstr>DKŽ_4</vt:lpstr>
      <vt:lpstr>DKŽ_5</vt:lpstr>
      <vt:lpstr>DKŽ_6</vt:lpstr>
      <vt:lpstr>DKŽ_7</vt:lpstr>
      <vt:lpstr>DKŽ_8</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Ričard Franckevič</cp:lastModifiedBy>
  <dcterms:created xsi:type="dcterms:W3CDTF">2020-10-05T14:48:34Z</dcterms:created>
  <dcterms:modified xsi:type="dcterms:W3CDTF">2025-10-13T06:24:08Z</dcterms:modified>
</cp:coreProperties>
</file>