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6115-1 A1 poilsio a. kap.remontas/klausimai/atsakymas 9/"/>
    </mc:Choice>
  </mc:AlternateContent>
  <xr:revisionPtr revIDLastSave="16" documentId="8_{C1BCA010-9993-4DE6-B0B0-74DA77C6DFB1}" xr6:coauthVersionLast="47" xr6:coauthVersionMax="47" xr10:uidLastSave="{FFC83D56-4F6F-467C-A0B3-12C934436907}"/>
  <bookViews>
    <workbookView xWindow="33330" yWindow="75" windowWidth="21600" windowHeight="13590" activeTab="7" xr2:uid="{6BC1EAF5-0D01-43F1-AE22-A39552859E42}"/>
  </bookViews>
  <sheets>
    <sheet name="DKŽ_1" sheetId="5" r:id="rId1"/>
    <sheet name="DKŽ_2" sheetId="9" r:id="rId2"/>
    <sheet name="DKŽ_3" sheetId="6" r:id="rId3"/>
    <sheet name="DKŽ_4" sheetId="7" r:id="rId4"/>
    <sheet name="DKŽ_5" sheetId="8" r:id="rId5"/>
    <sheet name="DKŽ_6" sheetId="1" r:id="rId6"/>
    <sheet name="DKŽ_7" sheetId="10" r:id="rId7"/>
    <sheet name="santrauka"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8" l="1"/>
  <c r="G38" i="8"/>
  <c r="G42" i="8" l="1"/>
  <c r="G41" i="8"/>
  <c r="G40" i="8"/>
  <c r="G39"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55" i="7"/>
  <c r="G27" i="7"/>
  <c r="G42" i="10"/>
  <c r="I42" i="10" s="1"/>
  <c r="G41" i="10"/>
  <c r="G37" i="10"/>
  <c r="G38" i="10"/>
  <c r="G39" i="10"/>
  <c r="G40" i="10"/>
  <c r="G34" i="10"/>
  <c r="G8" i="10"/>
  <c r="G15" i="1"/>
  <c r="G60" i="7"/>
  <c r="I38" i="8" l="1"/>
  <c r="I42" i="8"/>
  <c r="G43" i="8"/>
  <c r="C8" i="3" s="1"/>
  <c r="I16" i="8"/>
  <c r="G104" i="5"/>
  <c r="I104" i="5" s="1"/>
  <c r="G18" i="9"/>
  <c r="I23" i="6"/>
  <c r="I20" i="6"/>
  <c r="I16" i="6"/>
  <c r="I9" i="6"/>
  <c r="G27" i="6"/>
  <c r="G40" i="6"/>
  <c r="G23" i="6"/>
  <c r="G20" i="6"/>
  <c r="G16" i="6"/>
  <c r="G9" i="6"/>
  <c r="G31" i="9"/>
  <c r="G17" i="9"/>
  <c r="G10" i="9"/>
  <c r="G98" i="5"/>
  <c r="G89" i="5"/>
  <c r="G85" i="5"/>
  <c r="G79" i="5"/>
  <c r="G34" i="5" l="1"/>
  <c r="G23" i="5"/>
  <c r="G36" i="10" l="1"/>
  <c r="G35" i="10"/>
  <c r="I41" i="10" s="1"/>
  <c r="G15" i="10"/>
  <c r="G14" i="10"/>
  <c r="G13" i="10"/>
  <c r="G12" i="10"/>
  <c r="G11" i="10"/>
  <c r="G10" i="10"/>
  <c r="G9" i="10"/>
  <c r="G27" i="10"/>
  <c r="G26" i="10"/>
  <c r="G25" i="10"/>
  <c r="G24" i="10"/>
  <c r="G23" i="10"/>
  <c r="G22" i="10"/>
  <c r="G21" i="10"/>
  <c r="G20" i="10"/>
  <c r="G19" i="10"/>
  <c r="G18" i="10"/>
  <c r="G17" i="10"/>
  <c r="G16" i="10"/>
  <c r="G7" i="10"/>
  <c r="G6" i="10"/>
  <c r="G5" i="10"/>
  <c r="I8" i="10" s="1"/>
  <c r="G33" i="10"/>
  <c r="G32" i="10"/>
  <c r="G31" i="10"/>
  <c r="G30" i="10"/>
  <c r="G29" i="10"/>
  <c r="G28" i="10"/>
  <c r="I34" i="10" l="1"/>
  <c r="G43" i="10"/>
  <c r="C10" i="3" s="1"/>
  <c r="G103" i="5"/>
  <c r="G102" i="5"/>
  <c r="G101" i="5"/>
  <c r="G100" i="5"/>
  <c r="G99" i="5"/>
  <c r="G29" i="9"/>
  <c r="G30" i="9"/>
  <c r="G28" i="9"/>
  <c r="G27" i="9"/>
  <c r="G26" i="9"/>
  <c r="G25" i="9"/>
  <c r="G24" i="9"/>
  <c r="G23" i="9"/>
  <c r="G22" i="9"/>
  <c r="G21" i="9"/>
  <c r="G20" i="9"/>
  <c r="G19" i="9"/>
  <c r="I18" i="9"/>
  <c r="G16" i="9"/>
  <c r="G15" i="9"/>
  <c r="G14" i="9"/>
  <c r="G13" i="9"/>
  <c r="G12" i="9"/>
  <c r="G11" i="9"/>
  <c r="G9" i="9"/>
  <c r="G8" i="9"/>
  <c r="G7" i="9"/>
  <c r="G6" i="9"/>
  <c r="G5" i="9"/>
  <c r="I103" i="5" l="1"/>
  <c r="I31" i="9"/>
  <c r="I17" i="9"/>
  <c r="G32" i="9"/>
  <c r="C5" i="3" s="1"/>
  <c r="I10" i="9"/>
  <c r="G13" i="1" l="1"/>
  <c r="G11" i="1"/>
  <c r="G12" i="1"/>
  <c r="G56" i="7"/>
  <c r="G54" i="7"/>
  <c r="G53" i="7"/>
  <c r="G52" i="7"/>
  <c r="G51" i="7"/>
  <c r="G50" i="7"/>
  <c r="G49" i="7"/>
  <c r="G48" i="7"/>
  <c r="G47" i="7"/>
  <c r="G46" i="7"/>
  <c r="G45" i="7"/>
  <c r="G44" i="7"/>
  <c r="G43" i="7"/>
  <c r="G42" i="7"/>
  <c r="G41" i="7"/>
  <c r="G40" i="7"/>
  <c r="G59" i="7"/>
  <c r="G58" i="7"/>
  <c r="G57" i="7"/>
  <c r="G39" i="7"/>
  <c r="G38" i="7"/>
  <c r="G37" i="7"/>
  <c r="G36" i="7"/>
  <c r="G35" i="7"/>
  <c r="G34" i="7"/>
  <c r="G33" i="7"/>
  <c r="G32" i="7"/>
  <c r="G30" i="7"/>
  <c r="G29" i="7"/>
  <c r="G28" i="7"/>
  <c r="G26" i="7"/>
  <c r="G25" i="7"/>
  <c r="G24" i="7"/>
  <c r="G23" i="7"/>
  <c r="G22" i="7"/>
  <c r="G21" i="7"/>
  <c r="G20" i="7"/>
  <c r="G19" i="7"/>
  <c r="G18" i="7"/>
  <c r="G17" i="7"/>
  <c r="G16" i="7"/>
  <c r="G15" i="7"/>
  <c r="G14" i="7"/>
  <c r="G13" i="7"/>
  <c r="G12" i="7"/>
  <c r="G11" i="7"/>
  <c r="G10" i="7"/>
  <c r="G9" i="7"/>
  <c r="G8" i="7"/>
  <c r="G7" i="7"/>
  <c r="G6" i="7"/>
  <c r="G39" i="6"/>
  <c r="G38" i="6"/>
  <c r="G37" i="6"/>
  <c r="G36" i="6"/>
  <c r="G35" i="6"/>
  <c r="G34" i="6"/>
  <c r="G33" i="6"/>
  <c r="G32" i="6"/>
  <c r="G31" i="6"/>
  <c r="G30" i="6"/>
  <c r="G29" i="6"/>
  <c r="G26" i="6"/>
  <c r="I27" i="6" s="1"/>
  <c r="G17" i="6"/>
  <c r="G11" i="6"/>
  <c r="G10" i="6"/>
  <c r="G14" i="6"/>
  <c r="G13" i="6"/>
  <c r="G97" i="5"/>
  <c r="G86" i="5"/>
  <c r="G84" i="5"/>
  <c r="G83" i="5"/>
  <c r="G82" i="5"/>
  <c r="G81" i="5"/>
  <c r="G80"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46" i="5"/>
  <c r="G45" i="5"/>
  <c r="G44" i="5"/>
  <c r="G39" i="5"/>
  <c r="G38" i="5"/>
  <c r="G37" i="5"/>
  <c r="G36" i="5"/>
  <c r="G32" i="5"/>
  <c r="G33" i="5"/>
  <c r="G6" i="5"/>
  <c r="G15" i="5"/>
  <c r="G31" i="7"/>
  <c r="G5" i="7"/>
  <c r="G18" i="6"/>
  <c r="G19" i="6"/>
  <c r="G25" i="6"/>
  <c r="G24" i="6"/>
  <c r="G22" i="6"/>
  <c r="G21" i="6"/>
  <c r="G28" i="6"/>
  <c r="G8" i="6"/>
  <c r="G15" i="6"/>
  <c r="G12" i="6"/>
  <c r="G7" i="6"/>
  <c r="G6" i="6"/>
  <c r="G5" i="6"/>
  <c r="G96" i="5"/>
  <c r="G95" i="5"/>
  <c r="G94" i="5"/>
  <c r="G93" i="5"/>
  <c r="G92" i="5"/>
  <c r="G91" i="5"/>
  <c r="G90" i="5"/>
  <c r="G88" i="5"/>
  <c r="G87" i="5"/>
  <c r="G50" i="5"/>
  <c r="G49" i="5"/>
  <c r="G48" i="5"/>
  <c r="G47" i="5"/>
  <c r="G43" i="5"/>
  <c r="G42" i="5"/>
  <c r="G41" i="5"/>
  <c r="G40" i="5"/>
  <c r="G35" i="5"/>
  <c r="G31" i="5"/>
  <c r="G30" i="5"/>
  <c r="G29" i="5"/>
  <c r="G28" i="5"/>
  <c r="G27" i="5"/>
  <c r="G26" i="5"/>
  <c r="G25" i="5"/>
  <c r="G24" i="5"/>
  <c r="G22" i="5"/>
  <c r="G21" i="5"/>
  <c r="G20" i="5"/>
  <c r="G19" i="5"/>
  <c r="G18" i="5"/>
  <c r="G17" i="5"/>
  <c r="G16" i="5"/>
  <c r="G14" i="5"/>
  <c r="G13" i="5"/>
  <c r="G12" i="5"/>
  <c r="G11" i="5"/>
  <c r="G10" i="5"/>
  <c r="G8" i="5"/>
  <c r="G7" i="5"/>
  <c r="G5" i="5"/>
  <c r="G9" i="5"/>
  <c r="G9" i="1"/>
  <c r="G10" i="1"/>
  <c r="G14" i="1"/>
  <c r="G8" i="1"/>
  <c r="G7" i="1"/>
  <c r="G6" i="1"/>
  <c r="G5" i="1"/>
  <c r="G105" i="5" l="1"/>
  <c r="C4" i="3" s="1"/>
  <c r="I28" i="7"/>
  <c r="I60" i="7"/>
  <c r="I56" i="7"/>
  <c r="I34" i="5"/>
  <c r="I23" i="5"/>
  <c r="I40" i="6"/>
  <c r="G41" i="6"/>
  <c r="C6" i="3" s="1"/>
  <c r="G61" i="7"/>
  <c r="C7" i="3" s="1"/>
  <c r="I98" i="5"/>
  <c r="I89" i="5"/>
  <c r="I85" i="5"/>
  <c r="I79" i="5"/>
  <c r="G16" i="1"/>
  <c r="C9" i="3" s="1"/>
  <c r="I15" i="1"/>
  <c r="C11" i="3" l="1"/>
</calcChain>
</file>

<file path=xl/sharedStrings.xml><?xml version="1.0" encoding="utf-8"?>
<sst xmlns="http://schemas.openxmlformats.org/spreadsheetml/2006/main" count="1349" uniqueCount="485">
  <si>
    <t>Eilės Nr.</t>
  </si>
  <si>
    <t>Darbo pavadinimas, aprašymas</t>
  </si>
  <si>
    <t>Mato vnt.</t>
  </si>
  <si>
    <t>Kiekis</t>
  </si>
  <si>
    <t>Iš viso, Eur be PVM</t>
  </si>
  <si>
    <t>kompl.</t>
  </si>
  <si>
    <t>1.1</t>
  </si>
  <si>
    <t>1.2</t>
  </si>
  <si>
    <t>1.3</t>
  </si>
  <si>
    <t>1.4</t>
  </si>
  <si>
    <t>1.5</t>
  </si>
  <si>
    <t>1.6</t>
  </si>
  <si>
    <t>1.7</t>
  </si>
  <si>
    <t>1.8</t>
  </si>
  <si>
    <t>1.9</t>
  </si>
  <si>
    <t>2.1</t>
  </si>
  <si>
    <t>2.2</t>
  </si>
  <si>
    <t>2.3</t>
  </si>
  <si>
    <t>2.4</t>
  </si>
  <si>
    <t>2.5</t>
  </si>
  <si>
    <t>6.2</t>
  </si>
  <si>
    <t>DARBŲ KIEKIŲ ŽINIARAŠTIS NR. 1 – SUSISIEKIMO DALIS</t>
  </si>
  <si>
    <t>Skyrius</t>
  </si>
  <si>
    <t>IŠ VISO ŽINIARAŠTYJE 1, EUR BE PVM</t>
  </si>
  <si>
    <t>Iš viso skyriuje 6,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</si>
  <si>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</si>
  <si>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</si>
  <si>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</si>
  <si>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</si>
  <si>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</si>
  <si>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</si>
  <si>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</si>
  <si>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</si>
  <si>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</si>
  <si>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</si>
  <si>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</si>
  <si>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</si>
  <si>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 Melioracijos darbai</t>
  </si>
  <si>
    <t>IŠ VISO ŽINIARAŠTYJE 2, EUR BE PVM</t>
  </si>
  <si>
    <t>Melioracijos dalis</t>
  </si>
  <si>
    <t>Darbų kiekių žin. Nr.</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</si>
  <si>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</si>
  <si>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vnt.</t>
  </si>
  <si>
    <t>m</t>
  </si>
  <si>
    <t>m²</t>
  </si>
  <si>
    <t>t</t>
  </si>
  <si>
    <t>m³</t>
  </si>
  <si>
    <t>3.1.1</t>
  </si>
  <si>
    <t>3.1.2</t>
  </si>
  <si>
    <t>3.1.3</t>
  </si>
  <si>
    <t>3.1.4</t>
  </si>
  <si>
    <t>3.1.5</t>
  </si>
  <si>
    <t xml:space="preserve">Į krūvas sustumto dirvožemio pakrovimas į savivarčius ir išvežimas į sandėliavimo aikšteles </t>
  </si>
  <si>
    <t>Žemės sankasos tankinimas mechanizuotu būdu, h≥0,30m</t>
  </si>
  <si>
    <t xml:space="preserve">Viršutinio sankasos sluoksnio  h≥0,25m kvalifikuotas pagerinimas </t>
  </si>
  <si>
    <r>
      <t>m</t>
    </r>
    <r>
      <rPr>
        <vertAlign val="superscript"/>
        <sz val="10"/>
        <color rgb="FF000000"/>
        <rFont val="Arial"/>
        <family val="2"/>
      </rPr>
      <t>3</t>
    </r>
  </si>
  <si>
    <t xml:space="preserve">Šlaitų ir griovio dugno planiravimas mechanizuotu būdu </t>
  </si>
  <si>
    <t xml:space="preserve">Šlaitų ir griovio dugno planiravimas rankiniu būdu </t>
  </si>
  <si>
    <t>Šlaitų ir teritorijų šalia padengimas dirvožemiu ir apsėjimas žolės sėklomis, h=0,10 m</t>
  </si>
  <si>
    <t>Apsauginio šalčiui atsparaus sluoksnio įrengimas, h≥0,58 m</t>
  </si>
  <si>
    <t>Skaldos pagrindo sluoksnio iš nesurištų mineralinių medžiagų mišinio 0/45 įrengimas, h=0,20 m</t>
  </si>
  <si>
    <t>Dangos pagruntavimas panaudojant bituminę emulsiją C60BP4-S 200 g/m²</t>
  </si>
  <si>
    <t>3.1.6</t>
  </si>
  <si>
    <t>3.1.7</t>
  </si>
  <si>
    <t>3.1.8</t>
  </si>
  <si>
    <t>3.2.1</t>
  </si>
  <si>
    <t>3.3.1</t>
  </si>
  <si>
    <t>3.3.2</t>
  </si>
  <si>
    <t>3.4.1</t>
  </si>
  <si>
    <t>3.4.2</t>
  </si>
  <si>
    <t>3.4.3</t>
  </si>
  <si>
    <t>3.5.3</t>
  </si>
  <si>
    <t>Silpnaregių vedimo paviršiaus iš betoninių reljefinių trinkelių įrengimas, h=0,08 m</t>
  </si>
  <si>
    <t>Silpnaregių įspėjamojo paviršiaus iš betoninių reljefinių trinkelių įrengimas, h=0,08 m</t>
  </si>
  <si>
    <t>Betoninių vejos bordiūrų (1,00x0,08x0,20 m) ant betono C12/15 pagrindo įrengimas</t>
  </si>
  <si>
    <t>Asfalto užsandarinimo bituminės juostos įrengimas, h=0,04 m</t>
  </si>
  <si>
    <t>Kelio ženklų vienstiebių metalinių atramų (d=76,1/2,0 mm) pastatymas</t>
  </si>
  <si>
    <t>Kelio ženklų skydų ant vienstiebių metalinių atramų sumontavimas</t>
  </si>
  <si>
    <t>Ženklinimo tipas 1.1 (linijos plotis 0,12 m) siaura ištisinė linija (iš polimerinių medžiagų)</t>
  </si>
  <si>
    <t>Ženklinimo tipas 1.7 (linijos plotis 0.12 m) siaura brūkšninė linija, kai brūkšnio ir tarp santykis 1m/1m (iš polimerinių medžiagų)</t>
  </si>
  <si>
    <t>Ženklinimo tipas 1.21 autobusų stotelės žymėjimas (iš polimerinių medžiagų)</t>
  </si>
  <si>
    <t>IŠ VISO ŽINIARAŠTYJE 4, EUR BE PVM</t>
  </si>
  <si>
    <t>IŠ VISO ŽINIARAŠTYJE 3, EUR BE PVM</t>
  </si>
  <si>
    <r>
      <t>m</t>
    </r>
    <r>
      <rPr>
        <vertAlign val="superscript"/>
        <sz val="11"/>
        <color theme="1"/>
        <rFont val="Times New Roman"/>
        <family val="1"/>
      </rPr>
      <t>3</t>
    </r>
  </si>
  <si>
    <t>Poilsio aikštelės ašinės linijos nužymėjimas (privažiavimo kelias lengvojo transporto aikštelė)</t>
  </si>
  <si>
    <t>Poilsio aikštelės ašinės linijos nužymėjimas (sunkiasvorių aikštelė)</t>
  </si>
  <si>
    <t>Asfalto dangos išardymas vidutiniškai iki 0,08 m</t>
  </si>
  <si>
    <t>Asfalto dangos pakrovimas ir išvežimas</t>
  </si>
  <si>
    <t>Betoninių kelio bordiūrų išardymas</t>
  </si>
  <si>
    <t>Betoninių kelio bordiūrų pakrovimas ir išvežimas rangovo pasirinktu atstumu</t>
  </si>
  <si>
    <t>Betoninės dangos demontavimas h- 0,10 m</t>
  </si>
  <si>
    <t>Betoninės dangos pakrovimas ir išvežimas</t>
  </si>
  <si>
    <t>Betono gaminių utilizavimas</t>
  </si>
  <si>
    <t>Esamų metalinių stulpų demontavimas</t>
  </si>
  <si>
    <t>Esamų konteinerių demontavimas</t>
  </si>
  <si>
    <t>Signalinių stulpelių demontavimas ir išvežimas utilizavimui</t>
  </si>
  <si>
    <t>Esamų kelio ženklų perkėlimas į kitą projekto vietą</t>
  </si>
  <si>
    <t>Esamų kelio ženklų demontavimas</t>
  </si>
  <si>
    <t>Esamos metalinės konstrukcijos demontavimas</t>
  </si>
  <si>
    <t>Nelegalių statinių demontavimas (degalinės konstrukcija įskaitant pamato bei įtvirtinimo detales):
Metalinė konstrukcija – 75 t;
G/b konstrukcija -  30 m3</t>
  </si>
  <si>
    <t>Dirvožemio pašalinimas hvid. 0,30 m ir sustūmimas į krūvas buldozeriu iki 50 m atstumu</t>
  </si>
  <si>
    <t>Pylimų įrengimas iš sankasai tinkamų gruntų ir atsivežimas</t>
  </si>
  <si>
    <t>Žemės sankasos planiravimas</t>
  </si>
  <si>
    <t>Viršutinio sankasos sluoksnio  h≥0,25m gruntų sustiprinimas</t>
  </si>
  <si>
    <t xml:space="preserve">Asfalto pagrindo sluoksnio įrengimas iš mišinio AC 22 PS,  h=0,10 m </t>
  </si>
  <si>
    <t>Apatinis sluoksnis iš  asfalto AC 16 AS įrengimas, h=0,08 m</t>
  </si>
  <si>
    <t>Viršutinis sluoksnis iš skaldos ir mastikos asfalto SMA 11 S įrengimas, h=0,04 m</t>
  </si>
  <si>
    <t xml:space="preserve">Paviršiaus šiurkštinimas fr. (2/5) skaldyta mineraline medžiaga </t>
  </si>
  <si>
    <t>Šalčiui nejautrių medžiagų sluoksnis, h≥0,48 m</t>
  </si>
  <si>
    <t>Skaldos pagrindo sluoksnio iš nesurištų mineralinių medžiagų mišinio 0/45 įrengimas, h=0,30 m</t>
  </si>
  <si>
    <t>3.2.2</t>
  </si>
  <si>
    <t>3.2.3</t>
  </si>
  <si>
    <t>3.2.4</t>
  </si>
  <si>
    <t>3.2.5</t>
  </si>
  <si>
    <t>Apsauginio šalčiui atsparaus sluoksnio įrengimas, h≥0,51 m</t>
  </si>
  <si>
    <t xml:space="preserve">Asfalto pagrindo sluoksnio įrengimas iš mišinio AC 22 PN,  h=0,10 m </t>
  </si>
  <si>
    <t>Viršutinis sluoksnis iš asfalto AC 11 VN įrengimas, h=0,04 m</t>
  </si>
  <si>
    <t>Šalčiui nejautrių medžiagų sluoksnis, h≥0,41 m</t>
  </si>
  <si>
    <t>3.4.4</t>
  </si>
  <si>
    <t>3.4.5</t>
  </si>
  <si>
    <t>Apsauginio šalčiui atsparaus sluoksnio įrengimas, h≥0,48m</t>
  </si>
  <si>
    <t xml:space="preserve">Asfalto pagrindo sluoksnio įrengimas iš mišinio AC 22 PN,  h=0,08 m </t>
  </si>
  <si>
    <t>3.5.4</t>
  </si>
  <si>
    <t>3.5.5</t>
  </si>
  <si>
    <t>3.5.6</t>
  </si>
  <si>
    <t>Asfalto suvedimas iš asfalto AC 11 VN dangos, h=0,04 m</t>
  </si>
  <si>
    <t>Apsauginio šalčiui atsparaus sluoksnio įrengimas, h≥0,38m</t>
  </si>
  <si>
    <t>Šalčiui nejautrių medžiagų sluoksnio įrengimas, h≥0,23 m</t>
  </si>
  <si>
    <t>Skaldos pagrindo sluoksnio iš nesurištų mineralinių medžiagų mišinio 0/45 įrengimas, h=0,15 m</t>
  </si>
  <si>
    <t>Betoninių atsijų įrengimas fr. 0/5, h-0,03 m</t>
  </si>
  <si>
    <t>SBR juodos gumos granulės, h-0,03 m</t>
  </si>
  <si>
    <t>Šalčiui nejautrių medžiagų sluoksnio įrengimas, h≥0,19 m</t>
  </si>
  <si>
    <t>Betoninių trinkelių įrengimas h-0,08 m</t>
  </si>
  <si>
    <t>Betoninių kelio bordiūrų (1,00x0,15x0,30 m) ant betono C20/25 pagrindo įrengimas</t>
  </si>
  <si>
    <t>Granitinių kelio bordiūrų (1,00x0,15x0,30 m) ant betono C20/25 pagrindo įrengimas</t>
  </si>
  <si>
    <t xml:space="preserve">5. Betoninių bortų įrengimas </t>
  </si>
  <si>
    <t>5. Betoninių bortų įrengimas</t>
  </si>
  <si>
    <t>Kelio ženklo skydo (lenkto) ant vienstiebių metalinių atramų sumontavimas</t>
  </si>
  <si>
    <t>Kelio ženklų skydų ant apšvietimo atramų sumontavimas</t>
  </si>
  <si>
    <t>Ženklinimo tipas 1.24 neįgalusis žymėjimas (iš polimerinių medžiagų)</t>
  </si>
  <si>
    <t>Ženklinimo tipas 1.27 geltono zigzago žymėjimas (iš polimerinių medžiagų)</t>
  </si>
  <si>
    <t>Grunto iškasimas, pakrovimas ir išvežimas</t>
  </si>
  <si>
    <t>Smėlio pagrindo  po valymo įrenginiais įrengimas</t>
  </si>
  <si>
    <t>Pagrindų po vamzdžiais įrengimas iš smėlingo grunto</t>
  </si>
  <si>
    <t>Vamzdynų pirminis užpylimas smėlingu gruntu, sutankinant gruntą</t>
  </si>
  <si>
    <t>Tranšėjos užpylimas smėlingu gruntu, sutankinant gruntą</t>
  </si>
  <si>
    <t>2. Buitinių nuotekų tinklai</t>
  </si>
  <si>
    <t>Nuotekų surinkimo tinklų plastikiniais vamzdžiais d-110 klojimas</t>
  </si>
  <si>
    <t>Apskaitos šulinys d1500 su elektromagnetiniu nuotekų debitomačiu DN100</t>
  </si>
  <si>
    <t>Buitinių nuotekų valymo įrenginiai</t>
  </si>
  <si>
    <t>Savitakinių buitinių nuotekų vamzdynų hidraulinis bandymas</t>
  </si>
  <si>
    <t>Komunikacijų žymėjimo ženklų įrengimas</t>
  </si>
  <si>
    <t>2.6</t>
  </si>
  <si>
    <t>2.7</t>
  </si>
  <si>
    <t>Vandentiekio tinklų plastikiniais PE vamzdžiais d-32 klojimas</t>
  </si>
  <si>
    <t>Slėginių vandentiekio vamzdynų hidraulinis bandymas</t>
  </si>
  <si>
    <t>Vamzdynų sistemos praplovimas ir dezinfekavimas</t>
  </si>
  <si>
    <t>Nuotekų surinkimo tinklų plastikiniais vamzdžiais d-200 klojimas</t>
  </si>
  <si>
    <t>Nuotekų surinkimo tinklų plastikiniais vamzdžiais d-250 klojimas</t>
  </si>
  <si>
    <t>Nuotekų surinkimo tinklų plastikiniais vamzdžiais d-315 klojimas</t>
  </si>
  <si>
    <t>Ištekėjimo žiočių d315 įrengimas</t>
  </si>
  <si>
    <t>Vamzdyno vidaus apžiūra, darant vaizdo įrašą</t>
  </si>
  <si>
    <t>2.8</t>
  </si>
  <si>
    <t>2.9</t>
  </si>
  <si>
    <t>2.10</t>
  </si>
  <si>
    <t>2.11</t>
  </si>
  <si>
    <t>2.12</t>
  </si>
  <si>
    <t>2.13</t>
  </si>
  <si>
    <t>Anoduota aliuminė apšvietimo atrama, montuojama į pamatą, h=6m virš žemės paviršiaus</t>
  </si>
  <si>
    <t>Pamatas 6-10m atramai, h=1,2m, komplekte su guma</t>
  </si>
  <si>
    <t>Gatvės šviestuvo vienguba gembė</t>
  </si>
  <si>
    <t>Gatvės šviestuvo dviguba gembė</t>
  </si>
  <si>
    <t>Gatvės šviestuvas, LED 45.5 W, 6021 lm, 4000K, IP66</t>
  </si>
  <si>
    <t>Apšvietimo valdymo skydas</t>
  </si>
  <si>
    <t>1kV kabelis Al-4x35 XLPE izoliacija</t>
  </si>
  <si>
    <t>1kV kabelis Al-4x16 XLPE izoliacija</t>
  </si>
  <si>
    <t>1kV kabelis Cu-3x1,5 PVC izoliacija</t>
  </si>
  <si>
    <t>1kV kabelis Al-5x16 XLPE izoliacija</t>
  </si>
  <si>
    <t>1kV kabelis Cu-3x2,5 PVC izoliacija</t>
  </si>
  <si>
    <t>Signalinė juosta</t>
  </si>
  <si>
    <t>Vamzdis PEØ50 skirtas kloti atviru būdu</t>
  </si>
  <si>
    <t>Vamzdis PEØ75 skirtas kloti atviru būdu</t>
  </si>
  <si>
    <t>1kV galinė vidaus mova Al-4x35 kabeliui</t>
  </si>
  <si>
    <t>1kV galinė vidaus mova Al-4x16 kabeliui</t>
  </si>
  <si>
    <t>1kV galinė vidaus mova Al-5x16 kabeliui</t>
  </si>
  <si>
    <t>Atsišakojimo gnybtų komplektas su 6A saugikliu</t>
  </si>
  <si>
    <t>Cinkuotas įžeminimo strypas 20mm L=1,5m</t>
  </si>
  <si>
    <t>Antgalis</t>
  </si>
  <si>
    <t>Įkalimo galvutė</t>
  </si>
  <si>
    <t>Kryžminė jungtis</t>
  </si>
  <si>
    <t>Cinkuota plieninė juosta 30x4mm</t>
  </si>
  <si>
    <t>Duobės apšvietimo pamatui kasimas/užpylimas mechanizuotai</t>
  </si>
  <si>
    <t>AVS pamato kasimas/užpylimas mechanizuotai</t>
  </si>
  <si>
    <t>AVS pamato montavimas</t>
  </si>
  <si>
    <t>AVS montavimas</t>
  </si>
  <si>
    <t>Pamato apšvietimo atramai montavimas</t>
  </si>
  <si>
    <t>Apšvietimo atramos montavimas</t>
  </si>
  <si>
    <t>Gembės montavimas ant atramos</t>
  </si>
  <si>
    <t>Šviestuvo montavimas ant atramos</t>
  </si>
  <si>
    <t>Tranšėjos kasimas/užpylimas 1-2 kab. rankiniu būdu</t>
  </si>
  <si>
    <t>Tranšėjos kasimas/užpylimas 1-2 kab. mechanizuotai</t>
  </si>
  <si>
    <t>Tranšėjos kasimas/užpylimas papild. kab. rankiniu būdu</t>
  </si>
  <si>
    <t>Leidimas kasinėjimo darbams</t>
  </si>
  <si>
    <t>Kitų organizacijų atstovų iškvietimas</t>
  </si>
  <si>
    <t>Geodezinis trasos nužymėjimas</t>
  </si>
  <si>
    <t>Išpildomosios nuotraukos atlikimas</t>
  </si>
  <si>
    <t>eur.</t>
  </si>
  <si>
    <t>Kabelio iki 1kg/m montavimas vamzdyje</t>
  </si>
  <si>
    <t>Kabelio iki 1kg/m montavimas atramoje</t>
  </si>
  <si>
    <t>Kabelio iki 1kg/m montavimas konstrukcijose</t>
  </si>
  <si>
    <t>Kabelio Cu-3x1,5 montavimas atramoje</t>
  </si>
  <si>
    <t>Signalinės juostos paklojimas tranšėjoje</t>
  </si>
  <si>
    <t>Vamzdžio PEØ50 paklojimas tranšėjoje</t>
  </si>
  <si>
    <t>Vamzdžio PEØ75 paklojimas tranšėjoje</t>
  </si>
  <si>
    <t>1kV galinės vidaus movos Al-4x35 kabeliui montavimas</t>
  </si>
  <si>
    <t>1kV galinės vidaus movos Al-4x16 kabeliui montavimas</t>
  </si>
  <si>
    <t>1kV galinės vidaus movos Al-5x16 kabeliui montavimas</t>
  </si>
  <si>
    <t>Atsišakojimo gnybtų komplekto montavimas</t>
  </si>
  <si>
    <t>Įžeminimo įrenginio R≤10Ω montavimas</t>
  </si>
  <si>
    <t>Prijungimas prie įžeminimo įrenginio</t>
  </si>
  <si>
    <t>Įžeminimo įrenginio varžos matavimas</t>
  </si>
  <si>
    <t>Kabelio izoliacijos varžos matavimas</t>
  </si>
  <si>
    <t>Tranšėjos kasimas/užpylimas papild. kab. mechanizuotai</t>
  </si>
  <si>
    <t>Stacionari IP vaizdo stebėjimo kamera cilindriniame korpuse lauko sąlygoms, kamera komplekte su tvirtinimo komponentais</t>
  </si>
  <si>
    <t>Tinklinis IP vaizdo srautų įrašymo įrenginys</t>
  </si>
  <si>
    <t>Kabelių sutvarkymo panelė</t>
  </si>
  <si>
    <t>1U – 8x230V rozečių blokas</t>
  </si>
  <si>
    <t>Apsauga nuo viršįtampių</t>
  </si>
  <si>
    <t>FTP kabelis, Cat6</t>
  </si>
  <si>
    <t>Ilgintuvas</t>
  </si>
  <si>
    <t>KS-1 pamato montavimas</t>
  </si>
  <si>
    <t>KS-1 montavimas</t>
  </si>
  <si>
    <t>Panelių montavimas komutacinėje spintoje</t>
  </si>
  <si>
    <t>Vaizdo kameros montavimas ant atramos</t>
  </si>
  <si>
    <t>FTP kabelio montavimas vamzdyje</t>
  </si>
  <si>
    <t>FTP kabelio montavimas atramoje</t>
  </si>
  <si>
    <t>FTP kabelio montavimas spintoje</t>
  </si>
  <si>
    <t>FTP kabelio galų užspaudimas</t>
  </si>
  <si>
    <t>FTP kabelio tikrinimas</t>
  </si>
  <si>
    <t>Apsaugos nuo viršįtampių montavimas</t>
  </si>
  <si>
    <t>Vamzdžio PEØ32 paklojimas tranšėjoje</t>
  </si>
  <si>
    <t>Įrangos derinimas ir išbandymas</t>
  </si>
  <si>
    <t>vnt</t>
  </si>
  <si>
    <t>IŠ VISO ŽINIARAŠTYJE 5, EUR BE PVM</t>
  </si>
  <si>
    <t>Drenažo rinktuvų iš PVC160/145 mm polietileninių vamzdžių su geotekstilės filtru įrengimas vienkaušiu ekskavatoriumi priemolio grunte iki 3 m gylio</t>
  </si>
  <si>
    <t>PVC drenažo rinktuvų ir sausintuvų užpylimas žvyru rankiniu būdu</t>
  </si>
  <si>
    <t>Drenažo sausintuvų įrengimas iš PVC50 mm vidaus skersmens gofruotų perforuotų vamzdžių su geotekstilės filtru priemolio grunte vienkaušiu</t>
  </si>
  <si>
    <t>Drenažo rinktuvų iš PVC103,6(110x3,2) mm neperforuotų beslėgių movinių vamzdžių N klasės (SN4) įrengimas priemolio grunte iki 2 m gylio vienkaušiu ekskavatoriumi</t>
  </si>
  <si>
    <t>Drenažo rinktuvų iš PVC152(160x4,0) mm neperforuotų beslėgių movinių vamzdžių N (SN4) klasė įrengimas priemolio grunte iki 2 m gylio vienkaušiu ekskavatoriumi</t>
  </si>
  <si>
    <t>Drenažo rinktuvų iš PVC 237,6 (250x6,2) mm neperforuotų beslėgių movinių vamzdžių N klasės (SN4) įrengimas priemolio grunte iki 2 m gylio vienkaušiu ekskavatoriumi</t>
  </si>
  <si>
    <t>PE100 PN10 D250 mm vamzdžių prastūmimas po keliais</t>
  </si>
  <si>
    <t>Grunto išpūtimas iš vamzdžių, paklotų kalimo būdu</t>
  </si>
  <si>
    <t>1.10</t>
  </si>
  <si>
    <t>Požeminio drenažo šulinio PEŠP D600 įrengimas</t>
  </si>
  <si>
    <t>1.11</t>
  </si>
  <si>
    <t>Vandentiekio ir nuotekų šalinimo dalis</t>
  </si>
  <si>
    <t>Elektrotechninė dalis</t>
  </si>
  <si>
    <t>Elektroninių ryšių (telekomunikacijų) dalis</t>
  </si>
  <si>
    <t>m3</t>
  </si>
  <si>
    <r>
      <t xml:space="preserve">Vieneto kaina, Eur be PVM  </t>
    </r>
    <r>
      <rPr>
        <b/>
        <sz val="11"/>
        <color rgb="FFFF0000"/>
        <rFont val="Times New Roman"/>
        <family val="1"/>
      </rPr>
      <t>(pildo Teikėjas)</t>
    </r>
  </si>
  <si>
    <r>
      <t>Drenažo linijų ieškojimas vienkaušiais ekskavatoriais 0,4 m</t>
    </r>
    <r>
      <rPr>
        <sz val="11"/>
        <color rgb="FF000000"/>
        <rFont val="Times New Roman"/>
        <family val="1"/>
      </rPr>
      <t>3 talpos kaušais</t>
    </r>
  </si>
  <si>
    <t>DARBŲ KIEKIŲ ŽINIARAŠTIS NR. 2 – STATINIO ARCHITEKTŪRINĖ DALIS</t>
  </si>
  <si>
    <t>1. Lauko baldai</t>
  </si>
  <si>
    <t>Betoninis suoliukas</t>
  </si>
  <si>
    <t>Lauko pavėsinė</t>
  </si>
  <si>
    <t>Betoninis atitvėrimo stulpelis (&gt;60cm aukščio) prie pavėsinės</t>
  </si>
  <si>
    <t>Stalas su dviem suoliukais (pavėsinėje)</t>
  </si>
  <si>
    <t>Šiukšliadėžė</t>
  </si>
  <si>
    <t>Korpusas šiukšliadėžėms su ratukais (3 šiukšliadėžėms)</t>
  </si>
  <si>
    <t>Dvivietės sūpynės</t>
  </si>
  <si>
    <t>Balansinės sūpynės</t>
  </si>
  <si>
    <t>Spyruokliukas</t>
  </si>
  <si>
    <t xml:space="preserve">Tvorelė </t>
  </si>
  <si>
    <t>Varteliai (1.88m)</t>
  </si>
  <si>
    <t>3. Mažoji architektūra</t>
  </si>
  <si>
    <t>Automatiniai lauko tualetai</t>
  </si>
  <si>
    <t>4. Augalai ir medžiagos</t>
  </si>
  <si>
    <t>4.1</t>
  </si>
  <si>
    <t>4.2</t>
  </si>
  <si>
    <t>4.3</t>
  </si>
  <si>
    <t>Krūmas. Cornus sanguines 'Magic flame'</t>
  </si>
  <si>
    <t>4.4</t>
  </si>
  <si>
    <t>Krūmas. Spirea cinerea 'Grefsheim'</t>
  </si>
  <si>
    <t>4.5</t>
  </si>
  <si>
    <t>Daugiametės gėlės. Nepeta faassenii 'Purrsian blue'</t>
  </si>
  <si>
    <t>4.6</t>
  </si>
  <si>
    <t>Daugiametės gėlės. Echinacea paradoxa</t>
  </si>
  <si>
    <t>4.7</t>
  </si>
  <si>
    <t>Varpiniai augalai. Calamagrostis 'Karl foerster'</t>
  </si>
  <si>
    <t>4.8</t>
  </si>
  <si>
    <t>Varpiniai augalai. Deschampsia cespitosa 'Goldtau'</t>
  </si>
  <si>
    <t>4.9</t>
  </si>
  <si>
    <t>Varpiniai augalai. Molinia caerulea 'Edith dudzhus'</t>
  </si>
  <si>
    <t>4.10</t>
  </si>
  <si>
    <t>4.11</t>
  </si>
  <si>
    <t>Mulčias</t>
  </si>
  <si>
    <t>4.12</t>
  </si>
  <si>
    <t>4.13</t>
  </si>
  <si>
    <t xml:space="preserve">Medis. Acer rubrum   </t>
  </si>
  <si>
    <t xml:space="preserve">Medis. Tilia cordata </t>
  </si>
  <si>
    <t>Medis. Sorbus commixta 'Dodong'</t>
  </si>
  <si>
    <t>Spygliuotis. Pinus mugo</t>
  </si>
  <si>
    <t>Vejos bortas. Plastikinis</t>
  </si>
  <si>
    <t>Statinio architektūrinė dalis</t>
  </si>
  <si>
    <t>IŠ VISO ŽINIARAŠTYJE 6, EUR BE PVM</t>
  </si>
  <si>
    <t>Aikštelės guminės dangos spalvota EPDM fr. 2 mm įrengimas, h=0,01 m</t>
  </si>
  <si>
    <t>2.Žaidimų aikštelės įrenginiai</t>
  </si>
  <si>
    <t>7. Drenažo sistemos įrengimas</t>
  </si>
  <si>
    <t>7.1</t>
  </si>
  <si>
    <t>7.2</t>
  </si>
  <si>
    <t>7.3</t>
  </si>
  <si>
    <t>7.4</t>
  </si>
  <si>
    <t>7.5</t>
  </si>
  <si>
    <t>Filtruojančios geotekstilės dengiamas plotas</t>
  </si>
  <si>
    <t>Žvirgždo skaldos 11/16 įrengimas</t>
  </si>
  <si>
    <t>Drenažinis vamzdis su geotekstilės filtru nemažesnis nei D100 mm skersmens įrengimas</t>
  </si>
  <si>
    <t>Žvyro skaldos 5/8 įplūktos į gruntą įrengimas</t>
  </si>
  <si>
    <t>Drenažinio vamzdžio galų užsandarinimas aklėmis</t>
  </si>
  <si>
    <t>Iš viso skyriuje 7, 
Eur be PVM</t>
  </si>
  <si>
    <t>DARBŲ KIEKIŲ ŽINIARAŠTIS NR. 6 – MELIORACIJOS DALIS</t>
  </si>
  <si>
    <t>rutulinis kaltas Ø243</t>
  </si>
  <si>
    <t>filtro tipas tinklelinis</t>
  </si>
  <si>
    <t>filtras PVC D125</t>
  </si>
  <si>
    <t>Apsauginė-filtrinė kolona (viršiltrinis vamzdis, sėsdintuvas); PVC D140/125</t>
  </si>
  <si>
    <t>2. Vandens pakėlimo ir valdymo įranga siurblynė</t>
  </si>
  <si>
    <t>dažnio keitiklis (5,5 kW) su slėgio davikliu ir hidrokompensatoriumi;</t>
  </si>
  <si>
    <t>segtukai lynui ir kabeliui;</t>
  </si>
  <si>
    <t>siurblys Q= 2,4-12,0 m3/h, (komplekte:
valdymo pultas, automatinis jungiklis, 4 kW);
-dažnio keitiklis (5,5 kW) su slėgio davikliu ir hidrokompensatoriumi; “Debe Pumpar (Švedija), arba analogas)</t>
  </si>
  <si>
    <t>vamzdžiai siurblio montavimui; PE100PN10 50</t>
  </si>
  <si>
    <r>
      <t>el. kabelis gręžinyje (gumin. izol.); 4x2,5 mm</t>
    </r>
    <r>
      <rPr>
        <vertAlign val="superscript"/>
        <sz val="11"/>
        <color rgb="FF000000"/>
        <rFont val="Times New Roman"/>
        <family val="1"/>
      </rPr>
      <t>2</t>
    </r>
  </si>
  <si>
    <t>lynas nerūdijančio plieno; Ø4 mm</t>
  </si>
  <si>
    <t>gręžinio dangtis; Ø140 mm</t>
  </si>
  <si>
    <t>atbulinis vožtuvas; Ø50 mm</t>
  </si>
  <si>
    <t>apsauginis vožtuvas; Ø50 mm</t>
  </si>
  <si>
    <t>nipelis; Ø50 mm</t>
  </si>
  <si>
    <t>nipelis; Ø15 mm</t>
  </si>
  <si>
    <t>redukcija; Ø50x15 mm</t>
  </si>
  <si>
    <t>redukcija; Ø25x15 mm</t>
  </si>
  <si>
    <t>redukcija; Ø15x12 mm</t>
  </si>
  <si>
    <t>ventilis; Ø15 mm</t>
  </si>
  <si>
    <t>trišakis; Ø50 mm</t>
  </si>
  <si>
    <t>trišakis;Ø25 mm</t>
  </si>
  <si>
    <t>trišakis; Ø15 mm</t>
  </si>
  <si>
    <t>alkūnė; Ø450 mm</t>
  </si>
  <si>
    <t>lanksti žarna; Ø15 mm</t>
  </si>
  <si>
    <t>vandens skaitiklis; Ø50 mm</t>
  </si>
  <si>
    <t>perėjimas; Ø50x32 mm</t>
  </si>
  <si>
    <t>2.14</t>
  </si>
  <si>
    <t>2.15</t>
  </si>
  <si>
    <t>2.16</t>
  </si>
  <si>
    <t>2.17</t>
  </si>
  <si>
    <t>2.18</t>
  </si>
  <si>
    <t>2.19</t>
  </si>
  <si>
    <t>2.20</t>
  </si>
  <si>
    <t>2.21</t>
  </si>
  <si>
    <t>2.22</t>
  </si>
  <si>
    <t>2.23</t>
  </si>
  <si>
    <t>2.24</t>
  </si>
  <si>
    <t>2.25</t>
  </si>
  <si>
    <t>2.26</t>
  </si>
  <si>
    <t>2.27</t>
  </si>
  <si>
    <t>Gręžinio projektinis našumas</t>
  </si>
  <si>
    <t>Gręžinio projektinis gylis</t>
  </si>
  <si>
    <t>Pradinis skersmuo</t>
  </si>
  <si>
    <t>VAZ griežto  režimo taršos apribojimų juosta, R</t>
  </si>
  <si>
    <t>3. Požeminio vandens eksploatacinis gręžinys</t>
  </si>
  <si>
    <t>4. Vadens tiekimo sistema</t>
  </si>
  <si>
    <r>
      <t>m</t>
    </r>
    <r>
      <rPr>
        <vertAlign val="superscript"/>
        <sz val="11"/>
        <color theme="1"/>
        <rFont val="Times New Roman"/>
        <family val="1"/>
      </rPr>
      <t>3</t>
    </r>
    <r>
      <rPr>
        <sz val="11"/>
        <color theme="1"/>
        <rFont val="Times New Roman"/>
        <family val="1"/>
      </rPr>
      <t>/h</t>
    </r>
  </si>
  <si>
    <t>mm</t>
  </si>
  <si>
    <t>3.1</t>
  </si>
  <si>
    <t>3.2</t>
  </si>
  <si>
    <t>3.5</t>
  </si>
  <si>
    <t>3.3</t>
  </si>
  <si>
    <t>3.4</t>
  </si>
  <si>
    <t>3.6</t>
  </si>
  <si>
    <t>3.7</t>
  </si>
  <si>
    <t>DARBŲ KIEKIŲ ŽINIARAŠTIS NR. 7 – HIDROGEOLOGINĖ DALIS</t>
  </si>
  <si>
    <t>Hidrogeologinė dalis</t>
  </si>
  <si>
    <t>IŠ VISO ŽINIARAŠTYJE 7, EUR BE PVM</t>
  </si>
  <si>
    <t xml:space="preserve"> Poilsio aikštelės valstybinės reikšmės magistralinio kelio A1 Vilnius–Kaunas–Klaipėda 156,600 km, dešinėje pusėje, kapitalinis remontas</t>
  </si>
  <si>
    <t>1. Paruošiamieji darbai</t>
  </si>
  <si>
    <t>Negrąžinamos medžiagos (nepanaudotos frezuoto asfalto granulės), įkainis ≤ -7,00 Eur/t  (sąmatoje įvertinamas su minuso ženklu)</t>
  </si>
  <si>
    <t xml:space="preserve">Medžių &gt;Ø32 cm kirtimas, kelmų pašalinimas ir išvežimas </t>
  </si>
  <si>
    <t>Negrąžinamos medžiagos – 4 vnt.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</si>
  <si>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1.12</t>
  </si>
  <si>
    <t>1.13</t>
  </si>
  <si>
    <t>1.14</t>
  </si>
  <si>
    <t>1.15</t>
  </si>
  <si>
    <t>1.16</t>
  </si>
  <si>
    <t>1.17</t>
  </si>
  <si>
    <t>1.18</t>
  </si>
  <si>
    <t>1.19</t>
  </si>
  <si>
    <t xml:space="preserve">Grunto kasimas ekskavatoriais, pakrovimas į savivarčius ir išvežimas į Rangovo pasirinktą vietą </t>
  </si>
  <si>
    <t>2. Žemės darbai</t>
  </si>
  <si>
    <t>3.2 Poilsio aikštelės dangos konstrukcijos įrengimas 
(Lengvojo transporto DK1) 
1 VARIANTAS</t>
  </si>
  <si>
    <t>3.2 Poilsio aikštelės dangos konstrukcijos įrengimas 
(Lengvojo transporto DK1) 
2 VARIANTAS</t>
  </si>
  <si>
    <t>3.3 Poilsio aikštelės dangos konstrukcijos įrengimas 
(Lengvojo transporto DK0,3) 
1 VARIANTAS</t>
  </si>
  <si>
    <t>3.3 Poilsio aikštelės dangos konstrukcijos įrengimas 
(Lengvojo transporto DK0,3) 
2 VARIANTAS</t>
  </si>
  <si>
    <t>3.4 Poilsio aikštelės dangos konstrukcijos įrengimas 
 (1 ir 2 variantai)</t>
  </si>
  <si>
    <t>3.1 Poilsio aikštelės dangos konstrukcijos įrengimas (Sunkiasvorio transporto DK10) 
1 VARIANTAS</t>
  </si>
  <si>
    <t>3.1 Poilsio aikštelės dangos konstrukcijos įrengimas (Sunkiasvorio transporto DK10) 
2 VARIANTAS</t>
  </si>
  <si>
    <t>Dangos pagruntavimas panaudojant bituminę emulsiją C60BP4-S 200 g/m² (Asfalto dangos suvedimas su esamu asfalto sluoksniu)</t>
  </si>
  <si>
    <t>3.5.7</t>
  </si>
  <si>
    <t>4. Takų dangos konstrukcijos įrengimas</t>
  </si>
  <si>
    <t>5.1</t>
  </si>
  <si>
    <t>5.2</t>
  </si>
  <si>
    <t>5.3</t>
  </si>
  <si>
    <t>5.4</t>
  </si>
  <si>
    <t>6. Kelio apstatymas ir saugaus eismo organizavimas</t>
  </si>
  <si>
    <t>6.1</t>
  </si>
  <si>
    <t>6.3</t>
  </si>
  <si>
    <t>6.4</t>
  </si>
  <si>
    <t>6.5</t>
  </si>
  <si>
    <t>6.6</t>
  </si>
  <si>
    <t>6.7</t>
  </si>
  <si>
    <t>6.8</t>
  </si>
  <si>
    <t>6.9</t>
  </si>
  <si>
    <t>6.10</t>
  </si>
  <si>
    <t>6.11</t>
  </si>
  <si>
    <t>6.12</t>
  </si>
  <si>
    <t>DARBŲ KIEKIŲ ŽINIARAŠTIS NR. 3 – VANDENTIEKIO IR NUOTEKŲ ŠALINIMO DALIS</t>
  </si>
  <si>
    <t>1. Žemės darbai. Buitinių nuotekų tinklai</t>
  </si>
  <si>
    <t>Šulinių Ø315 mm su jungiamosiomis fasoninėmis dalimis bei dugnu pastatymas:
-kalaus ketaus liukas montuojamas ant Ø315 mm šulinio (atlaikantis 40 t apkrovą) - 3 vnt.
-šulinio stovas Ø315 mm - 4 m
-šulinio Ø315 mm dugnas - 3 vnt.</t>
  </si>
  <si>
    <t>Plastikiniai protarpinių d-110 mm vamzdžio perėjimui per šulinio sienelę montavimas</t>
  </si>
  <si>
    <t>3. Žemės darbai. Vandentiekio tinklai</t>
  </si>
  <si>
    <t>4. Vandentiekio tinklo montavimas</t>
  </si>
  <si>
    <t>5. Žemės darbai. Lietaus nuotekų tinklai</t>
  </si>
  <si>
    <t>6. Lietaus nuotekų tinklai</t>
  </si>
  <si>
    <t>Apvalių surenkamų gelžbetoninių lietaus nuotakyno šulinių įrengimas šlapiuose gruntuose, kai šulinių skersmuo d1500 m (surenkamos g/b konstrukcijos):
-betonas latakams - 1,1 m3;
-kalaus ketaus pastatomo lengvo tipo dangčiai (iki 12,5 t) - 1 kompl.;
-kalaus ketaus plaukiojančio tipo dangčiai (iki 40 t) - 1 kompl.</t>
  </si>
  <si>
    <t>Apvalių surenkamų gelžbetoninių lietaus nuotakyno šulinių įrengimas šlapiuose gruntuose, kai šulinių skersmuo d1000 m (surenkamos g/b konstrukcijos):
-betonas latakams - 2 m3;
-kalaus ketaus pastatomo lengvo tipo dangčiai (iki 12,5 t) - 1 kompl.;
-kalaus ketaus plaukiojančio tipo dangčiai (iki 40 t) - 8 kompl.</t>
  </si>
  <si>
    <t>Šulinių Ø425 mm su jungiamosiomis fasoninėmis dalimis bei dugnu pastatymas:
-kalaus ketaus liukas montuojamas ant Ø425 mm šulinio (atlaikantis 40 t apkrovą) - 11 vnt.;
-kalaus ketaus liukas montuojamas ant Ø425 mm šulinio (atlaikantis 40 t apkrovą) - 1 vnt.;
-šulinio stovas Ø425 mm - 20 m;
-šulinio Ø425 mm dugnas/kinetė - 12 vnt.</t>
  </si>
  <si>
    <t>Plastikiniai protarpinių d-200 mm vamzdžio perėjimui per šulinio sienelę montavimas</t>
  </si>
  <si>
    <t>Plastikiniai protarpinių d-250 mm vamzdžio perėjimui per šulinio sienelę montavimas</t>
  </si>
  <si>
    <t>Plastikiniai protarpinių d-315 mm vamzdžio perėjimui per šulinio sienelę montavimas</t>
  </si>
  <si>
    <t>6.13</t>
  </si>
  <si>
    <t>8. Kiti darbai</t>
  </si>
  <si>
    <t>8.1</t>
  </si>
  <si>
    <t>Iš viso skyriuje 8, 
Eur be PVM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</si>
  <si>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</si>
  <si>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DARBŲ KIEKIŲ ŽINIARAŠTIS NR. 4 – ELEKTROTECHNINĖ DALIS</t>
  </si>
  <si>
    <t>1. Gaminiai ir medžiagos</t>
  </si>
  <si>
    <t>1.20</t>
  </si>
  <si>
    <t>1.21</t>
  </si>
  <si>
    <t>1.22</t>
  </si>
  <si>
    <t>1.23</t>
  </si>
  <si>
    <t>2. Statybos montavimo darbai</t>
  </si>
  <si>
    <t>3. Kitos išlaidos</t>
  </si>
  <si>
    <t>DARBŲ KIEKIŲ ŽINIARAŠTIS NR. 5 – ELEKTRONINIŲ RYŠIŲ (TELEKOMUNIKACIJŲ) DALIS</t>
  </si>
  <si>
    <t>1. Vaizdo stebėjimo sistemos gaminiai ir medžiagos</t>
  </si>
  <si>
    <t>2. Vaizdo stebėjimo sistemos montavimo darbai</t>
  </si>
  <si>
    <t>Tranšėjos kasimas/užpylimas papildomam kab. rankiniu būdu</t>
  </si>
  <si>
    <t>Tranšėjos kasimas/užpylimas papildomam kab. mechanizuotai</t>
  </si>
  <si>
    <t>Drenažo rinktuvų iš PVC92/80 mm polietileninių vamzdžių su geotekstilės filtru įrengimas vienkaušiu ekskavatoriumi priemolio grunte iki 2 m gylio; Atšaka-balnas 80/50mm - 3 vnt.</t>
  </si>
  <si>
    <t>1. Gręžinio įrengimas</t>
  </si>
  <si>
    <t>G/b gaminiai: žiedas SŽ 7-3; Ø700 mm</t>
  </si>
  <si>
    <t>G/b gaminiai: žiedas ŠŽ 15-10; Ø1500 mm</t>
  </si>
  <si>
    <t>G/b gaminiai: perdanga ŠP 1-15; Ø1500 mm</t>
  </si>
  <si>
    <t>G/b gaminiai: dugnas ŠD 15; Ø1500 mm</t>
  </si>
  <si>
    <t>Apsauginis-viršfiltrinis vamzdis PVC D140/125
nuo-iki – 0-90</t>
  </si>
  <si>
    <t>Filtras tinklelinis PVC D125
nuo-iki – 90-98</t>
  </si>
  <si>
    <t>Sėsdintuvas PVC D125
nuo-iki – 98-100</t>
  </si>
  <si>
    <t>Giluminis siurblys (Q- 2,4- 12 m3/h, 4 kW, 3f):
-Vandens paėmimo apskaita (skaitiklis DN50) - 1 vnt.;
-Vandens tiekimo sistemos darbinis slėgis - 2,5-3,5 BAR.</t>
  </si>
  <si>
    <t>Susisiekimo dalis</t>
  </si>
  <si>
    <t>1. Sandėliavimo medžiagos</t>
  </si>
  <si>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Užsakovu.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</si>
  <si>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t>2. Negrąžinamos medžiagos</t>
  </si>
  <si>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t>
  </si>
  <si>
    <t>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</si>
  <si>
    <t>3. Statybinės atliekos</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</si>
  <si>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</si>
  <si>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t xml:space="preserve"> Poilsio aikštelės valstybinės reikšmės magistralinio kelio A1 Vilnius–Kaunas–Klaipėda 
156,600 km, dešinėje pusėje, kapitalinis remontas</t>
  </si>
  <si>
    <t>Lauko žaidimų kompleksas (pagal TS 5.2.1. p.)</t>
  </si>
  <si>
    <t>Lauko žaidimų kompleksas (pagal TS 5.2.2. p.)</t>
  </si>
  <si>
    <t>1.24</t>
  </si>
  <si>
    <t>Vamzdis PEØ110 skirtas kloti atviru būdu</t>
  </si>
  <si>
    <t>Vamzdžio PEØ110 paklojimas tranšėjoje</t>
  </si>
  <si>
    <t>2.28</t>
  </si>
  <si>
    <t>Komutacinė spinta 20U, su pamatu, papildoma įranga, tinklo komutatoriumi, šildytuvu, lauko sąlygoms</t>
  </si>
  <si>
    <t>Atvirai žemėje klojamas vamzdis HDPE d32</t>
  </si>
  <si>
    <t>Digifort serverio licencija kamerai</t>
  </si>
  <si>
    <t>Modemas</t>
  </si>
  <si>
    <t>Įrangos integracija į Digifort serverį</t>
  </si>
  <si>
    <r>
      <t xml:space="preserve">KS-1 pamato kasimas/užpylimas mechanizuotai </t>
    </r>
    <r>
      <rPr>
        <sz val="11"/>
        <color rgb="FF00B050"/>
        <rFont val="Times New Roman"/>
        <family val="1"/>
        <charset val="186"/>
      </rPr>
      <t>1 vnt.</t>
    </r>
  </si>
  <si>
    <r>
      <t xml:space="preserve">Vykdant valstybinės reikšmės kelių rekonstravimo ir (ar) remonto darbus susidarančios medžiagos, kurios nenaudojamos projekte ir nėra priskiriamos negrąžinamoms medžiagoms transportuojamos į AB „Via Lietuva“ nurodytą sandėliavimo vietą – </t>
    </r>
    <r>
      <rPr>
        <b/>
        <i/>
        <sz val="10"/>
        <rFont val="Times New Roman"/>
        <family val="1"/>
        <charset val="186"/>
      </rPr>
      <t>AB „Kelių priežiūra“ Kėdainių kelių tarnybos Kėdainių meistrija, Birutės g. 4, Kėdainiai</t>
    </r>
  </si>
  <si>
    <t>Pastaba: Teikėjas pildo pasirinktinai I arba II dangos konstrukcijos variantą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</si>
</sst>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sz val="11"/>
      <name val="Times New Roman"/>
      <family val="1"/>
    </font>
    <font>
      <vertAlign val="superscript"/>
      <sz val="10"/>
      <color rgb="FF000000"/>
      <name val="Arial"/>
      <family val="2"/>
    </font>
    <font>
      <sz val="11"/>
      <color theme="1"/>
      <name val="Times New Roman"/>
      <family val="1"/>
    </font>
    <font>
      <vertAlign val="superscript"/>
      <sz val="11"/>
      <color theme="1"/>
      <name val="Times New Roman"/>
      <family val="1"/>
    </font>
    <font>
      <sz val="11"/>
      <color rgb="FFFF0000"/>
      <name val="Times New Roman"/>
      <family val="1"/>
    </font>
    <font>
      <b/>
      <sz val="11"/>
      <color rgb="FF000000"/>
      <name val="Times New Roman"/>
      <family val="1"/>
    </font>
    <font>
      <b/>
      <sz val="11"/>
      <name val="Times New Roman"/>
      <family val="1"/>
    </font>
    <font>
      <b/>
      <sz val="11"/>
      <color rgb="FFFF0000"/>
      <name val="Times New Roman"/>
      <family val="1"/>
    </font>
    <font>
      <i/>
      <sz val="11"/>
      <name val="Times New Roman"/>
      <family val="1"/>
    </font>
    <font>
      <b/>
      <sz val="11"/>
      <color theme="1"/>
      <name val="Times New Roman"/>
      <family val="1"/>
    </font>
    <font>
      <sz val="11"/>
      <color rgb="FF000000"/>
      <name val="Times New Roman"/>
      <family val="1"/>
    </font>
    <font>
      <i/>
      <sz val="11"/>
      <color rgb="FF000000"/>
      <name val="Times New Roman"/>
      <family val="1"/>
    </font>
    <font>
      <vertAlign val="superscript"/>
      <sz val="11"/>
      <color rgb="FF000000"/>
      <name val="Times New Roman"/>
      <family val="1"/>
    </font>
    <font>
      <b/>
      <sz val="14"/>
      <name val="Times New Roman"/>
      <family val="1"/>
      <charset val="186"/>
    </font>
    <font>
      <sz val="10"/>
      <color theme="1"/>
      <name val="Times New Roman"/>
      <family val="1"/>
      <charset val="186"/>
    </font>
    <font>
      <i/>
      <sz val="11"/>
      <color rgb="FFFF0000"/>
      <name val="Times New Roman"/>
      <family val="1"/>
      <charset val="186"/>
    </font>
    <font>
      <sz val="11"/>
      <color rgb="FF00B050"/>
      <name val="Times New Roman"/>
      <family val="1"/>
      <charset val="186"/>
    </font>
    <font>
      <b/>
      <sz val="11"/>
      <color rgb="FF00B050"/>
      <name val="Times New Roman"/>
      <family val="1"/>
      <charset val="186"/>
    </font>
    <font>
      <i/>
      <sz val="11"/>
      <color rgb="FFFF0000"/>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273">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 fontId="4" fillId="0" borderId="10"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4" fillId="0" borderId="0" xfId="4" applyNumberFormat="1" applyFont="1" applyAlignment="1">
      <alignment horizontal="right" vertical="center"/>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4" xfId="0" applyNumberFormat="1" applyFont="1" applyBorder="1" applyAlignment="1">
      <alignment horizontal="center" vertical="center" wrapText="1"/>
    </xf>
    <xf numFmtId="4" fontId="4" fillId="4" borderId="14" xfId="3"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 fontId="4" fillId="4" borderId="13" xfId="3" applyNumberFormat="1" applyFont="1" applyFill="1" applyBorder="1" applyAlignment="1" applyProtection="1">
      <alignment horizontal="center" vertical="center" wrapText="1"/>
      <protection locked="0"/>
    </xf>
    <xf numFmtId="49" fontId="17" fillId="0" borderId="5"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19" fillId="0" borderId="25" xfId="0" applyFont="1" applyBorder="1" applyAlignment="1">
      <alignment horizontal="center" vertical="center" wrapText="1"/>
    </xf>
    <xf numFmtId="49" fontId="5" fillId="0" borderId="31" xfId="0" applyNumberFormat="1" applyFont="1" applyBorder="1" applyAlignment="1">
      <alignment horizontal="left"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49" fontId="5" fillId="0" borderId="14" xfId="0" applyNumberFormat="1" applyFont="1" applyBorder="1" applyAlignment="1">
      <alignment horizontal="left" vertical="center" wrapText="1"/>
    </xf>
    <xf numFmtId="0" fontId="21" fillId="0" borderId="0" xfId="0" applyFont="1" applyProtection="1">
      <protection locked="0"/>
    </xf>
    <xf numFmtId="0" fontId="19" fillId="0" borderId="0" xfId="0" applyFont="1" applyProtection="1">
      <protection locked="0"/>
    </xf>
    <xf numFmtId="0" fontId="22" fillId="0" borderId="0" xfId="1" applyFont="1" applyAlignment="1" applyProtection="1">
      <alignment horizontal="center" vertical="center" wrapText="1"/>
    </xf>
    <xf numFmtId="2" fontId="22" fillId="0" borderId="0" xfId="1" applyNumberFormat="1" applyFont="1" applyAlignment="1" applyProtection="1">
      <alignment horizontal="center" vertical="center" wrapText="1"/>
    </xf>
    <xf numFmtId="4" fontId="23" fillId="0" borderId="0" xfId="4" applyNumberFormat="1" applyFont="1" applyAlignment="1">
      <alignment horizontal="right" vertical="center" wrapText="1"/>
    </xf>
    <xf numFmtId="4" fontId="23" fillId="0" borderId="0" xfId="4" applyNumberFormat="1" applyFont="1" applyAlignment="1">
      <alignment horizontal="right" vertical="center"/>
    </xf>
    <xf numFmtId="2" fontId="23" fillId="0" borderId="0" xfId="4" applyNumberFormat="1" applyFont="1" applyAlignment="1">
      <alignment horizontal="right" vertical="center"/>
    </xf>
    <xf numFmtId="4" fontId="23" fillId="0" borderId="0" xfId="3" applyNumberFormat="1" applyFont="1" applyAlignment="1">
      <alignment horizontal="center" vertical="center" wrapText="1"/>
    </xf>
    <xf numFmtId="0" fontId="22" fillId="0" borderId="5" xfId="2" applyFont="1" applyBorder="1" applyAlignment="1" applyProtection="1">
      <alignment horizontal="center" vertical="center" wrapText="1"/>
    </xf>
    <xf numFmtId="2" fontId="22" fillId="0" borderId="5" xfId="2" applyNumberFormat="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4" fontId="23" fillId="4" borderId="26"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49" fontId="25" fillId="0" borderId="14"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 fontId="23" fillId="4" borderId="29" xfId="3" applyNumberFormat="1" applyFont="1" applyFill="1" applyBorder="1" applyAlignment="1" applyProtection="1">
      <alignment horizontal="center" vertical="center" wrapText="1"/>
      <protection locked="0"/>
    </xf>
    <xf numFmtId="49" fontId="25"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2" fontId="17" fillId="0" borderId="5" xfId="0" applyNumberFormat="1" applyFont="1" applyBorder="1" applyAlignment="1">
      <alignment horizontal="center" vertical="center"/>
    </xf>
    <xf numFmtId="4" fontId="23" fillId="4" borderId="5" xfId="3" applyNumberFormat="1" applyFont="1" applyFill="1" applyBorder="1" applyAlignment="1" applyProtection="1">
      <alignment horizontal="center" vertical="center" wrapText="1"/>
      <protection locked="0"/>
    </xf>
    <xf numFmtId="4" fontId="17" fillId="0" borderId="6" xfId="0" applyNumberFormat="1" applyFont="1" applyBorder="1" applyAlignment="1">
      <alignment horizontal="center" vertical="center" wrapText="1"/>
    </xf>
    <xf numFmtId="4" fontId="23" fillId="0" borderId="9" xfId="0" applyNumberFormat="1" applyFont="1" applyBorder="1" applyAlignment="1" applyProtection="1">
      <alignment horizontal="center" vertical="center" wrapText="1"/>
      <protection locked="0"/>
    </xf>
    <xf numFmtId="4" fontId="26" fillId="0" borderId="10" xfId="0" applyNumberFormat="1" applyFont="1" applyBorder="1" applyAlignment="1" applyProtection="1">
      <alignment horizontal="center" vertical="center"/>
      <protection locked="0"/>
    </xf>
    <xf numFmtId="0" fontId="19" fillId="0" borderId="0" xfId="0" applyFont="1" applyAlignment="1">
      <alignment wrapText="1"/>
    </xf>
    <xf numFmtId="0" fontId="19" fillId="0" borderId="0" xfId="0" applyFont="1" applyAlignment="1">
      <alignment vertical="center" wrapText="1"/>
    </xf>
    <xf numFmtId="0" fontId="19" fillId="0" borderId="0" xfId="0" applyFont="1"/>
    <xf numFmtId="2" fontId="19" fillId="0" borderId="0" xfId="0" applyNumberFormat="1" applyFont="1"/>
    <xf numFmtId="4" fontId="23" fillId="0" borderId="10" xfId="3" applyNumberFormat="1" applyFont="1" applyBorder="1" applyAlignment="1">
      <alignment horizontal="center" vertical="center" wrapText="1"/>
    </xf>
    <xf numFmtId="0" fontId="19" fillId="0" borderId="0" xfId="0" applyFont="1" applyAlignment="1" applyProtection="1">
      <alignment horizontal="center" vertical="center"/>
      <protection locked="0"/>
    </xf>
    <xf numFmtId="0" fontId="22" fillId="0" borderId="13" xfId="2" applyFont="1" applyBorder="1" applyAlignment="1" applyProtection="1">
      <alignment horizontal="center" vertical="center" wrapText="1"/>
    </xf>
    <xf numFmtId="2" fontId="22" fillId="0" borderId="13" xfId="2" applyNumberFormat="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22" fillId="0" borderId="17" xfId="1" applyFont="1" applyBorder="1" applyAlignment="1" applyProtection="1">
      <alignment horizontal="center" vertical="center" wrapText="1"/>
    </xf>
    <xf numFmtId="49" fontId="25" fillId="0" borderId="35"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0" fontId="17" fillId="0" borderId="1" xfId="0" applyFont="1" applyBorder="1" applyAlignment="1">
      <alignment horizontal="left" vertical="center" wrapText="1"/>
    </xf>
    <xf numFmtId="49" fontId="17" fillId="0" borderId="2" xfId="0" applyNumberFormat="1" applyFont="1" applyBorder="1" applyAlignment="1">
      <alignment horizontal="center" vertical="center" wrapText="1"/>
    </xf>
    <xf numFmtId="4" fontId="23" fillId="4" borderId="2" xfId="3" applyNumberFormat="1" applyFont="1" applyFill="1" applyBorder="1" applyAlignment="1" applyProtection="1">
      <alignment horizontal="center" vertical="center" wrapText="1"/>
      <protection locked="0"/>
    </xf>
    <xf numFmtId="49" fontId="25" fillId="0" borderId="36" xfId="0" applyNumberFormat="1" applyFont="1" applyBorder="1" applyAlignment="1">
      <alignment horizontal="center" vertical="center" wrapText="1"/>
    </xf>
    <xf numFmtId="4" fontId="23" fillId="4" borderId="1" xfId="3" applyNumberFormat="1" applyFont="1" applyFill="1" applyBorder="1" applyAlignment="1" applyProtection="1">
      <alignment horizontal="center" vertical="center" wrapText="1"/>
      <protection locked="0"/>
    </xf>
    <xf numFmtId="49" fontId="25" fillId="0" borderId="37" xfId="0" applyNumberFormat="1" applyFont="1" applyBorder="1" applyAlignment="1">
      <alignment horizontal="center" vertical="center" wrapText="1"/>
    </xf>
    <xf numFmtId="4" fontId="23" fillId="0" borderId="38" xfId="0" applyNumberFormat="1" applyFont="1" applyBorder="1" applyAlignment="1" applyProtection="1">
      <alignment horizontal="center" vertical="center" wrapText="1"/>
      <protection locked="0"/>
    </xf>
    <xf numFmtId="0" fontId="19" fillId="0" borderId="1" xfId="0" applyFont="1" applyBorder="1" applyAlignment="1">
      <alignment horizontal="center" vertical="center"/>
    </xf>
    <xf numFmtId="164" fontId="17" fillId="4" borderId="14" xfId="0" applyNumberFormat="1" applyFont="1" applyFill="1" applyBorder="1" applyAlignment="1" applyProtection="1">
      <alignment horizontal="center" vertical="center"/>
      <protection locked="0"/>
    </xf>
    <xf numFmtId="4" fontId="17" fillId="0" borderId="15" xfId="0" applyNumberFormat="1" applyFont="1" applyBorder="1" applyAlignment="1">
      <alignment horizontal="center" vertical="center" wrapText="1"/>
    </xf>
    <xf numFmtId="0" fontId="21" fillId="0" borderId="0" xfId="0" applyFont="1" applyAlignment="1" applyProtection="1">
      <alignment wrapText="1"/>
      <protection locked="0"/>
    </xf>
    <xf numFmtId="0" fontId="19" fillId="0" borderId="0" xfId="0" applyFont="1" applyAlignment="1" applyProtection="1">
      <alignment wrapText="1"/>
      <protection locked="0"/>
    </xf>
    <xf numFmtId="164" fontId="17" fillId="4" borderId="16" xfId="0" applyNumberFormat="1" applyFont="1" applyFill="1" applyBorder="1" applyAlignment="1" applyProtection="1">
      <alignment horizontal="center" vertical="center"/>
      <protection locked="0"/>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4" fontId="17" fillId="4" borderId="2" xfId="0" applyNumberFormat="1" applyFont="1" applyFill="1" applyBorder="1" applyAlignment="1" applyProtection="1">
      <alignment horizontal="center" vertical="center" wrapText="1"/>
      <protection locked="0"/>
    </xf>
    <xf numFmtId="4" fontId="23" fillId="0" borderId="0" xfId="0" applyNumberFormat="1" applyFont="1" applyAlignment="1" applyProtection="1">
      <alignment horizontal="center" vertical="center" wrapText="1"/>
      <protection locked="0"/>
    </xf>
    <xf numFmtId="4" fontId="26" fillId="0" borderId="0" xfId="0" applyNumberFormat="1" applyFont="1" applyAlignment="1" applyProtection="1">
      <alignment horizontal="center" vertical="center"/>
      <protection locked="0"/>
    </xf>
    <xf numFmtId="4" fontId="17" fillId="4" borderId="1" xfId="0" applyNumberFormat="1" applyFont="1" applyFill="1" applyBorder="1" applyAlignment="1" applyProtection="1">
      <alignment horizontal="center" vertical="center" wrapText="1"/>
      <protection locked="0"/>
    </xf>
    <xf numFmtId="0" fontId="19" fillId="0" borderId="1" xfId="0" applyFont="1" applyBorder="1" applyAlignment="1">
      <alignment horizontal="left" vertical="center"/>
    </xf>
    <xf numFmtId="4" fontId="17" fillId="4" borderId="5" xfId="0" applyNumberFormat="1" applyFont="1" applyFill="1" applyBorder="1" applyAlignment="1" applyProtection="1">
      <alignment horizontal="center" vertical="center" wrapText="1"/>
      <protection locked="0"/>
    </xf>
    <xf numFmtId="0" fontId="23" fillId="0" borderId="20" xfId="3" applyFont="1" applyBorder="1" applyAlignment="1">
      <alignment horizontal="center" vertical="center" wrapText="1"/>
    </xf>
    <xf numFmtId="4" fontId="23" fillId="0" borderId="39" xfId="3"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22" fillId="0" borderId="1" xfId="2" applyFont="1" applyBorder="1" applyAlignment="1" applyProtection="1">
      <alignment horizontal="center" vertical="center" wrapText="1"/>
    </xf>
    <xf numFmtId="2" fontId="22" fillId="0" borderId="1" xfId="2" applyNumberFormat="1" applyFont="1" applyBorder="1" applyAlignment="1" applyProtection="1">
      <alignment horizontal="center" vertical="center" wrapText="1"/>
    </xf>
    <xf numFmtId="0" fontId="22" fillId="0" borderId="1" xfId="1" applyFont="1" applyBorder="1" applyAlignment="1" applyProtection="1">
      <alignment horizontal="center" vertical="center" wrapText="1"/>
    </xf>
    <xf numFmtId="0" fontId="19" fillId="0" borderId="1" xfId="0" applyFont="1" applyBorder="1" applyAlignment="1">
      <alignment vertical="center" wrapText="1"/>
    </xf>
    <xf numFmtId="0" fontId="27" fillId="0" borderId="1" xfId="2" applyFont="1" applyBorder="1" applyAlignment="1" applyProtection="1">
      <alignment horizontal="center" vertical="center" wrapText="1"/>
    </xf>
    <xf numFmtId="0" fontId="28" fillId="0" borderId="1" xfId="2" applyFont="1" applyBorder="1" applyAlignment="1" applyProtection="1">
      <alignment horizontal="center" vertical="center" wrapText="1"/>
    </xf>
    <xf numFmtId="0" fontId="27" fillId="0" borderId="1" xfId="2" applyFont="1" applyBorder="1" applyAlignment="1" applyProtection="1">
      <alignment horizontal="left" vertical="center" wrapText="1"/>
    </xf>
    <xf numFmtId="49" fontId="9" fillId="0" borderId="16"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25" fillId="0" borderId="32" xfId="0" applyNumberFormat="1" applyFont="1" applyBorder="1" applyAlignment="1">
      <alignment horizontal="center" vertical="center" wrapText="1"/>
    </xf>
    <xf numFmtId="49" fontId="25" fillId="0" borderId="33"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 fontId="23" fillId="4" borderId="14" xfId="3" applyNumberFormat="1" applyFont="1" applyFill="1" applyBorder="1" applyAlignment="1" applyProtection="1">
      <alignment horizontal="center" vertical="center" wrapText="1"/>
      <protection locked="0"/>
    </xf>
    <xf numFmtId="2" fontId="17" fillId="0" borderId="14" xfId="0" applyNumberFormat="1" applyFont="1" applyBorder="1" applyAlignment="1">
      <alignment horizontal="center" vertical="center" wrapText="1"/>
    </xf>
    <xf numFmtId="164" fontId="17" fillId="4" borderId="1" xfId="0" applyNumberFormat="1" applyFont="1" applyFill="1" applyBorder="1" applyAlignment="1" applyProtection="1">
      <alignment horizontal="center" vertical="center"/>
      <protection locked="0"/>
    </xf>
    <xf numFmtId="49" fontId="25" fillId="0" borderId="21" xfId="0" applyNumberFormat="1" applyFont="1" applyBorder="1" applyAlignment="1">
      <alignment horizontal="center" vertical="center" wrapText="1"/>
    </xf>
    <xf numFmtId="164" fontId="17" fillId="4" borderId="5" xfId="0" applyNumberFormat="1" applyFont="1" applyFill="1" applyBorder="1" applyAlignment="1" applyProtection="1">
      <alignment horizontal="center" vertical="center"/>
      <protection locked="0"/>
    </xf>
    <xf numFmtId="2" fontId="17" fillId="0" borderId="2" xfId="0" applyNumberFormat="1" applyFont="1" applyBorder="1" applyAlignment="1">
      <alignment horizontal="center" vertical="center" wrapText="1"/>
    </xf>
    <xf numFmtId="4" fontId="23" fillId="4" borderId="2" xfId="4" applyNumberFormat="1" applyFont="1" applyFill="1" applyBorder="1" applyAlignment="1" applyProtection="1">
      <alignment horizontal="center" vertical="center" wrapText="1"/>
      <protection locked="0"/>
    </xf>
    <xf numFmtId="4" fontId="23" fillId="4" borderId="14" xfId="4" applyNumberFormat="1" applyFont="1" applyFill="1" applyBorder="1" applyAlignment="1" applyProtection="1">
      <alignment horizontal="center" vertical="center" wrapText="1"/>
      <protection locked="0"/>
    </xf>
    <xf numFmtId="4" fontId="23" fillId="4" borderId="5" xfId="4" applyNumberFormat="1" applyFont="1" applyFill="1" applyBorder="1" applyAlignment="1" applyProtection="1">
      <alignment horizontal="center" vertical="center" wrapText="1"/>
      <protection locked="0"/>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4" fontId="17" fillId="4" borderId="14" xfId="0" applyNumberFormat="1" applyFont="1" applyFill="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49" fontId="25" fillId="0" borderId="16" xfId="0" applyNumberFormat="1" applyFont="1" applyBorder="1" applyAlignment="1">
      <alignment horizontal="center" vertical="center" wrapText="1"/>
    </xf>
    <xf numFmtId="0" fontId="21" fillId="0" borderId="0" xfId="0" applyFont="1" applyAlignment="1" applyProtection="1">
      <alignment horizontal="center" vertical="center" wrapText="1"/>
      <protection locked="0"/>
    </xf>
    <xf numFmtId="0" fontId="21" fillId="0" borderId="18" xfId="0" applyFont="1" applyBorder="1" applyAlignment="1" applyProtection="1">
      <alignment vertical="center" wrapText="1"/>
      <protection locked="0"/>
    </xf>
    <xf numFmtId="0" fontId="21" fillId="0" borderId="19" xfId="0" applyFont="1" applyBorder="1" applyAlignment="1" applyProtection="1">
      <alignment vertical="center" wrapText="1"/>
      <protection locked="0"/>
    </xf>
    <xf numFmtId="4" fontId="23" fillId="4" borderId="1" xfId="4" applyNumberFormat="1" applyFont="1" applyFill="1" applyBorder="1" applyAlignment="1" applyProtection="1">
      <alignment horizontal="center" vertical="center" wrapText="1"/>
      <protection locked="0"/>
    </xf>
    <xf numFmtId="4" fontId="23" fillId="4" borderId="21" xfId="4" applyNumberFormat="1" applyFont="1" applyFill="1" applyBorder="1" applyAlignment="1" applyProtection="1">
      <alignment horizontal="center" vertical="center" wrapText="1"/>
      <protection locked="0"/>
    </xf>
    <xf numFmtId="0" fontId="17" fillId="0" borderId="14" xfId="0" applyFont="1" applyBorder="1" applyAlignment="1">
      <alignment horizontal="left" vertical="center" wrapText="1"/>
    </xf>
    <xf numFmtId="0" fontId="17" fillId="0" borderId="5" xfId="0" applyFont="1" applyBorder="1" applyAlignment="1">
      <alignment horizontal="left" vertical="center" wrapText="1"/>
    </xf>
    <xf numFmtId="2" fontId="17" fillId="0" borderId="1" xfId="0" applyNumberFormat="1" applyFont="1" applyBorder="1" applyAlignment="1">
      <alignment horizontal="center" vertical="center"/>
    </xf>
    <xf numFmtId="2" fontId="17" fillId="0" borderId="2" xfId="0" applyNumberFormat="1" applyFont="1" applyBorder="1" applyAlignment="1">
      <alignment horizontal="center" vertical="center"/>
    </xf>
    <xf numFmtId="49" fontId="25" fillId="0" borderId="11" xfId="0" applyNumberFormat="1" applyFont="1" applyBorder="1" applyAlignment="1">
      <alignment horizontal="center" vertical="center" wrapText="1"/>
    </xf>
    <xf numFmtId="49" fontId="17" fillId="0" borderId="16" xfId="0" applyNumberFormat="1" applyFont="1" applyBorder="1" applyAlignment="1">
      <alignment horizontal="left" vertical="center" wrapText="1"/>
    </xf>
    <xf numFmtId="49" fontId="17" fillId="0" borderId="16" xfId="0" applyNumberFormat="1" applyFont="1" applyBorder="1" applyAlignment="1">
      <alignment horizontal="center" vertical="center" wrapText="1"/>
    </xf>
    <xf numFmtId="2" fontId="17" fillId="0" borderId="16" xfId="0" applyNumberFormat="1" applyFont="1" applyBorder="1" applyAlignment="1">
      <alignment horizontal="center" vertical="center" wrapText="1"/>
    </xf>
    <xf numFmtId="4" fontId="23" fillId="0" borderId="40" xfId="0" applyNumberFormat="1" applyFont="1" applyBorder="1" applyAlignment="1" applyProtection="1">
      <alignment horizontal="center" vertical="center" wrapText="1"/>
      <protection locked="0"/>
    </xf>
    <xf numFmtId="49" fontId="25" fillId="0" borderId="12" xfId="0" applyNumberFormat="1" applyFont="1" applyBorder="1" applyAlignment="1">
      <alignment horizontal="center" vertical="center" wrapText="1"/>
    </xf>
    <xf numFmtId="0" fontId="19" fillId="0" borderId="5" xfId="0" applyFont="1" applyBorder="1" applyAlignment="1">
      <alignment horizontal="center" vertical="center"/>
    </xf>
    <xf numFmtId="164" fontId="17" fillId="4" borderId="21" xfId="0" applyNumberFormat="1" applyFont="1" applyFill="1" applyBorder="1" applyAlignment="1" applyProtection="1">
      <alignment horizontal="center" vertical="center"/>
      <protection locked="0"/>
    </xf>
    <xf numFmtId="49" fontId="9" fillId="0" borderId="14" xfId="0" applyNumberFormat="1" applyFont="1" applyBorder="1" applyAlignment="1">
      <alignment vertical="center" wrapText="1"/>
    </xf>
    <xf numFmtId="49" fontId="5" fillId="0" borderId="41" xfId="0" applyNumberFormat="1" applyFont="1" applyBorder="1" applyAlignment="1">
      <alignment horizontal="left" vertical="center" wrapText="1"/>
    </xf>
    <xf numFmtId="49" fontId="5" fillId="0" borderId="42" xfId="0" applyNumberFormat="1" applyFont="1" applyBorder="1" applyAlignment="1">
      <alignment horizontal="left" vertical="center" wrapText="1"/>
    </xf>
    <xf numFmtId="0" fontId="4" fillId="0" borderId="20" xfId="3" applyFont="1" applyBorder="1" applyAlignment="1">
      <alignment horizontal="center" vertical="center" wrapText="1"/>
    </xf>
    <xf numFmtId="4" fontId="17" fillId="0" borderId="39" xfId="0" applyNumberFormat="1" applyFont="1" applyBorder="1" applyAlignment="1">
      <alignment horizontal="center" vertical="center" wrapText="1"/>
    </xf>
    <xf numFmtId="4" fontId="4" fillId="0" borderId="39" xfId="3" applyNumberFormat="1" applyFont="1" applyBorder="1" applyAlignment="1">
      <alignment horizontal="center" vertical="center" wrapText="1"/>
    </xf>
    <xf numFmtId="2" fontId="19" fillId="0" borderId="27" xfId="0" applyNumberFormat="1" applyFont="1" applyBorder="1" applyAlignment="1">
      <alignment horizontal="center" vertical="center" wrapText="1"/>
    </xf>
    <xf numFmtId="2" fontId="19" fillId="0" borderId="28" xfId="0" applyNumberFormat="1" applyFont="1" applyBorder="1" applyAlignment="1">
      <alignment horizontal="center" vertical="center" wrapText="1"/>
    </xf>
    <xf numFmtId="0" fontId="28" fillId="0" borderId="14" xfId="2" applyFont="1" applyBorder="1" applyAlignment="1" applyProtection="1">
      <alignment horizontal="center" vertical="center" wrapText="1"/>
    </xf>
    <xf numFmtId="0" fontId="27" fillId="0" borderId="14" xfId="2" applyFont="1" applyBorder="1" applyAlignment="1" applyProtection="1">
      <alignment horizontal="center"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4" fontId="17" fillId="0" borderId="14" xfId="0" applyNumberFormat="1" applyFont="1" applyBorder="1" applyAlignment="1">
      <alignment horizontal="center" vertical="center" wrapText="1"/>
    </xf>
    <xf numFmtId="0" fontId="28" fillId="0" borderId="5" xfId="2" applyFont="1" applyBorder="1" applyAlignment="1" applyProtection="1">
      <alignment horizontal="center" vertical="center" wrapText="1"/>
    </xf>
    <xf numFmtId="0" fontId="27" fillId="0" borderId="5" xfId="2" applyFont="1" applyBorder="1" applyAlignment="1" applyProtection="1">
      <alignment horizontal="center" vertical="center" wrapText="1"/>
    </xf>
    <xf numFmtId="0" fontId="19" fillId="0" borderId="5" xfId="0" applyFont="1" applyBorder="1" applyAlignment="1">
      <alignment horizontal="justify" vertical="center" wrapText="1"/>
    </xf>
    <xf numFmtId="0" fontId="19" fillId="0" borderId="5" xfId="0" applyFont="1" applyBorder="1" applyAlignment="1">
      <alignment horizontal="center" vertical="center" wrapText="1"/>
    </xf>
    <xf numFmtId="2" fontId="19" fillId="0" borderId="1"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0" xfId="0" applyNumberFormat="1" applyFont="1" applyAlignment="1">
      <alignment vertical="center" wrapText="1"/>
    </xf>
    <xf numFmtId="4" fontId="17" fillId="0" borderId="43" xfId="0" applyNumberFormat="1" applyFont="1" applyBorder="1" applyAlignment="1">
      <alignment horizontal="center" vertical="center" wrapText="1"/>
    </xf>
    <xf numFmtId="49" fontId="25" fillId="0" borderId="9" xfId="0" applyNumberFormat="1" applyFont="1" applyBorder="1" applyAlignment="1">
      <alignment horizontal="center" vertical="center" wrapText="1"/>
    </xf>
    <xf numFmtId="49" fontId="25" fillId="0" borderId="44" xfId="0" applyNumberFormat="1" applyFont="1" applyBorder="1" applyAlignment="1">
      <alignment horizontal="center" vertical="center" wrapText="1"/>
    </xf>
    <xf numFmtId="0" fontId="19" fillId="0" borderId="44" xfId="0" applyFont="1" applyBorder="1" applyAlignment="1">
      <alignment horizontal="justify" vertical="center" wrapText="1"/>
    </xf>
    <xf numFmtId="0" fontId="19" fillId="0" borderId="44" xfId="0" applyFont="1" applyBorder="1" applyAlignment="1">
      <alignment horizontal="center" vertical="center" wrapText="1"/>
    </xf>
    <xf numFmtId="2" fontId="19" fillId="0" borderId="44" xfId="0" applyNumberFormat="1" applyFont="1" applyBorder="1" applyAlignment="1">
      <alignment horizontal="center" vertical="center" wrapText="1"/>
    </xf>
    <xf numFmtId="4" fontId="23" fillId="4" borderId="44" xfId="3" applyNumberFormat="1" applyFont="1" applyFill="1" applyBorder="1" applyAlignment="1" applyProtection="1">
      <alignment horizontal="center" vertical="center" wrapText="1"/>
      <protection locked="0"/>
    </xf>
    <xf numFmtId="4" fontId="17" fillId="0" borderId="45" xfId="0" applyNumberFormat="1" applyFont="1" applyBorder="1" applyAlignment="1">
      <alignment horizontal="center" vertical="center" wrapText="1"/>
    </xf>
    <xf numFmtId="0" fontId="23" fillId="0" borderId="9" xfId="3" applyFont="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19" fillId="0" borderId="46" xfId="0" applyFont="1" applyBorder="1" applyAlignment="1">
      <alignment horizontal="justify" vertical="center" wrapText="1"/>
    </xf>
    <xf numFmtId="0" fontId="19" fillId="0" borderId="46" xfId="0" applyFont="1" applyBorder="1" applyAlignment="1">
      <alignment horizontal="center" vertical="center" wrapText="1"/>
    </xf>
    <xf numFmtId="2" fontId="19" fillId="0" borderId="47" xfId="0" applyNumberFormat="1" applyFont="1" applyBorder="1" applyAlignment="1">
      <alignment horizontal="center" vertical="center" wrapText="1"/>
    </xf>
    <xf numFmtId="4" fontId="23" fillId="4" borderId="48" xfId="3" applyNumberFormat="1" applyFont="1" applyFill="1" applyBorder="1" applyAlignment="1" applyProtection="1">
      <alignment horizontal="center" vertical="center" wrapText="1"/>
      <protection locked="0"/>
    </xf>
    <xf numFmtId="4" fontId="17" fillId="0" borderId="17"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19" fillId="0" borderId="49" xfId="0" applyFont="1" applyBorder="1" applyAlignment="1">
      <alignment horizontal="justify" vertical="center" wrapText="1"/>
    </xf>
    <xf numFmtId="0" fontId="19" fillId="0" borderId="49" xfId="0" applyFont="1" applyBorder="1" applyAlignment="1">
      <alignment horizontal="center" vertical="center" wrapText="1"/>
    </xf>
    <xf numFmtId="2" fontId="19" fillId="0" borderId="50" xfId="0" applyNumberFormat="1" applyFont="1" applyBorder="1" applyAlignment="1">
      <alignment horizontal="center" vertical="center" wrapText="1"/>
    </xf>
    <xf numFmtId="4" fontId="23" fillId="4" borderId="51" xfId="3" applyNumberFormat="1" applyFont="1" applyFill="1" applyBorder="1" applyAlignment="1" applyProtection="1">
      <alignment horizontal="center" vertical="center" wrapText="1"/>
      <protection locked="0"/>
    </xf>
    <xf numFmtId="0" fontId="14" fillId="0" borderId="0" xfId="0" applyFont="1" applyAlignment="1">
      <alignment horizontal="right"/>
    </xf>
    <xf numFmtId="0" fontId="3" fillId="0" borderId="0" xfId="0" applyFont="1" applyAlignment="1" applyProtection="1">
      <alignment wrapText="1"/>
      <protection locked="0"/>
    </xf>
    <xf numFmtId="0" fontId="17" fillId="0" borderId="1" xfId="0" applyFont="1" applyBorder="1" applyAlignment="1">
      <alignment vertical="center" wrapText="1"/>
    </xf>
    <xf numFmtId="0" fontId="17" fillId="0" borderId="5" xfId="0" applyFont="1" applyBorder="1" applyAlignment="1">
      <alignment vertical="center" wrapText="1"/>
    </xf>
    <xf numFmtId="0" fontId="17" fillId="0" borderId="21" xfId="0" applyFont="1" applyBorder="1" applyAlignment="1">
      <alignment vertical="center" wrapText="1"/>
    </xf>
    <xf numFmtId="49" fontId="17" fillId="0" borderId="21" xfId="0" applyNumberFormat="1" applyFont="1" applyBorder="1" applyAlignment="1">
      <alignment horizontal="center" vertical="center" wrapText="1"/>
    </xf>
    <xf numFmtId="2" fontId="17" fillId="0" borderId="21" xfId="0" applyNumberFormat="1" applyFont="1" applyBorder="1" applyAlignment="1">
      <alignment horizontal="center" vertical="center" wrapText="1"/>
    </xf>
    <xf numFmtId="0" fontId="17" fillId="0" borderId="14" xfId="0" applyFont="1" applyBorder="1" applyAlignment="1">
      <alignment vertical="center" wrapText="1"/>
    </xf>
    <xf numFmtId="0" fontId="19" fillId="0" borderId="14" xfId="0" applyFont="1" applyBorder="1" applyAlignment="1">
      <alignment horizontal="center" vertical="center"/>
    </xf>
    <xf numFmtId="2" fontId="19" fillId="0" borderId="14"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4" fontId="10" fillId="0" borderId="1" xfId="0" applyNumberFormat="1" applyFont="1" applyBorder="1" applyAlignment="1" applyProtection="1">
      <alignment horizontal="center" vertical="center"/>
      <protection locked="0"/>
    </xf>
    <xf numFmtId="4" fontId="4" fillId="0" borderId="38" xfId="0" applyNumberFormat="1" applyFont="1" applyBorder="1" applyAlignment="1" applyProtection="1">
      <alignment horizontal="center" vertical="center" wrapText="1"/>
      <protection locked="0"/>
    </xf>
    <xf numFmtId="49" fontId="33" fillId="0" borderId="14" xfId="0" applyNumberFormat="1" applyFont="1" applyBorder="1" applyAlignment="1">
      <alignment horizontal="center" vertical="center" wrapText="1"/>
    </xf>
    <xf numFmtId="0" fontId="33" fillId="0" borderId="14" xfId="0" applyFont="1" applyBorder="1" applyAlignment="1">
      <alignment horizontal="center" vertical="center" wrapText="1"/>
    </xf>
    <xf numFmtId="4" fontId="34" fillId="4" borderId="5" xfId="3" applyNumberFormat="1" applyFont="1" applyFill="1" applyBorder="1" applyAlignment="1" applyProtection="1">
      <alignment horizontal="center" vertical="center" wrapText="1"/>
      <protection locked="0"/>
    </xf>
    <xf numFmtId="4" fontId="4" fillId="0" borderId="31" xfId="0" applyNumberFormat="1" applyFont="1" applyBorder="1" applyAlignment="1" applyProtection="1">
      <alignment horizontal="center" vertical="center" wrapText="1"/>
      <protection locked="0"/>
    </xf>
    <xf numFmtId="0" fontId="2" fillId="0" borderId="37" xfId="2" applyFont="1" applyBorder="1" applyAlignment="1" applyProtection="1">
      <alignment horizontal="center" vertical="center" wrapText="1"/>
    </xf>
    <xf numFmtId="49" fontId="9" fillId="0" borderId="36" xfId="0" applyNumberFormat="1" applyFont="1" applyBorder="1" applyAlignment="1">
      <alignment horizontal="center" vertical="center" wrapText="1"/>
    </xf>
    <xf numFmtId="49" fontId="9" fillId="0" borderId="53"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35" fillId="0" borderId="5"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32" fillId="0" borderId="36"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2" fillId="0" borderId="12" xfId="0" applyNumberFormat="1" applyFont="1" applyBorder="1" applyAlignment="1">
      <alignment horizontal="center" vertical="center" wrapText="1"/>
    </xf>
    <xf numFmtId="49" fontId="32" fillId="0" borderId="21" xfId="0" applyNumberFormat="1" applyFont="1" applyBorder="1" applyAlignment="1">
      <alignment horizontal="center" vertical="center" wrapText="1"/>
    </xf>
    <xf numFmtId="49" fontId="32" fillId="0" borderId="37" xfId="0" applyNumberFormat="1" applyFont="1" applyBorder="1" applyAlignment="1">
      <alignment horizontal="center" vertical="center" wrapText="1"/>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30" fillId="2" borderId="0" xfId="1" applyFont="1" applyFill="1" applyAlignment="1" applyProtection="1">
      <alignment horizontal="center" vertical="center" wrapText="1"/>
    </xf>
    <xf numFmtId="0" fontId="22" fillId="3" borderId="7" xfId="1" applyFont="1" applyFill="1" applyBorder="1" applyAlignment="1" applyProtection="1">
      <alignment horizontal="center" vertical="center"/>
    </xf>
    <xf numFmtId="0" fontId="22" fillId="3" borderId="8" xfId="1" applyFont="1" applyFill="1" applyBorder="1" applyAlignment="1" applyProtection="1">
      <alignment horizontal="center" vertical="center"/>
    </xf>
    <xf numFmtId="0" fontId="21" fillId="0" borderId="23" xfId="0" applyFont="1" applyBorder="1" applyAlignment="1" applyProtection="1">
      <alignment horizontal="center" vertical="center" wrapText="1"/>
      <protection locked="0"/>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52" xfId="1" applyFont="1" applyFill="1" applyBorder="1" applyAlignment="1" applyProtection="1">
      <alignment horizontal="center" vertical="center"/>
    </xf>
    <xf numFmtId="0" fontId="22" fillId="3" borderId="1" xfId="1" applyFont="1" applyFill="1" applyBorder="1" applyAlignment="1" applyProtection="1">
      <alignment horizontal="center" vertical="center"/>
    </xf>
    <xf numFmtId="0" fontId="12" fillId="0" borderId="0" xfId="0" applyFont="1" applyAlignment="1">
      <alignment horizontal="left" wrapText="1"/>
    </xf>
    <xf numFmtId="0" fontId="12" fillId="0" borderId="0" xfId="0" applyFont="1" applyAlignment="1">
      <alignment horizontal="left" vertical="center" wrapText="1"/>
    </xf>
    <xf numFmtId="0" fontId="4" fillId="2" borderId="22" xfId="1" applyFont="1" applyFill="1" applyBorder="1" applyAlignment="1" applyProtection="1">
      <alignment horizontal="center" vertical="center" wrapText="1"/>
    </xf>
    <xf numFmtId="0" fontId="3" fillId="2" borderId="30"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1" fillId="0" borderId="0" xfId="0" applyFont="1" applyAlignment="1">
      <alignment horizontal="center" vertical="center" wrapText="1"/>
    </xf>
    <xf numFmtId="0" fontId="31" fillId="0" borderId="0" xfId="0" applyFont="1" applyAlignment="1">
      <alignment horizontal="left"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05"/>
  <sheetViews>
    <sheetView topLeftCell="A79" zoomScale="55" zoomScaleNormal="55" workbookViewId="0">
      <selection activeCell="E104" sqref="E104"/>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ht="21.75" customHeight="1" thickBot="1" x14ac:dyDescent="0.3">
      <c r="A2" s="1"/>
      <c r="B2" s="1"/>
      <c r="C2" s="1"/>
      <c r="D2" s="1"/>
      <c r="E2" s="34"/>
      <c r="F2" s="1"/>
      <c r="G2" s="1"/>
    </row>
    <row r="3" spans="1:9" ht="21.75" customHeight="1" x14ac:dyDescent="0.25">
      <c r="A3" s="257" t="s">
        <v>21</v>
      </c>
      <c r="B3" s="257"/>
      <c r="C3" s="257"/>
      <c r="D3" s="257"/>
      <c r="E3" s="257"/>
      <c r="F3" s="257"/>
      <c r="G3" s="258"/>
      <c r="H3" s="59"/>
      <c r="I3" s="60"/>
    </row>
    <row r="4" spans="1:9" ht="43.5" thickBot="1" x14ac:dyDescent="0.3">
      <c r="A4" s="67" t="s">
        <v>22</v>
      </c>
      <c r="B4" s="67" t="s">
        <v>0</v>
      </c>
      <c r="C4" s="67" t="s">
        <v>1</v>
      </c>
      <c r="D4" s="67" t="s">
        <v>2</v>
      </c>
      <c r="E4" s="68" t="s">
        <v>3</v>
      </c>
      <c r="F4" s="69" t="s">
        <v>259</v>
      </c>
      <c r="G4" s="70" t="s">
        <v>4</v>
      </c>
      <c r="H4" s="59"/>
      <c r="I4" s="60"/>
    </row>
    <row r="5" spans="1:9" ht="30" x14ac:dyDescent="0.25">
      <c r="A5" s="73" t="s">
        <v>380</v>
      </c>
      <c r="B5" s="73" t="s">
        <v>6</v>
      </c>
      <c r="C5" s="142" t="s">
        <v>84</v>
      </c>
      <c r="D5" s="49" t="s">
        <v>43</v>
      </c>
      <c r="E5" s="133">
        <v>206</v>
      </c>
      <c r="F5" s="143"/>
      <c r="G5" s="74">
        <f t="shared" ref="G5:G98" si="0">ROUND((E5*F5),2)</f>
        <v>0</v>
      </c>
      <c r="H5" s="59"/>
      <c r="I5" s="60"/>
    </row>
    <row r="6" spans="1:9" x14ac:dyDescent="0.25">
      <c r="A6" s="75" t="s">
        <v>380</v>
      </c>
      <c r="B6" s="73" t="s">
        <v>7</v>
      </c>
      <c r="C6" s="142" t="s">
        <v>85</v>
      </c>
      <c r="D6" s="49" t="s">
        <v>43</v>
      </c>
      <c r="E6" s="133">
        <v>112</v>
      </c>
      <c r="F6" s="101"/>
      <c r="G6" s="74">
        <f t="shared" si="0"/>
        <v>0</v>
      </c>
      <c r="H6" s="59"/>
      <c r="I6" s="60"/>
    </row>
    <row r="7" spans="1:9" x14ac:dyDescent="0.25">
      <c r="A7" s="75" t="s">
        <v>380</v>
      </c>
      <c r="B7" s="73" t="s">
        <v>8</v>
      </c>
      <c r="C7" s="142" t="s">
        <v>86</v>
      </c>
      <c r="D7" s="49" t="s">
        <v>44</v>
      </c>
      <c r="E7" s="133">
        <v>7047</v>
      </c>
      <c r="F7" s="101"/>
      <c r="G7" s="74">
        <f t="shared" si="0"/>
        <v>0</v>
      </c>
      <c r="H7" s="59"/>
      <c r="I7" s="60"/>
    </row>
    <row r="8" spans="1:9" x14ac:dyDescent="0.25">
      <c r="A8" s="75" t="s">
        <v>380</v>
      </c>
      <c r="B8" s="73" t="s">
        <v>9</v>
      </c>
      <c r="C8" s="142" t="s">
        <v>87</v>
      </c>
      <c r="D8" s="49" t="s">
        <v>45</v>
      </c>
      <c r="E8" s="133">
        <v>1381</v>
      </c>
      <c r="F8" s="101"/>
      <c r="G8" s="74">
        <f t="shared" si="0"/>
        <v>0</v>
      </c>
      <c r="H8" s="59"/>
      <c r="I8" s="60"/>
    </row>
    <row r="9" spans="1:9" ht="40.5" customHeight="1" x14ac:dyDescent="0.25">
      <c r="A9" s="75" t="s">
        <v>380</v>
      </c>
      <c r="B9" s="73" t="s">
        <v>10</v>
      </c>
      <c r="C9" s="142" t="s">
        <v>381</v>
      </c>
      <c r="D9" s="49" t="s">
        <v>45</v>
      </c>
      <c r="E9" s="133">
        <v>1381</v>
      </c>
      <c r="F9" s="101">
        <v>-7</v>
      </c>
      <c r="G9" s="74">
        <f t="shared" si="0"/>
        <v>-9667</v>
      </c>
      <c r="H9" s="59"/>
      <c r="I9" s="60"/>
    </row>
    <row r="10" spans="1:9" x14ac:dyDescent="0.25">
      <c r="A10" s="75" t="s">
        <v>380</v>
      </c>
      <c r="B10" s="73" t="s">
        <v>11</v>
      </c>
      <c r="C10" s="142" t="s">
        <v>88</v>
      </c>
      <c r="D10" s="49" t="s">
        <v>43</v>
      </c>
      <c r="E10" s="133">
        <v>167</v>
      </c>
      <c r="F10" s="101"/>
      <c r="G10" s="74">
        <f t="shared" si="0"/>
        <v>0</v>
      </c>
      <c r="H10" s="59"/>
      <c r="I10" s="60"/>
    </row>
    <row r="11" spans="1:9" x14ac:dyDescent="0.25">
      <c r="A11" s="75" t="s">
        <v>380</v>
      </c>
      <c r="B11" s="73" t="s">
        <v>12</v>
      </c>
      <c r="C11" s="142" t="s">
        <v>89</v>
      </c>
      <c r="D11" s="49" t="s">
        <v>45</v>
      </c>
      <c r="E11" s="133">
        <v>17</v>
      </c>
      <c r="F11" s="101"/>
      <c r="G11" s="74">
        <f t="shared" si="0"/>
        <v>0</v>
      </c>
      <c r="H11" s="59"/>
      <c r="I11" s="60"/>
    </row>
    <row r="12" spans="1:9" x14ac:dyDescent="0.25">
      <c r="A12" s="75" t="s">
        <v>380</v>
      </c>
      <c r="B12" s="73" t="s">
        <v>13</v>
      </c>
      <c r="C12" s="142" t="s">
        <v>90</v>
      </c>
      <c r="D12" s="49" t="s">
        <v>44</v>
      </c>
      <c r="E12" s="133">
        <v>3</v>
      </c>
      <c r="F12" s="101"/>
      <c r="G12" s="74">
        <f t="shared" si="0"/>
        <v>0</v>
      </c>
      <c r="H12" s="59"/>
      <c r="I12" s="60"/>
    </row>
    <row r="13" spans="1:9" x14ac:dyDescent="0.25">
      <c r="A13" s="75" t="s">
        <v>380</v>
      </c>
      <c r="B13" s="73" t="s">
        <v>14</v>
      </c>
      <c r="C13" s="142" t="s">
        <v>91</v>
      </c>
      <c r="D13" s="49" t="s">
        <v>45</v>
      </c>
      <c r="E13" s="133">
        <v>2</v>
      </c>
      <c r="F13" s="101"/>
      <c r="G13" s="74">
        <f t="shared" si="0"/>
        <v>0</v>
      </c>
      <c r="H13" s="59"/>
      <c r="I13" s="60"/>
    </row>
    <row r="14" spans="1:9" x14ac:dyDescent="0.25">
      <c r="A14" s="75" t="s">
        <v>380</v>
      </c>
      <c r="B14" s="73" t="s">
        <v>252</v>
      </c>
      <c r="C14" s="142" t="s">
        <v>92</v>
      </c>
      <c r="D14" s="49" t="s">
        <v>45</v>
      </c>
      <c r="E14" s="133">
        <v>18</v>
      </c>
      <c r="F14" s="101"/>
      <c r="G14" s="74">
        <f t="shared" si="0"/>
        <v>0</v>
      </c>
      <c r="H14" s="59"/>
      <c r="I14" s="60"/>
    </row>
    <row r="15" spans="1:9" x14ac:dyDescent="0.25">
      <c r="A15" s="75" t="s">
        <v>380</v>
      </c>
      <c r="B15" s="73" t="s">
        <v>254</v>
      </c>
      <c r="C15" s="142" t="s">
        <v>382</v>
      </c>
      <c r="D15" s="49" t="s">
        <v>42</v>
      </c>
      <c r="E15" s="133">
        <v>4</v>
      </c>
      <c r="F15" s="101"/>
      <c r="G15" s="74">
        <f t="shared" si="0"/>
        <v>0</v>
      </c>
      <c r="H15" s="59"/>
      <c r="I15" s="60"/>
    </row>
    <row r="16" spans="1:9" ht="75" x14ac:dyDescent="0.25">
      <c r="A16" s="75" t="s">
        <v>380</v>
      </c>
      <c r="B16" s="73" t="s">
        <v>384</v>
      </c>
      <c r="C16" s="142" t="s">
        <v>383</v>
      </c>
      <c r="D16" s="49" t="s">
        <v>5</v>
      </c>
      <c r="E16" s="133">
        <v>1</v>
      </c>
      <c r="F16" s="101"/>
      <c r="G16" s="74">
        <f t="shared" si="0"/>
        <v>0</v>
      </c>
      <c r="H16" s="59"/>
      <c r="I16" s="60"/>
    </row>
    <row r="17" spans="1:9" ht="60" x14ac:dyDescent="0.25">
      <c r="A17" s="75" t="s">
        <v>380</v>
      </c>
      <c r="B17" s="73" t="s">
        <v>385</v>
      </c>
      <c r="C17" s="142" t="s">
        <v>99</v>
      </c>
      <c r="D17" s="49" t="s">
        <v>5</v>
      </c>
      <c r="E17" s="133">
        <v>1</v>
      </c>
      <c r="F17" s="101"/>
      <c r="G17" s="74">
        <f t="shared" si="0"/>
        <v>0</v>
      </c>
      <c r="H17" s="59"/>
      <c r="I17" s="60"/>
    </row>
    <row r="18" spans="1:9" x14ac:dyDescent="0.25">
      <c r="A18" s="75" t="s">
        <v>380</v>
      </c>
      <c r="B18" s="73" t="s">
        <v>386</v>
      </c>
      <c r="C18" s="142" t="s">
        <v>93</v>
      </c>
      <c r="D18" s="49" t="s">
        <v>42</v>
      </c>
      <c r="E18" s="133">
        <v>1</v>
      </c>
      <c r="F18" s="101"/>
      <c r="G18" s="74">
        <f t="shared" si="0"/>
        <v>0</v>
      </c>
      <c r="H18" s="59"/>
      <c r="I18" s="60"/>
    </row>
    <row r="19" spans="1:9" x14ac:dyDescent="0.25">
      <c r="A19" s="75" t="s">
        <v>380</v>
      </c>
      <c r="B19" s="73" t="s">
        <v>387</v>
      </c>
      <c r="C19" s="142" t="s">
        <v>94</v>
      </c>
      <c r="D19" s="49" t="s">
        <v>42</v>
      </c>
      <c r="E19" s="133">
        <v>1</v>
      </c>
      <c r="F19" s="101"/>
      <c r="G19" s="74">
        <f t="shared" si="0"/>
        <v>0</v>
      </c>
      <c r="H19" s="59"/>
      <c r="I19" s="60"/>
    </row>
    <row r="20" spans="1:9" x14ac:dyDescent="0.25">
      <c r="A20" s="75" t="s">
        <v>380</v>
      </c>
      <c r="B20" s="73" t="s">
        <v>388</v>
      </c>
      <c r="C20" s="142" t="s">
        <v>95</v>
      </c>
      <c r="D20" s="49" t="s">
        <v>42</v>
      </c>
      <c r="E20" s="133">
        <v>2</v>
      </c>
      <c r="F20" s="101"/>
      <c r="G20" s="74">
        <f t="shared" si="0"/>
        <v>0</v>
      </c>
      <c r="H20" s="59"/>
      <c r="I20" s="60"/>
    </row>
    <row r="21" spans="1:9" x14ac:dyDescent="0.25">
      <c r="A21" s="75" t="s">
        <v>380</v>
      </c>
      <c r="B21" s="73" t="s">
        <v>389</v>
      </c>
      <c r="C21" s="142" t="s">
        <v>96</v>
      </c>
      <c r="D21" s="49" t="s">
        <v>5</v>
      </c>
      <c r="E21" s="133">
        <v>2</v>
      </c>
      <c r="F21" s="101"/>
      <c r="G21" s="74">
        <f t="shared" si="0"/>
        <v>0</v>
      </c>
      <c r="H21" s="59"/>
      <c r="I21" s="60"/>
    </row>
    <row r="22" spans="1:9" ht="15.75" thickBot="1" x14ac:dyDescent="0.3">
      <c r="A22" s="75" t="s">
        <v>380</v>
      </c>
      <c r="B22" s="73" t="s">
        <v>390</v>
      </c>
      <c r="C22" s="142" t="s">
        <v>97</v>
      </c>
      <c r="D22" s="49" t="s">
        <v>5</v>
      </c>
      <c r="E22" s="133">
        <v>3</v>
      </c>
      <c r="F22" s="101"/>
      <c r="G22" s="74">
        <f t="shared" si="0"/>
        <v>0</v>
      </c>
      <c r="H22" s="59"/>
      <c r="I22" s="60"/>
    </row>
    <row r="23" spans="1:9" ht="29.25" thickBot="1" x14ac:dyDescent="0.3">
      <c r="A23" s="78" t="s">
        <v>380</v>
      </c>
      <c r="B23" s="78" t="s">
        <v>391</v>
      </c>
      <c r="C23" s="79" t="s">
        <v>98</v>
      </c>
      <c r="D23" s="52" t="s">
        <v>45</v>
      </c>
      <c r="E23" s="134">
        <v>3</v>
      </c>
      <c r="F23" s="81"/>
      <c r="G23" s="82">
        <f t="shared" ref="G23" si="1">ROUND((E23*F23),2)</f>
        <v>0</v>
      </c>
      <c r="H23" s="83" t="s">
        <v>25</v>
      </c>
      <c r="I23" s="84">
        <f>ROUND(SUM(G5:G23),2)</f>
        <v>-9667</v>
      </c>
    </row>
    <row r="24" spans="1:9" s="5" customFormat="1" ht="30" x14ac:dyDescent="0.25">
      <c r="A24" s="73" t="s">
        <v>393</v>
      </c>
      <c r="B24" s="73" t="s">
        <v>15</v>
      </c>
      <c r="C24" s="142" t="s">
        <v>100</v>
      </c>
      <c r="D24" s="49" t="s">
        <v>46</v>
      </c>
      <c r="E24" s="144">
        <v>981</v>
      </c>
      <c r="F24" s="105"/>
      <c r="G24" s="106">
        <f t="shared" si="0"/>
        <v>0</v>
      </c>
      <c r="H24" s="107"/>
      <c r="I24" s="108"/>
    </row>
    <row r="25" spans="1:9" s="5" customFormat="1" ht="30" x14ac:dyDescent="0.25">
      <c r="A25" s="73" t="s">
        <v>393</v>
      </c>
      <c r="B25" s="73" t="s">
        <v>16</v>
      </c>
      <c r="C25" s="142" t="s">
        <v>52</v>
      </c>
      <c r="D25" s="49" t="s">
        <v>46</v>
      </c>
      <c r="E25" s="133">
        <v>981</v>
      </c>
      <c r="F25" s="105"/>
      <c r="G25" s="74">
        <f t="shared" si="0"/>
        <v>0</v>
      </c>
      <c r="H25" s="107"/>
      <c r="I25" s="108"/>
    </row>
    <row r="26" spans="1:9" s="5" customFormat="1" ht="30" x14ac:dyDescent="0.25">
      <c r="A26" s="73" t="s">
        <v>393</v>
      </c>
      <c r="B26" s="73" t="s">
        <v>17</v>
      </c>
      <c r="C26" s="142" t="s">
        <v>392</v>
      </c>
      <c r="D26" s="49" t="s">
        <v>46</v>
      </c>
      <c r="E26" s="133">
        <v>629</v>
      </c>
      <c r="F26" s="105"/>
      <c r="G26" s="74">
        <f t="shared" si="0"/>
        <v>0</v>
      </c>
      <c r="H26" s="107"/>
      <c r="I26" s="108"/>
    </row>
    <row r="27" spans="1:9" s="5" customFormat="1" x14ac:dyDescent="0.25">
      <c r="A27" s="73" t="s">
        <v>393</v>
      </c>
      <c r="B27" s="73" t="s">
        <v>18</v>
      </c>
      <c r="C27" s="142" t="s">
        <v>101</v>
      </c>
      <c r="D27" s="49" t="s">
        <v>46</v>
      </c>
      <c r="E27" s="133">
        <v>2456</v>
      </c>
      <c r="F27" s="105"/>
      <c r="G27" s="74">
        <f t="shared" si="0"/>
        <v>0</v>
      </c>
      <c r="H27" s="107"/>
      <c r="I27" s="108"/>
    </row>
    <row r="28" spans="1:9" s="5" customFormat="1" x14ac:dyDescent="0.25">
      <c r="A28" s="73" t="s">
        <v>393</v>
      </c>
      <c r="B28" s="73" t="s">
        <v>19</v>
      </c>
      <c r="C28" s="142" t="s">
        <v>102</v>
      </c>
      <c r="D28" s="49" t="s">
        <v>44</v>
      </c>
      <c r="E28" s="133">
        <v>8914</v>
      </c>
      <c r="F28" s="105"/>
      <c r="G28" s="74">
        <f t="shared" si="0"/>
        <v>0</v>
      </c>
      <c r="H28" s="107"/>
      <c r="I28" s="108"/>
    </row>
    <row r="29" spans="1:9" s="5" customFormat="1" x14ac:dyDescent="0.25">
      <c r="A29" s="73" t="s">
        <v>393</v>
      </c>
      <c r="B29" s="73" t="s">
        <v>152</v>
      </c>
      <c r="C29" s="142" t="s">
        <v>53</v>
      </c>
      <c r="D29" s="49" t="s">
        <v>44</v>
      </c>
      <c r="E29" s="133">
        <v>2674</v>
      </c>
      <c r="F29" s="105"/>
      <c r="G29" s="74">
        <f t="shared" si="0"/>
        <v>0</v>
      </c>
      <c r="H29" s="107"/>
      <c r="I29" s="108"/>
    </row>
    <row r="30" spans="1:9" s="5" customFormat="1" x14ac:dyDescent="0.25">
      <c r="A30" s="73" t="s">
        <v>393</v>
      </c>
      <c r="B30" s="73" t="s">
        <v>153</v>
      </c>
      <c r="C30" s="142" t="s">
        <v>56</v>
      </c>
      <c r="D30" s="49" t="s">
        <v>44</v>
      </c>
      <c r="E30" s="133">
        <v>271</v>
      </c>
      <c r="F30" s="105"/>
      <c r="G30" s="74">
        <f t="shared" si="0"/>
        <v>0</v>
      </c>
      <c r="H30" s="107"/>
      <c r="I30" s="108"/>
    </row>
    <row r="31" spans="1:9" s="5" customFormat="1" x14ac:dyDescent="0.25">
      <c r="A31" s="73" t="s">
        <v>393</v>
      </c>
      <c r="B31" s="73" t="s">
        <v>162</v>
      </c>
      <c r="C31" s="142" t="s">
        <v>57</v>
      </c>
      <c r="D31" s="49" t="s">
        <v>44</v>
      </c>
      <c r="E31" s="133">
        <v>5156</v>
      </c>
      <c r="F31" s="105"/>
      <c r="G31" s="74">
        <f t="shared" si="0"/>
        <v>0</v>
      </c>
      <c r="H31" s="107"/>
      <c r="I31" s="108"/>
    </row>
    <row r="32" spans="1:9" s="5" customFormat="1" x14ac:dyDescent="0.25">
      <c r="A32" s="73" t="s">
        <v>393</v>
      </c>
      <c r="B32" s="73" t="s">
        <v>163</v>
      </c>
      <c r="C32" s="142" t="s">
        <v>58</v>
      </c>
      <c r="D32" s="49" t="s">
        <v>44</v>
      </c>
      <c r="E32" s="133">
        <v>5428</v>
      </c>
      <c r="F32" s="145"/>
      <c r="G32" s="74">
        <f t="shared" si="0"/>
        <v>0</v>
      </c>
      <c r="H32" s="107"/>
      <c r="I32" s="108"/>
    </row>
    <row r="33" spans="1:9" s="5" customFormat="1" ht="15.75" thickBot="1" x14ac:dyDescent="0.3">
      <c r="A33" s="73" t="s">
        <v>393</v>
      </c>
      <c r="B33" s="73" t="s">
        <v>164</v>
      </c>
      <c r="C33" s="142" t="s">
        <v>54</v>
      </c>
      <c r="D33" s="49" t="s">
        <v>46</v>
      </c>
      <c r="E33" s="133">
        <v>329</v>
      </c>
      <c r="F33" s="145"/>
      <c r="G33" s="74">
        <f t="shared" si="0"/>
        <v>0</v>
      </c>
      <c r="H33" s="107"/>
      <c r="I33" s="108"/>
    </row>
    <row r="34" spans="1:9" s="5" customFormat="1" ht="29.25" thickBot="1" x14ac:dyDescent="0.3">
      <c r="A34" s="146" t="s">
        <v>393</v>
      </c>
      <c r="B34" s="146" t="s">
        <v>165</v>
      </c>
      <c r="C34" s="79" t="s">
        <v>103</v>
      </c>
      <c r="D34" s="52" t="s">
        <v>46</v>
      </c>
      <c r="E34" s="134">
        <v>1047</v>
      </c>
      <c r="F34" s="147"/>
      <c r="G34" s="82">
        <f t="shared" ref="G34" si="2">ROUND((E34*F34),2)</f>
        <v>0</v>
      </c>
      <c r="H34" s="83" t="s">
        <v>26</v>
      </c>
      <c r="I34" s="84">
        <f>ROUND(SUM(G24:G34),2)</f>
        <v>0</v>
      </c>
    </row>
    <row r="35" spans="1:9" s="5" customFormat="1" ht="75" x14ac:dyDescent="0.25">
      <c r="A35" s="96" t="s">
        <v>399</v>
      </c>
      <c r="B35" s="96" t="s">
        <v>47</v>
      </c>
      <c r="C35" s="110" t="s">
        <v>59</v>
      </c>
      <c r="D35" s="98" t="s">
        <v>46</v>
      </c>
      <c r="E35" s="148">
        <v>2067</v>
      </c>
      <c r="F35" s="149"/>
      <c r="G35" s="72">
        <f t="shared" si="0"/>
        <v>0</v>
      </c>
      <c r="H35" s="254" t="s">
        <v>484</v>
      </c>
      <c r="I35" s="108"/>
    </row>
    <row r="36" spans="1:9" s="5" customFormat="1" ht="75" x14ac:dyDescent="0.25">
      <c r="A36" s="73" t="s">
        <v>399</v>
      </c>
      <c r="B36" s="73" t="s">
        <v>48</v>
      </c>
      <c r="C36" s="142" t="s">
        <v>60</v>
      </c>
      <c r="D36" s="49" t="s">
        <v>44</v>
      </c>
      <c r="E36" s="133">
        <v>2982</v>
      </c>
      <c r="F36" s="150"/>
      <c r="G36" s="74">
        <f t="shared" si="0"/>
        <v>0</v>
      </c>
      <c r="H36" s="254"/>
      <c r="I36" s="108"/>
    </row>
    <row r="37" spans="1:9" s="5" customFormat="1" ht="75" x14ac:dyDescent="0.25">
      <c r="A37" s="73" t="s">
        <v>399</v>
      </c>
      <c r="B37" s="73" t="s">
        <v>49</v>
      </c>
      <c r="C37" s="142" t="s">
        <v>104</v>
      </c>
      <c r="D37" s="49" t="s">
        <v>44</v>
      </c>
      <c r="E37" s="133">
        <v>2982</v>
      </c>
      <c r="F37" s="150"/>
      <c r="G37" s="74">
        <f t="shared" si="0"/>
        <v>0</v>
      </c>
      <c r="H37" s="254"/>
      <c r="I37" s="108"/>
    </row>
    <row r="38" spans="1:9" s="5" customFormat="1" ht="75" x14ac:dyDescent="0.25">
      <c r="A38" s="73" t="s">
        <v>399</v>
      </c>
      <c r="B38" s="73" t="s">
        <v>50</v>
      </c>
      <c r="C38" s="142" t="s">
        <v>61</v>
      </c>
      <c r="D38" s="49" t="s">
        <v>44</v>
      </c>
      <c r="E38" s="133">
        <v>2982</v>
      </c>
      <c r="F38" s="150"/>
      <c r="G38" s="74">
        <f t="shared" si="0"/>
        <v>0</v>
      </c>
      <c r="H38" s="254"/>
      <c r="I38" s="108"/>
    </row>
    <row r="39" spans="1:9" s="5" customFormat="1" ht="75" x14ac:dyDescent="0.25">
      <c r="A39" s="73" t="s">
        <v>399</v>
      </c>
      <c r="B39" s="73" t="s">
        <v>51</v>
      </c>
      <c r="C39" s="142" t="s">
        <v>105</v>
      </c>
      <c r="D39" s="49" t="s">
        <v>44</v>
      </c>
      <c r="E39" s="133">
        <v>2982</v>
      </c>
      <c r="F39" s="150"/>
      <c r="G39" s="74">
        <f t="shared" si="0"/>
        <v>0</v>
      </c>
      <c r="H39" s="254"/>
      <c r="I39" s="108"/>
    </row>
    <row r="40" spans="1:9" s="5" customFormat="1" ht="75" x14ac:dyDescent="0.25">
      <c r="A40" s="73" t="s">
        <v>399</v>
      </c>
      <c r="B40" s="73" t="s">
        <v>62</v>
      </c>
      <c r="C40" s="142" t="s">
        <v>61</v>
      </c>
      <c r="D40" s="49" t="s">
        <v>44</v>
      </c>
      <c r="E40" s="133">
        <v>2982</v>
      </c>
      <c r="F40" s="150"/>
      <c r="G40" s="74">
        <f t="shared" si="0"/>
        <v>0</v>
      </c>
      <c r="H40" s="254"/>
      <c r="I40" s="108"/>
    </row>
    <row r="41" spans="1:9" s="5" customFormat="1" ht="75" x14ac:dyDescent="0.25">
      <c r="A41" s="73" t="s">
        <v>399</v>
      </c>
      <c r="B41" s="73" t="s">
        <v>63</v>
      </c>
      <c r="C41" s="142" t="s">
        <v>106</v>
      </c>
      <c r="D41" s="49" t="s">
        <v>44</v>
      </c>
      <c r="E41" s="133">
        <v>2982</v>
      </c>
      <c r="F41" s="150"/>
      <c r="G41" s="74">
        <f t="shared" si="0"/>
        <v>0</v>
      </c>
      <c r="H41" s="254"/>
      <c r="I41" s="108"/>
    </row>
    <row r="42" spans="1:9" s="5" customFormat="1" ht="75.75" thickBot="1" x14ac:dyDescent="0.3">
      <c r="A42" s="146" t="s">
        <v>399</v>
      </c>
      <c r="B42" s="146" t="s">
        <v>64</v>
      </c>
      <c r="C42" s="79" t="s">
        <v>107</v>
      </c>
      <c r="D42" s="52" t="s">
        <v>44</v>
      </c>
      <c r="E42" s="134">
        <v>2982</v>
      </c>
      <c r="F42" s="151"/>
      <c r="G42" s="82">
        <f t="shared" si="0"/>
        <v>0</v>
      </c>
      <c r="H42" s="254"/>
      <c r="I42" s="108"/>
    </row>
    <row r="43" spans="1:9" s="5" customFormat="1" ht="75" x14ac:dyDescent="0.25">
      <c r="A43" s="73" t="s">
        <v>400</v>
      </c>
      <c r="B43" s="73" t="s">
        <v>47</v>
      </c>
      <c r="C43" s="152" t="s">
        <v>108</v>
      </c>
      <c r="D43" s="153" t="s">
        <v>46</v>
      </c>
      <c r="E43" s="144">
        <v>1739</v>
      </c>
      <c r="F43" s="154"/>
      <c r="G43" s="106">
        <f t="shared" si="0"/>
        <v>0</v>
      </c>
      <c r="H43" s="254"/>
      <c r="I43" s="108"/>
    </row>
    <row r="44" spans="1:9" s="5" customFormat="1" ht="75" x14ac:dyDescent="0.25">
      <c r="A44" s="73" t="s">
        <v>400</v>
      </c>
      <c r="B44" s="73" t="s">
        <v>48</v>
      </c>
      <c r="C44" s="142" t="s">
        <v>109</v>
      </c>
      <c r="D44" s="49" t="s">
        <v>44</v>
      </c>
      <c r="E44" s="133">
        <v>2982</v>
      </c>
      <c r="F44" s="154"/>
      <c r="G44" s="74">
        <f t="shared" si="0"/>
        <v>0</v>
      </c>
      <c r="H44" s="254"/>
      <c r="I44" s="108"/>
    </row>
    <row r="45" spans="1:9" s="5" customFormat="1" ht="75" x14ac:dyDescent="0.25">
      <c r="A45" s="73" t="s">
        <v>400</v>
      </c>
      <c r="B45" s="73" t="s">
        <v>49</v>
      </c>
      <c r="C45" s="142" t="s">
        <v>104</v>
      </c>
      <c r="D45" s="49" t="s">
        <v>44</v>
      </c>
      <c r="E45" s="133">
        <v>2982</v>
      </c>
      <c r="F45" s="154"/>
      <c r="G45" s="74">
        <f t="shared" si="0"/>
        <v>0</v>
      </c>
      <c r="H45" s="254"/>
      <c r="I45" s="108"/>
    </row>
    <row r="46" spans="1:9" s="5" customFormat="1" ht="75" x14ac:dyDescent="0.25">
      <c r="A46" s="73" t="s">
        <v>400</v>
      </c>
      <c r="B46" s="73" t="s">
        <v>50</v>
      </c>
      <c r="C46" s="142" t="s">
        <v>61</v>
      </c>
      <c r="D46" s="49" t="s">
        <v>44</v>
      </c>
      <c r="E46" s="133">
        <v>2982</v>
      </c>
      <c r="F46" s="154"/>
      <c r="G46" s="74">
        <f t="shared" si="0"/>
        <v>0</v>
      </c>
      <c r="H46" s="254"/>
      <c r="I46" s="108"/>
    </row>
    <row r="47" spans="1:9" s="5" customFormat="1" ht="75" x14ac:dyDescent="0.25">
      <c r="A47" s="73" t="s">
        <v>400</v>
      </c>
      <c r="B47" s="73" t="s">
        <v>51</v>
      </c>
      <c r="C47" s="142" t="s">
        <v>105</v>
      </c>
      <c r="D47" s="49" t="s">
        <v>44</v>
      </c>
      <c r="E47" s="133">
        <v>2982</v>
      </c>
      <c r="F47" s="154"/>
      <c r="G47" s="74">
        <f t="shared" si="0"/>
        <v>0</v>
      </c>
      <c r="H47" s="254"/>
      <c r="I47" s="108"/>
    </row>
    <row r="48" spans="1:9" s="5" customFormat="1" ht="75" x14ac:dyDescent="0.25">
      <c r="A48" s="73" t="s">
        <v>400</v>
      </c>
      <c r="B48" s="73" t="s">
        <v>62</v>
      </c>
      <c r="C48" s="142" t="s">
        <v>61</v>
      </c>
      <c r="D48" s="49" t="s">
        <v>44</v>
      </c>
      <c r="E48" s="133">
        <v>2982</v>
      </c>
      <c r="F48" s="154"/>
      <c r="G48" s="74">
        <f t="shared" si="0"/>
        <v>0</v>
      </c>
      <c r="H48" s="254"/>
      <c r="I48" s="108"/>
    </row>
    <row r="49" spans="1:9" s="5" customFormat="1" ht="75" x14ac:dyDescent="0.25">
      <c r="A49" s="73" t="s">
        <v>400</v>
      </c>
      <c r="B49" s="73" t="s">
        <v>63</v>
      </c>
      <c r="C49" s="142" t="s">
        <v>106</v>
      </c>
      <c r="D49" s="49" t="s">
        <v>44</v>
      </c>
      <c r="E49" s="133">
        <v>2982</v>
      </c>
      <c r="F49" s="154"/>
      <c r="G49" s="74">
        <f t="shared" si="0"/>
        <v>0</v>
      </c>
      <c r="H49" s="254"/>
      <c r="I49" s="108"/>
    </row>
    <row r="50" spans="1:9" s="5" customFormat="1" ht="75.75" thickBot="1" x14ac:dyDescent="0.3">
      <c r="A50" s="78" t="s">
        <v>400</v>
      </c>
      <c r="B50" s="78" t="s">
        <v>64</v>
      </c>
      <c r="C50" s="79" t="s">
        <v>107</v>
      </c>
      <c r="D50" s="52" t="s">
        <v>44</v>
      </c>
      <c r="E50" s="134">
        <v>2982</v>
      </c>
      <c r="F50" s="117"/>
      <c r="G50" s="82">
        <f t="shared" si="0"/>
        <v>0</v>
      </c>
      <c r="H50" s="254"/>
      <c r="I50" s="108"/>
    </row>
    <row r="51" spans="1:9" s="5" customFormat="1" ht="60" x14ac:dyDescent="0.25">
      <c r="A51" s="73" t="s">
        <v>394</v>
      </c>
      <c r="B51" s="73" t="s">
        <v>65</v>
      </c>
      <c r="C51" s="152" t="s">
        <v>114</v>
      </c>
      <c r="D51" s="153" t="s">
        <v>46</v>
      </c>
      <c r="E51" s="144">
        <v>375</v>
      </c>
      <c r="F51" s="154"/>
      <c r="G51" s="106">
        <f t="shared" si="0"/>
        <v>0</v>
      </c>
      <c r="H51" s="254"/>
      <c r="I51" s="108"/>
    </row>
    <row r="52" spans="1:9" s="5" customFormat="1" ht="60" x14ac:dyDescent="0.25">
      <c r="A52" s="73" t="s">
        <v>394</v>
      </c>
      <c r="B52" s="73" t="s">
        <v>110</v>
      </c>
      <c r="C52" s="142" t="s">
        <v>60</v>
      </c>
      <c r="D52" s="49" t="s">
        <v>44</v>
      </c>
      <c r="E52" s="133">
        <v>609</v>
      </c>
      <c r="F52" s="115"/>
      <c r="G52" s="74">
        <f t="shared" si="0"/>
        <v>0</v>
      </c>
      <c r="H52" s="254"/>
      <c r="I52" s="108"/>
    </row>
    <row r="53" spans="1:9" s="5" customFormat="1" ht="60" x14ac:dyDescent="0.25">
      <c r="A53" s="73" t="s">
        <v>394</v>
      </c>
      <c r="B53" s="73" t="s">
        <v>111</v>
      </c>
      <c r="C53" s="142" t="s">
        <v>115</v>
      </c>
      <c r="D53" s="49" t="s">
        <v>44</v>
      </c>
      <c r="E53" s="133">
        <v>609</v>
      </c>
      <c r="F53" s="115"/>
      <c r="G53" s="74">
        <f t="shared" si="0"/>
        <v>0</v>
      </c>
      <c r="H53" s="254"/>
      <c r="I53" s="108"/>
    </row>
    <row r="54" spans="1:9" s="5" customFormat="1" ht="60" x14ac:dyDescent="0.25">
      <c r="A54" s="73" t="s">
        <v>394</v>
      </c>
      <c r="B54" s="73" t="s">
        <v>112</v>
      </c>
      <c r="C54" s="142" t="s">
        <v>61</v>
      </c>
      <c r="D54" s="49" t="s">
        <v>44</v>
      </c>
      <c r="E54" s="133">
        <v>609</v>
      </c>
      <c r="F54" s="115"/>
      <c r="G54" s="74">
        <f t="shared" si="0"/>
        <v>0</v>
      </c>
      <c r="H54" s="254"/>
      <c r="I54" s="108"/>
    </row>
    <row r="55" spans="1:9" s="5" customFormat="1" ht="60.75" thickBot="1" x14ac:dyDescent="0.3">
      <c r="A55" s="78" t="s">
        <v>394</v>
      </c>
      <c r="B55" s="78" t="s">
        <v>113</v>
      </c>
      <c r="C55" s="79" t="s">
        <v>116</v>
      </c>
      <c r="D55" s="52" t="s">
        <v>44</v>
      </c>
      <c r="E55" s="134">
        <v>609</v>
      </c>
      <c r="F55" s="117"/>
      <c r="G55" s="82">
        <f t="shared" si="0"/>
        <v>0</v>
      </c>
      <c r="H55" s="254"/>
      <c r="I55" s="108"/>
    </row>
    <row r="56" spans="1:9" s="5" customFormat="1" ht="60" x14ac:dyDescent="0.25">
      <c r="A56" s="73" t="s">
        <v>395</v>
      </c>
      <c r="B56" s="73" t="s">
        <v>65</v>
      </c>
      <c r="C56" s="152" t="s">
        <v>117</v>
      </c>
      <c r="D56" s="153" t="s">
        <v>46</v>
      </c>
      <c r="E56" s="144">
        <v>308</v>
      </c>
      <c r="F56" s="154"/>
      <c r="G56" s="106">
        <f t="shared" si="0"/>
        <v>0</v>
      </c>
      <c r="H56" s="254"/>
      <c r="I56" s="108"/>
    </row>
    <row r="57" spans="1:9" s="5" customFormat="1" ht="60" x14ac:dyDescent="0.25">
      <c r="A57" s="73" t="s">
        <v>395</v>
      </c>
      <c r="B57" s="73" t="s">
        <v>110</v>
      </c>
      <c r="C57" s="142" t="s">
        <v>109</v>
      </c>
      <c r="D57" s="49" t="s">
        <v>44</v>
      </c>
      <c r="E57" s="133">
        <v>609</v>
      </c>
      <c r="F57" s="115"/>
      <c r="G57" s="74">
        <f t="shared" si="0"/>
        <v>0</v>
      </c>
      <c r="H57" s="254"/>
      <c r="I57" s="108"/>
    </row>
    <row r="58" spans="1:9" s="5" customFormat="1" ht="60" x14ac:dyDescent="0.25">
      <c r="A58" s="73" t="s">
        <v>395</v>
      </c>
      <c r="B58" s="73" t="s">
        <v>111</v>
      </c>
      <c r="C58" s="142" t="s">
        <v>115</v>
      </c>
      <c r="D58" s="49" t="s">
        <v>44</v>
      </c>
      <c r="E58" s="133">
        <v>609</v>
      </c>
      <c r="F58" s="115"/>
      <c r="G58" s="74">
        <f t="shared" si="0"/>
        <v>0</v>
      </c>
      <c r="H58" s="254"/>
      <c r="I58" s="108"/>
    </row>
    <row r="59" spans="1:9" s="5" customFormat="1" ht="60" x14ac:dyDescent="0.25">
      <c r="A59" s="73" t="s">
        <v>395</v>
      </c>
      <c r="B59" s="73" t="s">
        <v>112</v>
      </c>
      <c r="C59" s="142" t="s">
        <v>61</v>
      </c>
      <c r="D59" s="49" t="s">
        <v>44</v>
      </c>
      <c r="E59" s="133">
        <v>609</v>
      </c>
      <c r="F59" s="115"/>
      <c r="G59" s="74">
        <f t="shared" si="0"/>
        <v>0</v>
      </c>
      <c r="H59" s="254"/>
      <c r="I59" s="108"/>
    </row>
    <row r="60" spans="1:9" s="5" customFormat="1" ht="60.75" thickBot="1" x14ac:dyDescent="0.3">
      <c r="A60" s="78" t="s">
        <v>395</v>
      </c>
      <c r="B60" s="78" t="s">
        <v>113</v>
      </c>
      <c r="C60" s="79" t="s">
        <v>116</v>
      </c>
      <c r="D60" s="52" t="s">
        <v>44</v>
      </c>
      <c r="E60" s="134">
        <v>609</v>
      </c>
      <c r="F60" s="117"/>
      <c r="G60" s="82">
        <f t="shared" si="0"/>
        <v>0</v>
      </c>
      <c r="H60" s="259"/>
      <c r="I60" s="108"/>
    </row>
    <row r="61" spans="1:9" s="5" customFormat="1" ht="60" x14ac:dyDescent="0.25">
      <c r="A61" s="73" t="s">
        <v>396</v>
      </c>
      <c r="B61" s="73" t="s">
        <v>66</v>
      </c>
      <c r="C61" s="142" t="s">
        <v>120</v>
      </c>
      <c r="D61" s="49" t="s">
        <v>46</v>
      </c>
      <c r="E61" s="133">
        <v>192</v>
      </c>
      <c r="F61" s="115"/>
      <c r="G61" s="74">
        <f t="shared" si="0"/>
        <v>0</v>
      </c>
      <c r="H61" s="254" t="s">
        <v>484</v>
      </c>
      <c r="I61" s="108"/>
    </row>
    <row r="62" spans="1:9" s="5" customFormat="1" ht="60" x14ac:dyDescent="0.25">
      <c r="A62" s="73" t="s">
        <v>396</v>
      </c>
      <c r="B62" s="73" t="s">
        <v>67</v>
      </c>
      <c r="C62" s="142" t="s">
        <v>60</v>
      </c>
      <c r="D62" s="49" t="s">
        <v>44</v>
      </c>
      <c r="E62" s="133">
        <v>330</v>
      </c>
      <c r="F62" s="115"/>
      <c r="G62" s="74">
        <f t="shared" si="0"/>
        <v>0</v>
      </c>
      <c r="H62" s="254"/>
      <c r="I62" s="108"/>
    </row>
    <row r="63" spans="1:9" s="5" customFormat="1" ht="60" x14ac:dyDescent="0.25">
      <c r="A63" s="73" t="s">
        <v>396</v>
      </c>
      <c r="B63" s="73" t="s">
        <v>71</v>
      </c>
      <c r="C63" s="142" t="s">
        <v>121</v>
      </c>
      <c r="D63" s="49" t="s">
        <v>44</v>
      </c>
      <c r="E63" s="133">
        <v>330</v>
      </c>
      <c r="F63" s="115"/>
      <c r="G63" s="74">
        <f t="shared" si="0"/>
        <v>0</v>
      </c>
      <c r="H63" s="254"/>
      <c r="I63" s="108"/>
    </row>
    <row r="64" spans="1:9" s="5" customFormat="1" ht="60" x14ac:dyDescent="0.25">
      <c r="A64" s="73" t="s">
        <v>396</v>
      </c>
      <c r="B64" s="73" t="s">
        <v>122</v>
      </c>
      <c r="C64" s="142" t="s">
        <v>61</v>
      </c>
      <c r="D64" s="49" t="s">
        <v>44</v>
      </c>
      <c r="E64" s="133">
        <v>330</v>
      </c>
      <c r="F64" s="115"/>
      <c r="G64" s="74">
        <f t="shared" si="0"/>
        <v>0</v>
      </c>
      <c r="H64" s="254"/>
      <c r="I64" s="108"/>
    </row>
    <row r="65" spans="1:9" s="5" customFormat="1" ht="60" x14ac:dyDescent="0.25">
      <c r="A65" s="73" t="s">
        <v>396</v>
      </c>
      <c r="B65" s="73" t="s">
        <v>123</v>
      </c>
      <c r="C65" s="142" t="s">
        <v>116</v>
      </c>
      <c r="D65" s="49" t="s">
        <v>44</v>
      </c>
      <c r="E65" s="133">
        <v>330</v>
      </c>
      <c r="F65" s="115"/>
      <c r="G65" s="74">
        <f t="shared" si="0"/>
        <v>0</v>
      </c>
      <c r="H65" s="254"/>
      <c r="I65" s="108"/>
    </row>
    <row r="66" spans="1:9" s="5" customFormat="1" ht="60" x14ac:dyDescent="0.25">
      <c r="A66" s="73" t="s">
        <v>396</v>
      </c>
      <c r="B66" s="73" t="s">
        <v>124</v>
      </c>
      <c r="C66" s="142" t="s">
        <v>401</v>
      </c>
      <c r="D66" s="49" t="s">
        <v>44</v>
      </c>
      <c r="E66" s="133">
        <v>46</v>
      </c>
      <c r="F66" s="115"/>
      <c r="G66" s="74">
        <f t="shared" si="0"/>
        <v>0</v>
      </c>
      <c r="H66" s="254"/>
      <c r="I66" s="108"/>
    </row>
    <row r="67" spans="1:9" s="5" customFormat="1" ht="60.75" thickBot="1" x14ac:dyDescent="0.3">
      <c r="A67" s="78" t="s">
        <v>396</v>
      </c>
      <c r="B67" s="78" t="s">
        <v>402</v>
      </c>
      <c r="C67" s="79" t="s">
        <v>125</v>
      </c>
      <c r="D67" s="52" t="s">
        <v>44</v>
      </c>
      <c r="E67" s="134">
        <v>46</v>
      </c>
      <c r="F67" s="117"/>
      <c r="G67" s="82">
        <f t="shared" si="0"/>
        <v>0</v>
      </c>
      <c r="H67" s="254"/>
      <c r="I67" s="108"/>
    </row>
    <row r="68" spans="1:9" s="5" customFormat="1" ht="60" x14ac:dyDescent="0.25">
      <c r="A68" s="73" t="s">
        <v>397</v>
      </c>
      <c r="B68" s="73" t="s">
        <v>66</v>
      </c>
      <c r="C68" s="142" t="s">
        <v>126</v>
      </c>
      <c r="D68" s="49" t="s">
        <v>46</v>
      </c>
      <c r="E68" s="133">
        <v>156</v>
      </c>
      <c r="F68" s="115"/>
      <c r="G68" s="74">
        <f t="shared" si="0"/>
        <v>0</v>
      </c>
      <c r="H68" s="254"/>
      <c r="I68" s="108"/>
    </row>
    <row r="69" spans="1:9" s="5" customFormat="1" ht="60" x14ac:dyDescent="0.25">
      <c r="A69" s="73" t="s">
        <v>397</v>
      </c>
      <c r="B69" s="73" t="s">
        <v>67</v>
      </c>
      <c r="C69" s="142" t="s">
        <v>109</v>
      </c>
      <c r="D69" s="49" t="s">
        <v>44</v>
      </c>
      <c r="E69" s="133">
        <v>330</v>
      </c>
      <c r="F69" s="115"/>
      <c r="G69" s="74">
        <f t="shared" si="0"/>
        <v>0</v>
      </c>
      <c r="H69" s="254"/>
      <c r="I69" s="108"/>
    </row>
    <row r="70" spans="1:9" s="5" customFormat="1" ht="60" x14ac:dyDescent="0.25">
      <c r="A70" s="73" t="s">
        <v>397</v>
      </c>
      <c r="B70" s="73" t="s">
        <v>71</v>
      </c>
      <c r="C70" s="142" t="s">
        <v>121</v>
      </c>
      <c r="D70" s="49" t="s">
        <v>44</v>
      </c>
      <c r="E70" s="133">
        <v>330</v>
      </c>
      <c r="F70" s="115"/>
      <c r="G70" s="74">
        <f t="shared" si="0"/>
        <v>0</v>
      </c>
      <c r="H70" s="254"/>
      <c r="I70" s="108"/>
    </row>
    <row r="71" spans="1:9" s="5" customFormat="1" ht="60" x14ac:dyDescent="0.25">
      <c r="A71" s="73" t="s">
        <v>397</v>
      </c>
      <c r="B71" s="73" t="s">
        <v>122</v>
      </c>
      <c r="C71" s="142" t="s">
        <v>61</v>
      </c>
      <c r="D71" s="49" t="s">
        <v>44</v>
      </c>
      <c r="E71" s="133">
        <v>330</v>
      </c>
      <c r="F71" s="115"/>
      <c r="G71" s="74">
        <f t="shared" si="0"/>
        <v>0</v>
      </c>
      <c r="H71" s="254"/>
      <c r="I71" s="108"/>
    </row>
    <row r="72" spans="1:9" s="5" customFormat="1" ht="60" x14ac:dyDescent="0.25">
      <c r="A72" s="73" t="s">
        <v>397</v>
      </c>
      <c r="B72" s="73" t="s">
        <v>123</v>
      </c>
      <c r="C72" s="142" t="s">
        <v>116</v>
      </c>
      <c r="D72" s="49" t="s">
        <v>44</v>
      </c>
      <c r="E72" s="133">
        <v>330</v>
      </c>
      <c r="F72" s="115"/>
      <c r="G72" s="74">
        <f t="shared" si="0"/>
        <v>0</v>
      </c>
      <c r="H72" s="254"/>
      <c r="I72" s="108"/>
    </row>
    <row r="73" spans="1:9" s="5" customFormat="1" ht="60" x14ac:dyDescent="0.25">
      <c r="A73" s="73" t="s">
        <v>397</v>
      </c>
      <c r="B73" s="73" t="s">
        <v>124</v>
      </c>
      <c r="C73" s="142" t="s">
        <v>401</v>
      </c>
      <c r="D73" s="49" t="s">
        <v>44</v>
      </c>
      <c r="E73" s="133">
        <v>46</v>
      </c>
      <c r="F73" s="115"/>
      <c r="G73" s="74">
        <f t="shared" si="0"/>
        <v>0</v>
      </c>
      <c r="H73" s="254"/>
      <c r="I73" s="108"/>
    </row>
    <row r="74" spans="1:9" s="5" customFormat="1" ht="60.75" thickBot="1" x14ac:dyDescent="0.3">
      <c r="A74" s="78" t="s">
        <v>397</v>
      </c>
      <c r="B74" s="78" t="s">
        <v>402</v>
      </c>
      <c r="C74" s="79" t="s">
        <v>125</v>
      </c>
      <c r="D74" s="52" t="s">
        <v>44</v>
      </c>
      <c r="E74" s="134">
        <v>46</v>
      </c>
      <c r="F74" s="117"/>
      <c r="G74" s="82">
        <f t="shared" si="0"/>
        <v>0</v>
      </c>
      <c r="H74" s="255"/>
      <c r="I74" s="108"/>
    </row>
    <row r="75" spans="1:9" s="5" customFormat="1" ht="45" x14ac:dyDescent="0.25">
      <c r="A75" s="73" t="s">
        <v>398</v>
      </c>
      <c r="B75" s="73" t="s">
        <v>68</v>
      </c>
      <c r="C75" s="142" t="s">
        <v>127</v>
      </c>
      <c r="D75" s="49" t="s">
        <v>46</v>
      </c>
      <c r="E75" s="133">
        <v>130</v>
      </c>
      <c r="F75" s="115"/>
      <c r="G75" s="74">
        <f t="shared" si="0"/>
        <v>0</v>
      </c>
      <c r="H75" s="155"/>
      <c r="I75" s="108"/>
    </row>
    <row r="76" spans="1:9" s="5" customFormat="1" ht="45" x14ac:dyDescent="0.25">
      <c r="A76" s="73" t="s">
        <v>398</v>
      </c>
      <c r="B76" s="73" t="s">
        <v>69</v>
      </c>
      <c r="C76" s="142" t="s">
        <v>128</v>
      </c>
      <c r="D76" s="49" t="s">
        <v>44</v>
      </c>
      <c r="E76" s="133">
        <v>454</v>
      </c>
      <c r="F76" s="115"/>
      <c r="G76" s="74">
        <f t="shared" si="0"/>
        <v>0</v>
      </c>
      <c r="H76" s="155"/>
      <c r="I76" s="108"/>
    </row>
    <row r="77" spans="1:9" s="5" customFormat="1" ht="45" x14ac:dyDescent="0.25">
      <c r="A77" s="73" t="s">
        <v>398</v>
      </c>
      <c r="B77" s="73" t="s">
        <v>70</v>
      </c>
      <c r="C77" s="142" t="s">
        <v>129</v>
      </c>
      <c r="D77" s="49" t="s">
        <v>44</v>
      </c>
      <c r="E77" s="133">
        <v>454</v>
      </c>
      <c r="F77" s="115"/>
      <c r="G77" s="74">
        <f t="shared" si="0"/>
        <v>0</v>
      </c>
      <c r="H77" s="155"/>
      <c r="I77" s="108"/>
    </row>
    <row r="78" spans="1:9" s="5" customFormat="1" ht="45.75" thickBot="1" x14ac:dyDescent="0.3">
      <c r="A78" s="73" t="s">
        <v>398</v>
      </c>
      <c r="B78" s="73" t="s">
        <v>118</v>
      </c>
      <c r="C78" s="142" t="s">
        <v>130</v>
      </c>
      <c r="D78" s="49" t="s">
        <v>44</v>
      </c>
      <c r="E78" s="133">
        <v>454</v>
      </c>
      <c r="F78" s="115"/>
      <c r="G78" s="74">
        <f t="shared" si="0"/>
        <v>0</v>
      </c>
      <c r="H78" s="155"/>
      <c r="I78" s="108"/>
    </row>
    <row r="79" spans="1:9" s="5" customFormat="1" ht="45.75" thickBot="1" x14ac:dyDescent="0.3">
      <c r="A79" s="78" t="s">
        <v>398</v>
      </c>
      <c r="B79" s="78" t="s">
        <v>119</v>
      </c>
      <c r="C79" s="79" t="s">
        <v>305</v>
      </c>
      <c r="D79" s="52" t="s">
        <v>44</v>
      </c>
      <c r="E79" s="134">
        <v>454</v>
      </c>
      <c r="F79" s="117"/>
      <c r="G79" s="82">
        <f t="shared" ref="G79" si="3">ROUND((E79*F79),2)</f>
        <v>0</v>
      </c>
      <c r="H79" s="83" t="s">
        <v>27</v>
      </c>
      <c r="I79" s="84">
        <f>ROUND(SUM(G35:G79),2)</f>
        <v>0</v>
      </c>
    </row>
    <row r="80" spans="1:9" s="5" customFormat="1" ht="30" x14ac:dyDescent="0.25">
      <c r="A80" s="156" t="s">
        <v>403</v>
      </c>
      <c r="B80" s="73" t="s">
        <v>277</v>
      </c>
      <c r="C80" s="152" t="s">
        <v>131</v>
      </c>
      <c r="D80" s="153" t="s">
        <v>46</v>
      </c>
      <c r="E80" s="144">
        <v>181</v>
      </c>
      <c r="F80" s="154"/>
      <c r="G80" s="106">
        <f t="shared" si="0"/>
        <v>0</v>
      </c>
      <c r="H80" s="113"/>
      <c r="I80" s="114"/>
    </row>
    <row r="81" spans="1:9" s="5" customFormat="1" ht="30" x14ac:dyDescent="0.25">
      <c r="A81" s="75" t="s">
        <v>403</v>
      </c>
      <c r="B81" s="73" t="s">
        <v>278</v>
      </c>
      <c r="C81" s="142" t="s">
        <v>128</v>
      </c>
      <c r="D81" s="49" t="s">
        <v>44</v>
      </c>
      <c r="E81" s="133">
        <v>782</v>
      </c>
      <c r="F81" s="115"/>
      <c r="G81" s="74">
        <f t="shared" si="0"/>
        <v>0</v>
      </c>
      <c r="H81" s="113"/>
      <c r="I81" s="114"/>
    </row>
    <row r="82" spans="1:9" s="5" customFormat="1" ht="30" x14ac:dyDescent="0.25">
      <c r="A82" s="75" t="s">
        <v>403</v>
      </c>
      <c r="B82" s="73" t="s">
        <v>279</v>
      </c>
      <c r="C82" s="142" t="s">
        <v>129</v>
      </c>
      <c r="D82" s="49" t="s">
        <v>44</v>
      </c>
      <c r="E82" s="133">
        <v>782</v>
      </c>
      <c r="F82" s="115"/>
      <c r="G82" s="74">
        <f t="shared" si="0"/>
        <v>0</v>
      </c>
      <c r="H82" s="113"/>
      <c r="I82" s="114"/>
    </row>
    <row r="83" spans="1:9" s="5" customFormat="1" ht="30" x14ac:dyDescent="0.25">
      <c r="A83" s="75" t="s">
        <v>403</v>
      </c>
      <c r="B83" s="73" t="s">
        <v>281</v>
      </c>
      <c r="C83" s="142" t="s">
        <v>132</v>
      </c>
      <c r="D83" s="49" t="s">
        <v>44</v>
      </c>
      <c r="E83" s="133">
        <v>716</v>
      </c>
      <c r="F83" s="115"/>
      <c r="G83" s="74">
        <f t="shared" si="0"/>
        <v>0</v>
      </c>
      <c r="H83" s="113"/>
      <c r="I83" s="114"/>
    </row>
    <row r="84" spans="1:9" s="5" customFormat="1" ht="30.75" thickBot="1" x14ac:dyDescent="0.3">
      <c r="A84" s="75" t="s">
        <v>403</v>
      </c>
      <c r="B84" s="73" t="s">
        <v>283</v>
      </c>
      <c r="C84" s="142" t="s">
        <v>72</v>
      </c>
      <c r="D84" s="49" t="s">
        <v>44</v>
      </c>
      <c r="E84" s="133">
        <v>39</v>
      </c>
      <c r="F84" s="115"/>
      <c r="G84" s="74">
        <f t="shared" si="0"/>
        <v>0</v>
      </c>
      <c r="H84" s="157"/>
      <c r="I84" s="108"/>
    </row>
    <row r="85" spans="1:9" s="5" customFormat="1" ht="33.75" customHeight="1" thickBot="1" x14ac:dyDescent="0.3">
      <c r="A85" s="78" t="s">
        <v>403</v>
      </c>
      <c r="B85" s="78" t="s">
        <v>285</v>
      </c>
      <c r="C85" s="79" t="s">
        <v>73</v>
      </c>
      <c r="D85" s="52" t="s">
        <v>44</v>
      </c>
      <c r="E85" s="134">
        <v>28</v>
      </c>
      <c r="F85" s="117"/>
      <c r="G85" s="82">
        <f t="shared" ref="G85" si="4">ROUND((E85*F85),2)</f>
        <v>0</v>
      </c>
      <c r="H85" s="83" t="s">
        <v>28</v>
      </c>
      <c r="I85" s="84">
        <f>ROUND(SUM(G80:G85),2)</f>
        <v>0</v>
      </c>
    </row>
    <row r="86" spans="1:9" s="5" customFormat="1" ht="15" customHeight="1" x14ac:dyDescent="0.25">
      <c r="A86" s="73" t="s">
        <v>135</v>
      </c>
      <c r="B86" s="73" t="s">
        <v>404</v>
      </c>
      <c r="C86" s="152" t="s">
        <v>133</v>
      </c>
      <c r="D86" s="153" t="s">
        <v>43</v>
      </c>
      <c r="E86" s="144">
        <v>921</v>
      </c>
      <c r="F86" s="150"/>
      <c r="G86" s="106">
        <f t="shared" si="0"/>
        <v>0</v>
      </c>
      <c r="H86" s="158"/>
      <c r="I86" s="108"/>
    </row>
    <row r="87" spans="1:9" s="5" customFormat="1" x14ac:dyDescent="0.25">
      <c r="A87" s="75" t="s">
        <v>136</v>
      </c>
      <c r="B87" s="73" t="s">
        <v>405</v>
      </c>
      <c r="C87" s="142" t="s">
        <v>134</v>
      </c>
      <c r="D87" s="49" t="s">
        <v>43</v>
      </c>
      <c r="E87" s="133">
        <v>22</v>
      </c>
      <c r="F87" s="150"/>
      <c r="G87" s="74">
        <f t="shared" si="0"/>
        <v>0</v>
      </c>
      <c r="H87" s="159"/>
      <c r="I87" s="108"/>
    </row>
    <row r="88" spans="1:9" s="5" customFormat="1" ht="15.75" thickBot="1" x14ac:dyDescent="0.3">
      <c r="A88" s="75" t="s">
        <v>136</v>
      </c>
      <c r="B88" s="73" t="s">
        <v>406</v>
      </c>
      <c r="C88" s="142" t="s">
        <v>74</v>
      </c>
      <c r="D88" s="49" t="s">
        <v>43</v>
      </c>
      <c r="E88" s="133">
        <v>329</v>
      </c>
      <c r="F88" s="150"/>
      <c r="G88" s="74">
        <f t="shared" si="0"/>
        <v>0</v>
      </c>
      <c r="H88" s="159"/>
      <c r="I88" s="108"/>
    </row>
    <row r="89" spans="1:9" s="5" customFormat="1" ht="29.25" thickBot="1" x14ac:dyDescent="0.3">
      <c r="A89" s="78" t="s">
        <v>136</v>
      </c>
      <c r="B89" s="246" t="s">
        <v>407</v>
      </c>
      <c r="C89" s="79" t="s">
        <v>75</v>
      </c>
      <c r="D89" s="52" t="s">
        <v>43</v>
      </c>
      <c r="E89" s="134">
        <v>900</v>
      </c>
      <c r="F89" s="151"/>
      <c r="G89" s="82">
        <f t="shared" ref="G89" si="5">ROUND((E89*F89),2)</f>
        <v>0</v>
      </c>
      <c r="H89" s="83" t="s">
        <v>29</v>
      </c>
      <c r="I89" s="84">
        <f>ROUND(SUM(G86:G89),2)</f>
        <v>0</v>
      </c>
    </row>
    <row r="90" spans="1:9" s="5" customFormat="1" ht="30" x14ac:dyDescent="0.25">
      <c r="A90" s="75" t="s">
        <v>408</v>
      </c>
      <c r="B90" s="73" t="s">
        <v>409</v>
      </c>
      <c r="C90" s="142" t="s">
        <v>76</v>
      </c>
      <c r="D90" s="49" t="s">
        <v>42</v>
      </c>
      <c r="E90" s="133">
        <v>12</v>
      </c>
      <c r="F90" s="150"/>
      <c r="G90" s="74">
        <f t="shared" si="0"/>
        <v>0</v>
      </c>
      <c r="H90" s="159"/>
      <c r="I90" s="108"/>
    </row>
    <row r="91" spans="1:9" s="5" customFormat="1" ht="30" x14ac:dyDescent="0.25">
      <c r="A91" s="75" t="s">
        <v>408</v>
      </c>
      <c r="B91" s="73" t="s">
        <v>20</v>
      </c>
      <c r="C91" s="142" t="s">
        <v>77</v>
      </c>
      <c r="D91" s="49" t="s">
        <v>42</v>
      </c>
      <c r="E91" s="133">
        <v>20</v>
      </c>
      <c r="F91" s="150"/>
      <c r="G91" s="74">
        <f t="shared" si="0"/>
        <v>0</v>
      </c>
      <c r="H91" s="159"/>
      <c r="I91" s="108"/>
    </row>
    <row r="92" spans="1:9" s="5" customFormat="1" ht="30" x14ac:dyDescent="0.25">
      <c r="A92" s="75" t="s">
        <v>408</v>
      </c>
      <c r="B92" s="73" t="s">
        <v>410</v>
      </c>
      <c r="C92" s="142" t="s">
        <v>137</v>
      </c>
      <c r="D92" s="49" t="s">
        <v>42</v>
      </c>
      <c r="E92" s="133">
        <v>2</v>
      </c>
      <c r="F92" s="150"/>
      <c r="G92" s="74">
        <f t="shared" si="0"/>
        <v>0</v>
      </c>
      <c r="H92" s="159"/>
      <c r="I92" s="108"/>
    </row>
    <row r="93" spans="1:9" s="5" customFormat="1" ht="30" x14ac:dyDescent="0.25">
      <c r="A93" s="75" t="s">
        <v>408</v>
      </c>
      <c r="B93" s="73" t="s">
        <v>411</v>
      </c>
      <c r="C93" s="142" t="s">
        <v>138</v>
      </c>
      <c r="D93" s="49" t="s">
        <v>42</v>
      </c>
      <c r="E93" s="133">
        <v>2</v>
      </c>
      <c r="F93" s="160"/>
      <c r="G93" s="74">
        <f t="shared" si="0"/>
        <v>0</v>
      </c>
      <c r="H93" s="159"/>
      <c r="I93" s="108"/>
    </row>
    <row r="94" spans="1:9" s="5" customFormat="1" ht="30" x14ac:dyDescent="0.25">
      <c r="A94" s="75" t="s">
        <v>408</v>
      </c>
      <c r="B94" s="73" t="s">
        <v>412</v>
      </c>
      <c r="C94" s="142" t="s">
        <v>78</v>
      </c>
      <c r="D94" s="49" t="s">
        <v>43</v>
      </c>
      <c r="E94" s="133">
        <v>357</v>
      </c>
      <c r="F94" s="150"/>
      <c r="G94" s="106">
        <f t="shared" si="0"/>
        <v>0</v>
      </c>
      <c r="H94" s="159"/>
      <c r="I94" s="108"/>
    </row>
    <row r="95" spans="1:9" s="5" customFormat="1" ht="30" x14ac:dyDescent="0.25">
      <c r="A95" s="75" t="s">
        <v>408</v>
      </c>
      <c r="B95" s="73" t="s">
        <v>413</v>
      </c>
      <c r="C95" s="142" t="s">
        <v>79</v>
      </c>
      <c r="D95" s="49" t="s">
        <v>43</v>
      </c>
      <c r="E95" s="133">
        <v>107</v>
      </c>
      <c r="F95" s="160"/>
      <c r="G95" s="74">
        <f t="shared" si="0"/>
        <v>0</v>
      </c>
      <c r="H95" s="159"/>
      <c r="I95" s="108"/>
    </row>
    <row r="96" spans="1:9" s="5" customFormat="1" ht="30" x14ac:dyDescent="0.25">
      <c r="A96" s="75" t="s">
        <v>408</v>
      </c>
      <c r="B96" s="73" t="s">
        <v>414</v>
      </c>
      <c r="C96" s="142" t="s">
        <v>80</v>
      </c>
      <c r="D96" s="49" t="s">
        <v>44</v>
      </c>
      <c r="E96" s="133">
        <v>4</v>
      </c>
      <c r="F96" s="160"/>
      <c r="G96" s="74">
        <f t="shared" si="0"/>
        <v>0</v>
      </c>
      <c r="H96" s="159"/>
      <c r="I96" s="108"/>
    </row>
    <row r="97" spans="1:9" s="5" customFormat="1" ht="30.75" thickBot="1" x14ac:dyDescent="0.3">
      <c r="A97" s="75" t="s">
        <v>408</v>
      </c>
      <c r="B97" s="73" t="s">
        <v>415</v>
      </c>
      <c r="C97" s="142" t="s">
        <v>139</v>
      </c>
      <c r="D97" s="49" t="s">
        <v>44</v>
      </c>
      <c r="E97" s="133">
        <v>0.4</v>
      </c>
      <c r="F97" s="160"/>
      <c r="G97" s="74">
        <f t="shared" si="0"/>
        <v>0</v>
      </c>
      <c r="H97" s="159"/>
      <c r="I97" s="108"/>
    </row>
    <row r="98" spans="1:9" s="5" customFormat="1" ht="30.75" thickBot="1" x14ac:dyDescent="0.3">
      <c r="A98" s="78" t="s">
        <v>408</v>
      </c>
      <c r="B98" s="78" t="s">
        <v>416</v>
      </c>
      <c r="C98" s="79" t="s">
        <v>140</v>
      </c>
      <c r="D98" s="52" t="s">
        <v>43</v>
      </c>
      <c r="E98" s="134">
        <v>97</v>
      </c>
      <c r="F98" s="161"/>
      <c r="G98" s="82">
        <f t="shared" si="0"/>
        <v>0</v>
      </c>
      <c r="H98" s="83" t="s">
        <v>24</v>
      </c>
      <c r="I98" s="84">
        <f>ROUND(SUM(G90:G98),2)</f>
        <v>0</v>
      </c>
    </row>
    <row r="99" spans="1:9" s="5" customFormat="1" x14ac:dyDescent="0.25">
      <c r="A99" s="73" t="s">
        <v>307</v>
      </c>
      <c r="B99" s="73" t="s">
        <v>308</v>
      </c>
      <c r="C99" s="223" t="s">
        <v>313</v>
      </c>
      <c r="D99" s="153" t="s">
        <v>44</v>
      </c>
      <c r="E99" s="144">
        <v>512</v>
      </c>
      <c r="F99" s="160"/>
      <c r="G99" s="106">
        <f t="shared" ref="G99:G103" si="6">ROUND((E99*F99),2)</f>
        <v>0</v>
      </c>
      <c r="H99" s="113"/>
      <c r="I99" s="114"/>
    </row>
    <row r="100" spans="1:9" s="5" customFormat="1" x14ac:dyDescent="0.25">
      <c r="A100" s="75" t="s">
        <v>307</v>
      </c>
      <c r="B100" s="73" t="s">
        <v>309</v>
      </c>
      <c r="C100" s="218" t="s">
        <v>314</v>
      </c>
      <c r="D100" s="49" t="s">
        <v>46</v>
      </c>
      <c r="E100" s="133">
        <v>50</v>
      </c>
      <c r="F100" s="160"/>
      <c r="G100" s="74">
        <f t="shared" si="6"/>
        <v>0</v>
      </c>
      <c r="H100" s="113"/>
      <c r="I100" s="114"/>
    </row>
    <row r="101" spans="1:9" s="5" customFormat="1" ht="25.5" customHeight="1" x14ac:dyDescent="0.25">
      <c r="A101" s="75" t="s">
        <v>307</v>
      </c>
      <c r="B101" s="73" t="s">
        <v>310</v>
      </c>
      <c r="C101" s="218" t="s">
        <v>315</v>
      </c>
      <c r="D101" s="49" t="s">
        <v>43</v>
      </c>
      <c r="E101" s="133">
        <v>275</v>
      </c>
      <c r="F101" s="160"/>
      <c r="G101" s="74">
        <f t="shared" si="6"/>
        <v>0</v>
      </c>
      <c r="H101" s="113"/>
      <c r="I101" s="114"/>
    </row>
    <row r="102" spans="1:9" s="5" customFormat="1" ht="15.75" thickBot="1" x14ac:dyDescent="0.3">
      <c r="A102" s="75" t="s">
        <v>307</v>
      </c>
      <c r="B102" s="73" t="s">
        <v>311</v>
      </c>
      <c r="C102" s="218" t="s">
        <v>316</v>
      </c>
      <c r="D102" s="49" t="s">
        <v>46</v>
      </c>
      <c r="E102" s="133">
        <v>13</v>
      </c>
      <c r="F102" s="160"/>
      <c r="G102" s="74">
        <f t="shared" si="6"/>
        <v>0</v>
      </c>
      <c r="H102" s="113"/>
      <c r="I102" s="114"/>
    </row>
    <row r="103" spans="1:9" s="5" customFormat="1" ht="29.25" thickBot="1" x14ac:dyDescent="0.3">
      <c r="A103" s="78" t="s">
        <v>307</v>
      </c>
      <c r="B103" s="78" t="s">
        <v>312</v>
      </c>
      <c r="C103" s="219" t="s">
        <v>317</v>
      </c>
      <c r="D103" s="52" t="s">
        <v>42</v>
      </c>
      <c r="E103" s="134">
        <v>12</v>
      </c>
      <c r="F103" s="151"/>
      <c r="G103" s="82">
        <f t="shared" si="6"/>
        <v>0</v>
      </c>
      <c r="H103" s="83" t="s">
        <v>318</v>
      </c>
      <c r="I103" s="84">
        <f>ROUND(SUM(G99:G103),2)</f>
        <v>0</v>
      </c>
    </row>
    <row r="104" spans="1:9" s="5" customFormat="1" ht="60.75" thickBot="1" x14ac:dyDescent="0.3">
      <c r="A104" s="146" t="s">
        <v>435</v>
      </c>
      <c r="B104" s="146" t="s">
        <v>436</v>
      </c>
      <c r="C104" s="220" t="s">
        <v>438</v>
      </c>
      <c r="D104" s="221" t="s">
        <v>5</v>
      </c>
      <c r="E104" s="222">
        <v>1</v>
      </c>
      <c r="F104" s="161"/>
      <c r="G104" s="178">
        <f t="shared" ref="G104" si="7">ROUND((E104*F104),2)</f>
        <v>0</v>
      </c>
      <c r="H104" s="83" t="s">
        <v>437</v>
      </c>
      <c r="I104" s="84">
        <f>ROUND(SUM(G104),2)</f>
        <v>0</v>
      </c>
    </row>
    <row r="105" spans="1:9" ht="43.5" thickBot="1" x14ac:dyDescent="0.3">
      <c r="A105" s="85"/>
      <c r="B105" s="85"/>
      <c r="C105" s="86"/>
      <c r="D105" s="87"/>
      <c r="E105" s="88"/>
      <c r="F105" s="118" t="s">
        <v>23</v>
      </c>
      <c r="G105" s="119">
        <f>SUM(G5:G104)</f>
        <v>-9667</v>
      </c>
      <c r="H105" s="59"/>
      <c r="I105" s="60"/>
    </row>
  </sheetData>
  <sheetProtection algorithmName="SHA-512" hashValue="kNMyLgEpJNQm+8j+RsPZqiZjE+1SoXNgxAm8BILZ/iG23rjigzNhpEOnlB4xWFmmnJJylwAKUdOl52Ykcnoc3A==" saltValue="xwfKMeX6EeHvumZzYBo0ug==" spinCount="100000" sheet="1" objects="1" scenarios="1"/>
  <mergeCells count="5">
    <mergeCell ref="H61:H74"/>
    <mergeCell ref="A1:G1"/>
    <mergeCell ref="A3:G3"/>
    <mergeCell ref="H35:H50"/>
    <mergeCell ref="H51:H6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CCD-757E-4BF4-AB65-FBEF6B89B54D}">
  <dimension ref="A1:I32"/>
  <sheetViews>
    <sheetView zoomScale="40" zoomScaleNormal="40" workbookViewId="0">
      <selection activeCell="E28" sqref="E28"/>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20.25" customHeight="1" x14ac:dyDescent="0.25">
      <c r="A1" s="256" t="s">
        <v>379</v>
      </c>
      <c r="B1" s="256"/>
      <c r="C1" s="256"/>
      <c r="D1" s="256"/>
      <c r="E1" s="256"/>
      <c r="F1" s="256"/>
      <c r="G1" s="256"/>
    </row>
    <row r="2" spans="1:9" ht="15.75" thickBot="1" x14ac:dyDescent="0.3">
      <c r="A2" s="61"/>
      <c r="B2" s="61"/>
      <c r="C2" s="61"/>
      <c r="D2" s="61"/>
      <c r="E2" s="62"/>
      <c r="F2" s="61"/>
      <c r="G2" s="61"/>
    </row>
    <row r="3" spans="1:9" ht="21.75" customHeight="1" x14ac:dyDescent="0.25">
      <c r="A3" s="257" t="s">
        <v>261</v>
      </c>
      <c r="B3" s="257"/>
      <c r="C3" s="257"/>
      <c r="D3" s="257"/>
      <c r="E3" s="257"/>
      <c r="F3" s="257"/>
      <c r="G3" s="258"/>
    </row>
    <row r="4" spans="1:9" ht="43.5" thickBot="1" x14ac:dyDescent="0.3">
      <c r="A4" s="91" t="s">
        <v>22</v>
      </c>
      <c r="B4" s="91" t="s">
        <v>0</v>
      </c>
      <c r="C4" s="67" t="s">
        <v>1</v>
      </c>
      <c r="D4" s="91" t="s">
        <v>2</v>
      </c>
      <c r="E4" s="92" t="s">
        <v>3</v>
      </c>
      <c r="F4" s="93" t="s">
        <v>259</v>
      </c>
      <c r="G4" s="94" t="s">
        <v>4</v>
      </c>
    </row>
    <row r="5" spans="1:9" x14ac:dyDescent="0.25">
      <c r="A5" s="95" t="s">
        <v>262</v>
      </c>
      <c r="B5" s="96" t="s">
        <v>6</v>
      </c>
      <c r="C5" s="162" t="s">
        <v>263</v>
      </c>
      <c r="D5" s="98" t="s">
        <v>42</v>
      </c>
      <c r="E5" s="148">
        <v>6</v>
      </c>
      <c r="F5" s="99"/>
      <c r="G5" s="72">
        <f t="shared" ref="G5:G9" si="0">ROUND((E5*F5),2)</f>
        <v>0</v>
      </c>
    </row>
    <row r="6" spans="1:9" x14ac:dyDescent="0.25">
      <c r="A6" s="100" t="s">
        <v>262</v>
      </c>
      <c r="B6" s="75" t="s">
        <v>7</v>
      </c>
      <c r="C6" s="97" t="s">
        <v>264</v>
      </c>
      <c r="D6" s="49" t="s">
        <v>42</v>
      </c>
      <c r="E6" s="133">
        <v>6</v>
      </c>
      <c r="F6" s="101"/>
      <c r="G6" s="74">
        <f t="shared" si="0"/>
        <v>0</v>
      </c>
    </row>
    <row r="7" spans="1:9" x14ac:dyDescent="0.25">
      <c r="A7" s="100" t="s">
        <v>262</v>
      </c>
      <c r="B7" s="75" t="s">
        <v>8</v>
      </c>
      <c r="C7" s="97" t="s">
        <v>265</v>
      </c>
      <c r="D7" s="49" t="s">
        <v>42</v>
      </c>
      <c r="E7" s="133">
        <v>6</v>
      </c>
      <c r="F7" s="101"/>
      <c r="G7" s="74">
        <f t="shared" si="0"/>
        <v>0</v>
      </c>
    </row>
    <row r="8" spans="1:9" x14ac:dyDescent="0.25">
      <c r="A8" s="100" t="s">
        <v>262</v>
      </c>
      <c r="B8" s="75" t="s">
        <v>9</v>
      </c>
      <c r="C8" s="97" t="s">
        <v>266</v>
      </c>
      <c r="D8" s="49" t="s">
        <v>42</v>
      </c>
      <c r="E8" s="133">
        <v>6</v>
      </c>
      <c r="F8" s="101"/>
      <c r="G8" s="74">
        <f t="shared" si="0"/>
        <v>0</v>
      </c>
    </row>
    <row r="9" spans="1:9" ht="15.75" thickBot="1" x14ac:dyDescent="0.3">
      <c r="A9" s="100" t="s">
        <v>262</v>
      </c>
      <c r="B9" s="75" t="s">
        <v>10</v>
      </c>
      <c r="C9" s="97" t="s">
        <v>267</v>
      </c>
      <c r="D9" s="49" t="s">
        <v>42</v>
      </c>
      <c r="E9" s="133">
        <v>23</v>
      </c>
      <c r="F9" s="101"/>
      <c r="G9" s="74">
        <f t="shared" si="0"/>
        <v>0</v>
      </c>
    </row>
    <row r="10" spans="1:9" ht="29.25" thickBot="1" x14ac:dyDescent="0.3">
      <c r="A10" s="102" t="s">
        <v>262</v>
      </c>
      <c r="B10" s="78" t="s">
        <v>11</v>
      </c>
      <c r="C10" s="163" t="s">
        <v>268</v>
      </c>
      <c r="D10" s="52" t="s">
        <v>42</v>
      </c>
      <c r="E10" s="134">
        <v>6</v>
      </c>
      <c r="F10" s="81"/>
      <c r="G10" s="82">
        <f t="shared" ref="G10" si="1">ROUND((E10*F10),2)</f>
        <v>0</v>
      </c>
      <c r="H10" s="103" t="s">
        <v>25</v>
      </c>
      <c r="I10" s="84">
        <f>ROUND(SUM(G5:G10),2)</f>
        <v>0</v>
      </c>
    </row>
    <row r="11" spans="1:9" s="108" customFormat="1" x14ac:dyDescent="0.25">
      <c r="A11" s="120" t="s">
        <v>306</v>
      </c>
      <c r="B11" s="73" t="s">
        <v>15</v>
      </c>
      <c r="C11" s="162" t="s">
        <v>471</v>
      </c>
      <c r="D11" s="224" t="s">
        <v>42</v>
      </c>
      <c r="E11" s="225">
        <v>1</v>
      </c>
      <c r="F11" s="105"/>
      <c r="G11" s="106">
        <f t="shared" ref="G11:G30" si="2">ROUND((E11*F11),2)</f>
        <v>0</v>
      </c>
      <c r="H11" s="217"/>
    </row>
    <row r="12" spans="1:9" s="108" customFormat="1" x14ac:dyDescent="0.25">
      <c r="A12" s="120" t="s">
        <v>306</v>
      </c>
      <c r="B12" s="73" t="s">
        <v>16</v>
      </c>
      <c r="C12" s="97" t="s">
        <v>472</v>
      </c>
      <c r="D12" s="49" t="s">
        <v>42</v>
      </c>
      <c r="E12" s="226">
        <v>1</v>
      </c>
      <c r="F12" s="105"/>
      <c r="G12" s="74">
        <f t="shared" si="2"/>
        <v>0</v>
      </c>
      <c r="H12" s="107"/>
    </row>
    <row r="13" spans="1:9" s="108" customFormat="1" x14ac:dyDescent="0.25">
      <c r="A13" s="120" t="s">
        <v>306</v>
      </c>
      <c r="B13" s="73" t="s">
        <v>17</v>
      </c>
      <c r="C13" s="97" t="s">
        <v>269</v>
      </c>
      <c r="D13" s="49" t="s">
        <v>42</v>
      </c>
      <c r="E13" s="164">
        <v>2</v>
      </c>
      <c r="F13" s="105"/>
      <c r="G13" s="74">
        <f t="shared" si="2"/>
        <v>0</v>
      </c>
      <c r="H13" s="107"/>
    </row>
    <row r="14" spans="1:9" s="108" customFormat="1" x14ac:dyDescent="0.25">
      <c r="A14" s="120" t="s">
        <v>306</v>
      </c>
      <c r="B14" s="73" t="s">
        <v>18</v>
      </c>
      <c r="C14" s="97" t="s">
        <v>270</v>
      </c>
      <c r="D14" s="49" t="s">
        <v>42</v>
      </c>
      <c r="E14" s="164">
        <v>2</v>
      </c>
      <c r="F14" s="105"/>
      <c r="G14" s="74">
        <f t="shared" si="2"/>
        <v>0</v>
      </c>
      <c r="H14" s="107"/>
    </row>
    <row r="15" spans="1:9" s="108" customFormat="1" x14ac:dyDescent="0.25">
      <c r="A15" s="120" t="s">
        <v>306</v>
      </c>
      <c r="B15" s="73" t="s">
        <v>19</v>
      </c>
      <c r="C15" s="97" t="s">
        <v>271</v>
      </c>
      <c r="D15" s="49" t="s">
        <v>42</v>
      </c>
      <c r="E15" s="164">
        <v>2</v>
      </c>
      <c r="F15" s="105"/>
      <c r="G15" s="74">
        <f t="shared" si="2"/>
        <v>0</v>
      </c>
      <c r="H15" s="107"/>
    </row>
    <row r="16" spans="1:9" s="108" customFormat="1" ht="15.75" thickBot="1" x14ac:dyDescent="0.3">
      <c r="A16" s="120" t="s">
        <v>306</v>
      </c>
      <c r="B16" s="73" t="s">
        <v>152</v>
      </c>
      <c r="C16" s="97" t="s">
        <v>272</v>
      </c>
      <c r="D16" s="104" t="s">
        <v>43</v>
      </c>
      <c r="E16" s="164">
        <v>115</v>
      </c>
      <c r="F16" s="105"/>
      <c r="G16" s="74">
        <f t="shared" si="2"/>
        <v>0</v>
      </c>
      <c r="H16" s="107"/>
    </row>
    <row r="17" spans="1:9" s="108" customFormat="1" ht="29.25" thickBot="1" x14ac:dyDescent="0.3">
      <c r="A17" s="171" t="s">
        <v>306</v>
      </c>
      <c r="B17" s="146" t="s">
        <v>153</v>
      </c>
      <c r="C17" s="163" t="s">
        <v>273</v>
      </c>
      <c r="D17" s="172" t="s">
        <v>42</v>
      </c>
      <c r="E17" s="80">
        <v>2</v>
      </c>
      <c r="F17" s="173"/>
      <c r="G17" s="82">
        <f t="shared" ref="G17:G18" si="3">ROUND((E17*F17),2)</f>
        <v>0</v>
      </c>
      <c r="H17" s="83" t="s">
        <v>26</v>
      </c>
      <c r="I17" s="84">
        <f>ROUND(SUM(G11:G17),2)</f>
        <v>0</v>
      </c>
    </row>
    <row r="18" spans="1:9" s="108" customFormat="1" ht="29.25" thickBot="1" x14ac:dyDescent="0.3">
      <c r="A18" s="166" t="s">
        <v>274</v>
      </c>
      <c r="B18" s="156" t="s">
        <v>369</v>
      </c>
      <c r="C18" s="167" t="s">
        <v>275</v>
      </c>
      <c r="D18" s="168" t="s">
        <v>42</v>
      </c>
      <c r="E18" s="169">
        <v>2</v>
      </c>
      <c r="F18" s="109"/>
      <c r="G18" s="82">
        <f t="shared" si="3"/>
        <v>0</v>
      </c>
      <c r="H18" s="170" t="s">
        <v>27</v>
      </c>
      <c r="I18" s="84">
        <f>ROUND(SUM(G18:G18),2)</f>
        <v>0</v>
      </c>
    </row>
    <row r="19" spans="1:9" s="108" customFormat="1" x14ac:dyDescent="0.25">
      <c r="A19" s="95" t="s">
        <v>276</v>
      </c>
      <c r="B19" s="96" t="s">
        <v>277</v>
      </c>
      <c r="C19" s="111" t="s">
        <v>298</v>
      </c>
      <c r="D19" s="98" t="s">
        <v>242</v>
      </c>
      <c r="E19" s="165">
        <v>14</v>
      </c>
      <c r="F19" s="112"/>
      <c r="G19" s="72">
        <f t="shared" si="2"/>
        <v>0</v>
      </c>
      <c r="H19" s="113"/>
      <c r="I19" s="114"/>
    </row>
    <row r="20" spans="1:9" s="108" customFormat="1" x14ac:dyDescent="0.25">
      <c r="A20" s="100" t="s">
        <v>276</v>
      </c>
      <c r="B20" s="75" t="s">
        <v>278</v>
      </c>
      <c r="C20" s="97" t="s">
        <v>299</v>
      </c>
      <c r="D20" s="49" t="s">
        <v>242</v>
      </c>
      <c r="E20" s="164">
        <v>10</v>
      </c>
      <c r="F20" s="115"/>
      <c r="G20" s="74">
        <f t="shared" si="2"/>
        <v>0</v>
      </c>
      <c r="H20" s="113"/>
      <c r="I20" s="114"/>
    </row>
    <row r="21" spans="1:9" s="108" customFormat="1" x14ac:dyDescent="0.25">
      <c r="A21" s="100" t="s">
        <v>276</v>
      </c>
      <c r="B21" s="75" t="s">
        <v>279</v>
      </c>
      <c r="C21" s="97" t="s">
        <v>300</v>
      </c>
      <c r="D21" s="49" t="s">
        <v>242</v>
      </c>
      <c r="E21" s="164">
        <v>20</v>
      </c>
      <c r="F21" s="115"/>
      <c r="G21" s="74">
        <f t="shared" si="2"/>
        <v>0</v>
      </c>
      <c r="H21" s="113"/>
      <c r="I21" s="114"/>
    </row>
    <row r="22" spans="1:9" s="108" customFormat="1" x14ac:dyDescent="0.25">
      <c r="A22" s="100" t="s">
        <v>276</v>
      </c>
      <c r="B22" s="75" t="s">
        <v>281</v>
      </c>
      <c r="C22" s="116" t="s">
        <v>280</v>
      </c>
      <c r="D22" s="49" t="s">
        <v>242</v>
      </c>
      <c r="E22" s="164">
        <v>49</v>
      </c>
      <c r="F22" s="115"/>
      <c r="G22" s="74">
        <f t="shared" si="2"/>
        <v>0</v>
      </c>
      <c r="H22" s="113"/>
      <c r="I22" s="114"/>
    </row>
    <row r="23" spans="1:9" s="108" customFormat="1" x14ac:dyDescent="0.25">
      <c r="A23" s="100" t="s">
        <v>276</v>
      </c>
      <c r="B23" s="75" t="s">
        <v>283</v>
      </c>
      <c r="C23" s="116" t="s">
        <v>282</v>
      </c>
      <c r="D23" s="49" t="s">
        <v>242</v>
      </c>
      <c r="E23" s="164">
        <v>60</v>
      </c>
      <c r="F23" s="115"/>
      <c r="G23" s="74">
        <f t="shared" si="2"/>
        <v>0</v>
      </c>
      <c r="H23" s="113"/>
      <c r="I23" s="114"/>
    </row>
    <row r="24" spans="1:9" s="108" customFormat="1" x14ac:dyDescent="0.25">
      <c r="A24" s="100" t="s">
        <v>276</v>
      </c>
      <c r="B24" s="75" t="s">
        <v>285</v>
      </c>
      <c r="C24" s="116" t="s">
        <v>301</v>
      </c>
      <c r="D24" s="49" t="s">
        <v>242</v>
      </c>
      <c r="E24" s="164">
        <v>13</v>
      </c>
      <c r="F24" s="115"/>
      <c r="G24" s="74">
        <f t="shared" si="2"/>
        <v>0</v>
      </c>
      <c r="H24" s="113"/>
      <c r="I24" s="114"/>
    </row>
    <row r="25" spans="1:9" s="108" customFormat="1" x14ac:dyDescent="0.25">
      <c r="A25" s="100" t="s">
        <v>276</v>
      </c>
      <c r="B25" s="75" t="s">
        <v>287</v>
      </c>
      <c r="C25" s="116" t="s">
        <v>284</v>
      </c>
      <c r="D25" s="49" t="s">
        <v>242</v>
      </c>
      <c r="E25" s="164">
        <v>30</v>
      </c>
      <c r="F25" s="115"/>
      <c r="G25" s="74">
        <f t="shared" si="2"/>
        <v>0</v>
      </c>
      <c r="H25" s="113"/>
      <c r="I25" s="114"/>
    </row>
    <row r="26" spans="1:9" s="108" customFormat="1" x14ac:dyDescent="0.25">
      <c r="A26" s="100" t="s">
        <v>276</v>
      </c>
      <c r="B26" s="75" t="s">
        <v>289</v>
      </c>
      <c r="C26" s="97" t="s">
        <v>286</v>
      </c>
      <c r="D26" s="49" t="s">
        <v>242</v>
      </c>
      <c r="E26" s="164">
        <v>20</v>
      </c>
      <c r="F26" s="115"/>
      <c r="G26" s="74">
        <f t="shared" si="2"/>
        <v>0</v>
      </c>
      <c r="H26" s="113"/>
      <c r="I26" s="114"/>
    </row>
    <row r="27" spans="1:9" s="108" customFormat="1" x14ac:dyDescent="0.25">
      <c r="A27" s="100" t="s">
        <v>276</v>
      </c>
      <c r="B27" s="75" t="s">
        <v>291</v>
      </c>
      <c r="C27" s="97" t="s">
        <v>288</v>
      </c>
      <c r="D27" s="49" t="s">
        <v>242</v>
      </c>
      <c r="E27" s="164">
        <v>30</v>
      </c>
      <c r="F27" s="115"/>
      <c r="G27" s="74">
        <f t="shared" si="2"/>
        <v>0</v>
      </c>
      <c r="H27" s="113"/>
      <c r="I27" s="114"/>
    </row>
    <row r="28" spans="1:9" s="108" customFormat="1" x14ac:dyDescent="0.25">
      <c r="A28" s="100" t="s">
        <v>276</v>
      </c>
      <c r="B28" s="75" t="s">
        <v>293</v>
      </c>
      <c r="C28" s="97" t="s">
        <v>290</v>
      </c>
      <c r="D28" s="49" t="s">
        <v>242</v>
      </c>
      <c r="E28" s="164">
        <v>20</v>
      </c>
      <c r="F28" s="115"/>
      <c r="G28" s="74">
        <f t="shared" si="2"/>
        <v>0</v>
      </c>
      <c r="H28" s="113"/>
      <c r="I28" s="114"/>
    </row>
    <row r="29" spans="1:9" s="108" customFormat="1" x14ac:dyDescent="0.25">
      <c r="A29" s="100" t="s">
        <v>276</v>
      </c>
      <c r="B29" s="75" t="s">
        <v>294</v>
      </c>
      <c r="C29" s="97" t="s">
        <v>292</v>
      </c>
      <c r="D29" s="49" t="s">
        <v>242</v>
      </c>
      <c r="E29" s="164">
        <v>20</v>
      </c>
      <c r="F29" s="115"/>
      <c r="G29" s="74">
        <f t="shared" si="2"/>
        <v>0</v>
      </c>
      <c r="H29" s="113"/>
      <c r="I29" s="114"/>
    </row>
    <row r="30" spans="1:9" s="108" customFormat="1" ht="15.75" thickBot="1" x14ac:dyDescent="0.3">
      <c r="A30" s="100" t="s">
        <v>276</v>
      </c>
      <c r="B30" s="75" t="s">
        <v>296</v>
      </c>
      <c r="C30" s="97" t="s">
        <v>295</v>
      </c>
      <c r="D30" s="49" t="s">
        <v>44</v>
      </c>
      <c r="E30" s="164">
        <v>55</v>
      </c>
      <c r="F30" s="115"/>
      <c r="G30" s="74">
        <f t="shared" si="2"/>
        <v>0</v>
      </c>
      <c r="H30" s="113"/>
      <c r="I30" s="114"/>
    </row>
    <row r="31" spans="1:9" s="108" customFormat="1" ht="29.25" thickBot="1" x14ac:dyDescent="0.3">
      <c r="A31" s="102" t="s">
        <v>276</v>
      </c>
      <c r="B31" s="78" t="s">
        <v>297</v>
      </c>
      <c r="C31" s="163" t="s">
        <v>302</v>
      </c>
      <c r="D31" s="52" t="s">
        <v>242</v>
      </c>
      <c r="E31" s="80">
        <v>30</v>
      </c>
      <c r="F31" s="117"/>
      <c r="G31" s="82">
        <f t="shared" ref="G31" si="4">ROUND((E31*F31),2)</f>
        <v>0</v>
      </c>
      <c r="H31" s="103" t="s">
        <v>28</v>
      </c>
      <c r="I31" s="84">
        <f>ROUND(SUM(G19:G31),2)</f>
        <v>0</v>
      </c>
    </row>
    <row r="32" spans="1:9" ht="43.5" thickBot="1" x14ac:dyDescent="0.3">
      <c r="F32" s="118" t="s">
        <v>38</v>
      </c>
      <c r="G32" s="119">
        <f>SUM(G5:G31)</f>
        <v>0</v>
      </c>
    </row>
  </sheetData>
  <sheetProtection algorithmName="SHA-512" hashValue="8k1kEaCQx1rIUnfENvxlIonlsmOCIUChCzCIOVyX2COfAgXZITEqDKASAMh/YgSidPDdLvDW1IdqGSNHoITpDw==" saltValue="ZyZJMP615pRBSPy5feowkQ==" spinCount="100000" sheet="1" objects="1" scenarios="1"/>
  <mergeCells count="2">
    <mergeCell ref="A1:G1"/>
    <mergeCell ref="A3:G3"/>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8338-518A-4350-BA60-93B04F7B608D}">
  <dimension ref="A1:I41"/>
  <sheetViews>
    <sheetView topLeftCell="A25" zoomScale="77" zoomScaleNormal="77" workbookViewId="0">
      <selection activeCell="C43" sqref="C43"/>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85546875" style="6" customWidth="1"/>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ht="20.25" customHeight="1" thickBot="1" x14ac:dyDescent="0.3">
      <c r="A2" s="32"/>
      <c r="B2" s="32"/>
      <c r="C2" s="31"/>
      <c r="D2" s="31"/>
      <c r="E2" s="36"/>
      <c r="F2" s="31"/>
      <c r="G2" s="30"/>
    </row>
    <row r="3" spans="1:9" x14ac:dyDescent="0.25">
      <c r="A3" s="260" t="s">
        <v>420</v>
      </c>
      <c r="B3" s="260"/>
      <c r="C3" s="260"/>
      <c r="D3" s="260"/>
      <c r="E3" s="260"/>
      <c r="F3" s="260"/>
      <c r="G3" s="261"/>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13" t="s">
        <v>421</v>
      </c>
      <c r="B5" s="13" t="s">
        <v>6</v>
      </c>
      <c r="C5" s="14" t="s">
        <v>141</v>
      </c>
      <c r="D5" s="15" t="s">
        <v>55</v>
      </c>
      <c r="E5" s="141">
        <v>66</v>
      </c>
      <c r="F5" s="16"/>
      <c r="G5" s="17">
        <f t="shared" ref="G5:G39" si="0">ROUND((E5*F5),2)</f>
        <v>0</v>
      </c>
      <c r="I5" s="4"/>
    </row>
    <row r="6" spans="1:9" s="9" customFormat="1" ht="30" x14ac:dyDescent="0.25">
      <c r="A6" s="11" t="s">
        <v>421</v>
      </c>
      <c r="B6" s="11" t="s">
        <v>7</v>
      </c>
      <c r="C6" s="2" t="s">
        <v>142</v>
      </c>
      <c r="D6" s="10" t="s">
        <v>55</v>
      </c>
      <c r="E6" s="139">
        <v>1</v>
      </c>
      <c r="F6" s="3"/>
      <c r="G6" s="18">
        <f t="shared" si="0"/>
        <v>0</v>
      </c>
      <c r="I6" s="4"/>
    </row>
    <row r="7" spans="1:9" s="9" customFormat="1" ht="30" x14ac:dyDescent="0.25">
      <c r="A7" s="11" t="s">
        <v>421</v>
      </c>
      <c r="B7" s="11" t="s">
        <v>8</v>
      </c>
      <c r="C7" s="2" t="s">
        <v>143</v>
      </c>
      <c r="D7" s="10" t="s">
        <v>55</v>
      </c>
      <c r="E7" s="139">
        <v>2</v>
      </c>
      <c r="F7" s="3"/>
      <c r="G7" s="18">
        <f t="shared" si="0"/>
        <v>0</v>
      </c>
      <c r="I7" s="4"/>
    </row>
    <row r="8" spans="1:9" s="9" customFormat="1" ht="30.75" thickBot="1" x14ac:dyDescent="0.3">
      <c r="A8" s="11" t="s">
        <v>421</v>
      </c>
      <c r="B8" s="11" t="s">
        <v>9</v>
      </c>
      <c r="C8" s="2" t="s">
        <v>144</v>
      </c>
      <c r="D8" s="10" t="s">
        <v>55</v>
      </c>
      <c r="E8" s="139">
        <v>7</v>
      </c>
      <c r="F8" s="3"/>
      <c r="G8" s="18">
        <f t="shared" si="0"/>
        <v>0</v>
      </c>
      <c r="I8" s="4"/>
    </row>
    <row r="9" spans="1:9" s="9" customFormat="1" ht="30.75" thickBot="1" x14ac:dyDescent="0.3">
      <c r="A9" s="19" t="s">
        <v>421</v>
      </c>
      <c r="B9" s="19" t="s">
        <v>10</v>
      </c>
      <c r="C9" s="20" t="s">
        <v>145</v>
      </c>
      <c r="D9" s="21" t="s">
        <v>55</v>
      </c>
      <c r="E9" s="140">
        <v>56</v>
      </c>
      <c r="F9" s="22"/>
      <c r="G9" s="23">
        <f t="shared" ref="G9" si="1">ROUND((E9*F9),2)</f>
        <v>0</v>
      </c>
      <c r="H9" s="27" t="s">
        <v>25</v>
      </c>
      <c r="I9" s="28">
        <f>ROUND(SUM(G5:G9),2)</f>
        <v>0</v>
      </c>
    </row>
    <row r="10" spans="1:9" s="9" customFormat="1" ht="75" x14ac:dyDescent="0.25">
      <c r="A10" s="174" t="s">
        <v>146</v>
      </c>
      <c r="B10" s="46" t="s">
        <v>15</v>
      </c>
      <c r="C10" s="58" t="s">
        <v>422</v>
      </c>
      <c r="D10" s="50" t="s">
        <v>5</v>
      </c>
      <c r="E10" s="138">
        <v>3</v>
      </c>
      <c r="F10" s="47"/>
      <c r="G10" s="48">
        <f t="shared" si="0"/>
        <v>0</v>
      </c>
      <c r="H10" s="53"/>
      <c r="I10" s="29"/>
    </row>
    <row r="11" spans="1:9" s="9" customFormat="1" x14ac:dyDescent="0.25">
      <c r="A11" s="11" t="s">
        <v>146</v>
      </c>
      <c r="B11" s="11" t="s">
        <v>16</v>
      </c>
      <c r="C11" s="2" t="s">
        <v>423</v>
      </c>
      <c r="D11" s="10" t="s">
        <v>42</v>
      </c>
      <c r="E11" s="139">
        <v>1</v>
      </c>
      <c r="F11" s="3"/>
      <c r="G11" s="48">
        <f t="shared" si="0"/>
        <v>0</v>
      </c>
      <c r="H11" s="53"/>
      <c r="I11" s="29"/>
    </row>
    <row r="12" spans="1:9" s="9" customFormat="1" x14ac:dyDescent="0.25">
      <c r="A12" s="11" t="s">
        <v>146</v>
      </c>
      <c r="B12" s="11" t="s">
        <v>17</v>
      </c>
      <c r="C12" s="2" t="s">
        <v>147</v>
      </c>
      <c r="D12" s="10" t="s">
        <v>43</v>
      </c>
      <c r="E12" s="139">
        <v>27</v>
      </c>
      <c r="F12" s="3"/>
      <c r="G12" s="48">
        <f t="shared" si="0"/>
        <v>0</v>
      </c>
      <c r="I12" s="4"/>
    </row>
    <row r="13" spans="1:9" s="9" customFormat="1" x14ac:dyDescent="0.25">
      <c r="A13" s="11" t="s">
        <v>146</v>
      </c>
      <c r="B13" s="11" t="s">
        <v>18</v>
      </c>
      <c r="C13" s="2" t="s">
        <v>148</v>
      </c>
      <c r="D13" s="10" t="s">
        <v>5</v>
      </c>
      <c r="E13" s="139">
        <v>1</v>
      </c>
      <c r="F13" s="47"/>
      <c r="G13" s="48">
        <f t="shared" si="0"/>
        <v>0</v>
      </c>
      <c r="I13" s="4"/>
    </row>
    <row r="14" spans="1:9" s="9" customFormat="1" x14ac:dyDescent="0.25">
      <c r="A14" s="11" t="s">
        <v>146</v>
      </c>
      <c r="B14" s="11" t="s">
        <v>19</v>
      </c>
      <c r="C14" s="2" t="s">
        <v>149</v>
      </c>
      <c r="D14" s="10" t="s">
        <v>5</v>
      </c>
      <c r="E14" s="139">
        <v>1</v>
      </c>
      <c r="F14" s="47"/>
      <c r="G14" s="48">
        <f t="shared" si="0"/>
        <v>0</v>
      </c>
      <c r="I14" s="4"/>
    </row>
    <row r="15" spans="1:9" s="9" customFormat="1" ht="15.75" thickBot="1" x14ac:dyDescent="0.3">
      <c r="A15" s="11" t="s">
        <v>146</v>
      </c>
      <c r="B15" s="11" t="s">
        <v>152</v>
      </c>
      <c r="C15" s="2" t="s">
        <v>150</v>
      </c>
      <c r="D15" s="10" t="s">
        <v>43</v>
      </c>
      <c r="E15" s="139">
        <v>27</v>
      </c>
      <c r="F15" s="3"/>
      <c r="G15" s="18">
        <f t="shared" si="0"/>
        <v>0</v>
      </c>
      <c r="I15" s="4"/>
    </row>
    <row r="16" spans="1:9" s="9" customFormat="1" ht="29.25" thickBot="1" x14ac:dyDescent="0.3">
      <c r="A16" s="19" t="s">
        <v>146</v>
      </c>
      <c r="B16" s="19" t="s">
        <v>153</v>
      </c>
      <c r="C16" s="20" t="s">
        <v>151</v>
      </c>
      <c r="D16" s="21" t="s">
        <v>42</v>
      </c>
      <c r="E16" s="140">
        <v>3</v>
      </c>
      <c r="F16" s="22"/>
      <c r="G16" s="23">
        <f t="shared" ref="G16" si="2">ROUND((E16*F16),2)</f>
        <v>0</v>
      </c>
      <c r="H16" s="27" t="s">
        <v>26</v>
      </c>
      <c r="I16" s="28">
        <f>ROUND(SUM(G10:G16),2)</f>
        <v>0</v>
      </c>
    </row>
    <row r="17" spans="1:9" s="9" customFormat="1" ht="30" x14ac:dyDescent="0.25">
      <c r="A17" s="46" t="s">
        <v>424</v>
      </c>
      <c r="B17" s="46" t="s">
        <v>369</v>
      </c>
      <c r="C17" s="58" t="s">
        <v>141</v>
      </c>
      <c r="D17" s="50" t="s">
        <v>55</v>
      </c>
      <c r="E17" s="138">
        <v>496</v>
      </c>
      <c r="F17" s="47"/>
      <c r="G17" s="48">
        <f t="shared" si="0"/>
        <v>0</v>
      </c>
      <c r="I17" s="4"/>
    </row>
    <row r="18" spans="1:9" s="9" customFormat="1" ht="30" x14ac:dyDescent="0.25">
      <c r="A18" s="46" t="s">
        <v>424</v>
      </c>
      <c r="B18" s="11" t="s">
        <v>370</v>
      </c>
      <c r="C18" s="2" t="s">
        <v>143</v>
      </c>
      <c r="D18" s="10" t="s">
        <v>55</v>
      </c>
      <c r="E18" s="139">
        <v>10</v>
      </c>
      <c r="F18" s="3"/>
      <c r="G18" s="18">
        <f t="shared" si="0"/>
        <v>0</v>
      </c>
      <c r="I18" s="4"/>
    </row>
    <row r="19" spans="1:9" s="9" customFormat="1" ht="30.75" thickBot="1" x14ac:dyDescent="0.3">
      <c r="A19" s="46" t="s">
        <v>424</v>
      </c>
      <c r="B19" s="11" t="s">
        <v>372</v>
      </c>
      <c r="C19" s="2" t="s">
        <v>144</v>
      </c>
      <c r="D19" s="10" t="s">
        <v>55</v>
      </c>
      <c r="E19" s="139">
        <v>24</v>
      </c>
      <c r="F19" s="3"/>
      <c r="G19" s="18">
        <f t="shared" si="0"/>
        <v>0</v>
      </c>
      <c r="I19" s="4"/>
    </row>
    <row r="20" spans="1:9" s="9" customFormat="1" ht="30.75" thickBot="1" x14ac:dyDescent="0.3">
      <c r="A20" s="19" t="s">
        <v>424</v>
      </c>
      <c r="B20" s="19" t="s">
        <v>373</v>
      </c>
      <c r="C20" s="20" t="s">
        <v>145</v>
      </c>
      <c r="D20" s="21" t="s">
        <v>55</v>
      </c>
      <c r="E20" s="140">
        <v>462</v>
      </c>
      <c r="F20" s="22"/>
      <c r="G20" s="23">
        <f t="shared" ref="G20" si="3">ROUND((E20*F20),2)</f>
        <v>0</v>
      </c>
      <c r="H20" s="27" t="s">
        <v>27</v>
      </c>
      <c r="I20" s="28">
        <f>ROUND(SUM(G17:G20),2)</f>
        <v>0</v>
      </c>
    </row>
    <row r="21" spans="1:9" s="9" customFormat="1" ht="30" x14ac:dyDescent="0.25">
      <c r="A21" s="46" t="s">
        <v>425</v>
      </c>
      <c r="B21" s="46" t="s">
        <v>277</v>
      </c>
      <c r="C21" s="175" t="s">
        <v>154</v>
      </c>
      <c r="D21" s="50" t="s">
        <v>43</v>
      </c>
      <c r="E21" s="138">
        <v>152</v>
      </c>
      <c r="F21" s="47"/>
      <c r="G21" s="48">
        <f t="shared" si="0"/>
        <v>0</v>
      </c>
      <c r="I21" s="4"/>
    </row>
    <row r="22" spans="1:9" s="9" customFormat="1" ht="30.75" thickBot="1" x14ac:dyDescent="0.3">
      <c r="A22" s="46" t="s">
        <v>425</v>
      </c>
      <c r="B22" s="11" t="s">
        <v>278</v>
      </c>
      <c r="C22" s="55" t="s">
        <v>155</v>
      </c>
      <c r="D22" s="10" t="s">
        <v>43</v>
      </c>
      <c r="E22" s="139">
        <v>152</v>
      </c>
      <c r="F22" s="3"/>
      <c r="G22" s="18">
        <f t="shared" si="0"/>
        <v>0</v>
      </c>
      <c r="I22" s="4"/>
    </row>
    <row r="23" spans="1:9" s="9" customFormat="1" ht="30.75" thickBot="1" x14ac:dyDescent="0.3">
      <c r="A23" s="19" t="s">
        <v>425</v>
      </c>
      <c r="B23" s="19" t="s">
        <v>279</v>
      </c>
      <c r="C23" s="176" t="s">
        <v>156</v>
      </c>
      <c r="D23" s="21" t="s">
        <v>43</v>
      </c>
      <c r="E23" s="140">
        <v>152</v>
      </c>
      <c r="F23" s="22"/>
      <c r="G23" s="23">
        <f t="shared" ref="G23" si="4">ROUND((E23*F23),2)</f>
        <v>0</v>
      </c>
      <c r="H23" s="27" t="s">
        <v>28</v>
      </c>
      <c r="I23" s="28">
        <f>ROUND(SUM(G21:G23),2)</f>
        <v>0</v>
      </c>
    </row>
    <row r="24" spans="1:9" s="9" customFormat="1" ht="30" x14ac:dyDescent="0.25">
      <c r="A24" s="46" t="s">
        <v>426</v>
      </c>
      <c r="B24" s="46" t="s">
        <v>404</v>
      </c>
      <c r="C24" s="175" t="s">
        <v>141</v>
      </c>
      <c r="D24" s="50" t="s">
        <v>55</v>
      </c>
      <c r="E24" s="138">
        <v>903</v>
      </c>
      <c r="F24" s="47"/>
      <c r="G24" s="48">
        <f t="shared" si="0"/>
        <v>0</v>
      </c>
      <c r="I24" s="4"/>
    </row>
    <row r="25" spans="1:9" s="9" customFormat="1" ht="30" x14ac:dyDescent="0.25">
      <c r="A25" s="46" t="s">
        <v>426</v>
      </c>
      <c r="B25" s="11" t="s">
        <v>405</v>
      </c>
      <c r="C25" s="55" t="s">
        <v>143</v>
      </c>
      <c r="D25" s="10" t="s">
        <v>55</v>
      </c>
      <c r="E25" s="139">
        <v>33</v>
      </c>
      <c r="F25" s="3"/>
      <c r="G25" s="18">
        <f t="shared" si="0"/>
        <v>0</v>
      </c>
      <c r="I25" s="4"/>
    </row>
    <row r="26" spans="1:9" s="9" customFormat="1" ht="30.75" thickBot="1" x14ac:dyDescent="0.3">
      <c r="A26" s="11" t="s">
        <v>426</v>
      </c>
      <c r="B26" s="11" t="s">
        <v>406</v>
      </c>
      <c r="C26" s="55" t="s">
        <v>144</v>
      </c>
      <c r="D26" s="10" t="s">
        <v>55</v>
      </c>
      <c r="E26" s="139">
        <v>169</v>
      </c>
      <c r="F26" s="3"/>
      <c r="G26" s="18">
        <f t="shared" si="0"/>
        <v>0</v>
      </c>
      <c r="I26" s="4"/>
    </row>
    <row r="27" spans="1:9" s="9" customFormat="1" ht="30.75" thickBot="1" x14ac:dyDescent="0.3">
      <c r="A27" s="135" t="s">
        <v>426</v>
      </c>
      <c r="B27" s="19" t="s">
        <v>407</v>
      </c>
      <c r="C27" s="176" t="s">
        <v>145</v>
      </c>
      <c r="D27" s="21" t="s">
        <v>55</v>
      </c>
      <c r="E27" s="140">
        <v>701</v>
      </c>
      <c r="F27" s="22"/>
      <c r="G27" s="23">
        <f t="shared" ref="G27" si="5">ROUND((E27*F27),2)</f>
        <v>0</v>
      </c>
      <c r="H27" s="27" t="s">
        <v>29</v>
      </c>
      <c r="I27" s="28">
        <f>ROUND(SUM(G24:G27),2)</f>
        <v>0</v>
      </c>
    </row>
    <row r="28" spans="1:9" s="9" customFormat="1" ht="75" x14ac:dyDescent="0.25">
      <c r="A28" s="131" t="s">
        <v>427</v>
      </c>
      <c r="B28" s="131" t="s">
        <v>409</v>
      </c>
      <c r="C28" s="58" t="s">
        <v>428</v>
      </c>
      <c r="D28" s="50" t="s">
        <v>5</v>
      </c>
      <c r="E28" s="138">
        <v>2</v>
      </c>
      <c r="F28" s="47"/>
      <c r="G28" s="48">
        <f t="shared" si="0"/>
        <v>0</v>
      </c>
      <c r="I28" s="4"/>
    </row>
    <row r="29" spans="1:9" s="9" customFormat="1" ht="75" x14ac:dyDescent="0.25">
      <c r="A29" s="132" t="s">
        <v>427</v>
      </c>
      <c r="B29" s="132" t="s">
        <v>20</v>
      </c>
      <c r="C29" s="2" t="s">
        <v>429</v>
      </c>
      <c r="D29" s="10" t="s">
        <v>5</v>
      </c>
      <c r="E29" s="139">
        <v>9</v>
      </c>
      <c r="F29" s="3"/>
      <c r="G29" s="18">
        <f t="shared" si="0"/>
        <v>0</v>
      </c>
      <c r="I29" s="4"/>
    </row>
    <row r="30" spans="1:9" s="9" customFormat="1" ht="105" x14ac:dyDescent="0.25">
      <c r="A30" s="11" t="s">
        <v>427</v>
      </c>
      <c r="B30" s="132" t="s">
        <v>410</v>
      </c>
      <c r="C30" s="2" t="s">
        <v>430</v>
      </c>
      <c r="D30" s="10" t="s">
        <v>5</v>
      </c>
      <c r="E30" s="139">
        <v>12</v>
      </c>
      <c r="F30" s="3"/>
      <c r="G30" s="18">
        <f t="shared" si="0"/>
        <v>0</v>
      </c>
      <c r="I30" s="4"/>
    </row>
    <row r="31" spans="1:9" s="9" customFormat="1" x14ac:dyDescent="0.25">
      <c r="A31" s="46" t="s">
        <v>427</v>
      </c>
      <c r="B31" s="132" t="s">
        <v>411</v>
      </c>
      <c r="C31" s="2" t="s">
        <v>431</v>
      </c>
      <c r="D31" s="10" t="s">
        <v>42</v>
      </c>
      <c r="E31" s="139">
        <v>11</v>
      </c>
      <c r="F31" s="3"/>
      <c r="G31" s="18">
        <f t="shared" si="0"/>
        <v>0</v>
      </c>
      <c r="I31" s="4"/>
    </row>
    <row r="32" spans="1:9" s="9" customFormat="1" x14ac:dyDescent="0.25">
      <c r="A32" s="46" t="s">
        <v>427</v>
      </c>
      <c r="B32" s="132" t="s">
        <v>412</v>
      </c>
      <c r="C32" s="2" t="s">
        <v>432</v>
      </c>
      <c r="D32" s="10" t="s">
        <v>42</v>
      </c>
      <c r="E32" s="139">
        <v>12</v>
      </c>
      <c r="F32" s="3"/>
      <c r="G32" s="18">
        <f t="shared" si="0"/>
        <v>0</v>
      </c>
      <c r="I32" s="4"/>
    </row>
    <row r="33" spans="1:9" s="9" customFormat="1" x14ac:dyDescent="0.25">
      <c r="A33" s="46" t="s">
        <v>427</v>
      </c>
      <c r="B33" s="132" t="s">
        <v>413</v>
      </c>
      <c r="C33" s="2" t="s">
        <v>433</v>
      </c>
      <c r="D33" s="10" t="s">
        <v>42</v>
      </c>
      <c r="E33" s="139">
        <v>9</v>
      </c>
      <c r="F33" s="3"/>
      <c r="G33" s="18">
        <f t="shared" si="0"/>
        <v>0</v>
      </c>
      <c r="I33" s="4"/>
    </row>
    <row r="34" spans="1:9" s="9" customFormat="1" x14ac:dyDescent="0.25">
      <c r="A34" s="46" t="s">
        <v>427</v>
      </c>
      <c r="B34" s="132" t="s">
        <v>414</v>
      </c>
      <c r="C34" s="2" t="s">
        <v>157</v>
      </c>
      <c r="D34" s="10" t="s">
        <v>43</v>
      </c>
      <c r="E34" s="139">
        <v>57</v>
      </c>
      <c r="F34" s="3"/>
      <c r="G34" s="18">
        <f t="shared" si="0"/>
        <v>0</v>
      </c>
      <c r="I34" s="4"/>
    </row>
    <row r="35" spans="1:9" s="9" customFormat="1" x14ac:dyDescent="0.25">
      <c r="A35" s="46" t="s">
        <v>427</v>
      </c>
      <c r="B35" s="132" t="s">
        <v>415</v>
      </c>
      <c r="C35" s="2" t="s">
        <v>158</v>
      </c>
      <c r="D35" s="10" t="s">
        <v>43</v>
      </c>
      <c r="E35" s="139">
        <v>190</v>
      </c>
      <c r="F35" s="3"/>
      <c r="G35" s="18">
        <f t="shared" si="0"/>
        <v>0</v>
      </c>
      <c r="I35" s="4"/>
    </row>
    <row r="36" spans="1:9" s="9" customFormat="1" x14ac:dyDescent="0.25">
      <c r="A36" s="46" t="s">
        <v>427</v>
      </c>
      <c r="B36" s="132" t="s">
        <v>416</v>
      </c>
      <c r="C36" s="2" t="s">
        <v>159</v>
      </c>
      <c r="D36" s="10" t="s">
        <v>43</v>
      </c>
      <c r="E36" s="139">
        <v>149</v>
      </c>
      <c r="F36" s="3"/>
      <c r="G36" s="18">
        <f t="shared" si="0"/>
        <v>0</v>
      </c>
      <c r="I36" s="4"/>
    </row>
    <row r="37" spans="1:9" s="9" customFormat="1" x14ac:dyDescent="0.25">
      <c r="A37" s="46" t="s">
        <v>427</v>
      </c>
      <c r="B37" s="132" t="s">
        <v>417</v>
      </c>
      <c r="C37" s="2" t="s">
        <v>160</v>
      </c>
      <c r="D37" s="10" t="s">
        <v>5</v>
      </c>
      <c r="E37" s="139">
        <v>1</v>
      </c>
      <c r="F37" s="3"/>
      <c r="G37" s="18">
        <f t="shared" si="0"/>
        <v>0</v>
      </c>
      <c r="I37" s="4"/>
    </row>
    <row r="38" spans="1:9" s="9" customFormat="1" x14ac:dyDescent="0.25">
      <c r="A38" s="46" t="s">
        <v>427</v>
      </c>
      <c r="B38" s="132" t="s">
        <v>418</v>
      </c>
      <c r="C38" s="2" t="s">
        <v>150</v>
      </c>
      <c r="D38" s="10" t="s">
        <v>43</v>
      </c>
      <c r="E38" s="139">
        <v>396</v>
      </c>
      <c r="F38" s="3"/>
      <c r="G38" s="18">
        <f t="shared" si="0"/>
        <v>0</v>
      </c>
      <c r="I38" s="4"/>
    </row>
    <row r="39" spans="1:9" s="9" customFormat="1" ht="15.75" thickBot="1" x14ac:dyDescent="0.3">
      <c r="A39" s="46" t="s">
        <v>427</v>
      </c>
      <c r="B39" s="132" t="s">
        <v>419</v>
      </c>
      <c r="C39" s="2" t="s">
        <v>161</v>
      </c>
      <c r="D39" s="10" t="s">
        <v>43</v>
      </c>
      <c r="E39" s="139">
        <v>339</v>
      </c>
      <c r="F39" s="3"/>
      <c r="G39" s="18">
        <f t="shared" si="0"/>
        <v>0</v>
      </c>
      <c r="I39" s="4"/>
    </row>
    <row r="40" spans="1:9" s="9" customFormat="1" ht="29.25" thickBot="1" x14ac:dyDescent="0.3">
      <c r="A40" s="19" t="s">
        <v>427</v>
      </c>
      <c r="B40" s="19" t="s">
        <v>434</v>
      </c>
      <c r="C40" s="20" t="s">
        <v>151</v>
      </c>
      <c r="D40" s="21" t="s">
        <v>42</v>
      </c>
      <c r="E40" s="140">
        <v>12</v>
      </c>
      <c r="F40" s="22"/>
      <c r="G40" s="18">
        <f t="shared" ref="G40" si="6">ROUND((E40*F40),2)</f>
        <v>0</v>
      </c>
      <c r="H40" s="27" t="s">
        <v>24</v>
      </c>
      <c r="I40" s="28">
        <f>ROUND(SUM(G28:G40),2)</f>
        <v>0</v>
      </c>
    </row>
    <row r="41" spans="1:9" ht="43.5" thickBot="1" x14ac:dyDescent="0.3">
      <c r="F41" s="177" t="s">
        <v>82</v>
      </c>
      <c r="G41" s="33">
        <f>SUM(G5:G40)</f>
        <v>0</v>
      </c>
    </row>
  </sheetData>
  <sheetProtection algorithmName="SHA-512" hashValue="1jA+AXX4Y6Z/Q5LCZmKZjTDUD6A85QGtnd7dPU8hFhF0byhFgOWuIqXLPUusVG1MEk8JdljG7UqE1eX3iRg6Fg==" saltValue="EcteZMxe7f17vI158HYypw=="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362A-B2BA-41B9-BEB1-A97D02B43339}">
  <dimension ref="A1:I61"/>
  <sheetViews>
    <sheetView zoomScale="55" zoomScaleNormal="55" workbookViewId="0">
      <selection activeCell="E38" sqref="E38"/>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s="9" customFormat="1" ht="21.6" customHeight="1" thickBot="1" x14ac:dyDescent="0.3">
      <c r="A2" s="1"/>
      <c r="B2" s="1"/>
      <c r="C2" s="1"/>
      <c r="D2" s="1"/>
      <c r="E2" s="34"/>
      <c r="F2" s="1"/>
      <c r="G2" s="1"/>
      <c r="I2" s="4"/>
    </row>
    <row r="3" spans="1:9" s="9" customFormat="1" x14ac:dyDescent="0.25">
      <c r="A3" s="260" t="s">
        <v>439</v>
      </c>
      <c r="B3" s="260"/>
      <c r="C3" s="260"/>
      <c r="D3" s="260"/>
      <c r="E3" s="260"/>
      <c r="F3" s="260"/>
      <c r="G3" s="261"/>
      <c r="I3" s="4"/>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46" t="s">
        <v>440</v>
      </c>
      <c r="B5" s="46" t="s">
        <v>6</v>
      </c>
      <c r="C5" s="2" t="s">
        <v>168</v>
      </c>
      <c r="D5" s="10" t="s">
        <v>42</v>
      </c>
      <c r="E5" s="139">
        <v>12</v>
      </c>
      <c r="F5" s="47"/>
      <c r="G5" s="48">
        <f t="shared" ref="G5:G56" si="0">ROUND((E5*F5),2)</f>
        <v>0</v>
      </c>
      <c r="I5" s="4"/>
    </row>
    <row r="6" spans="1:9" s="9" customFormat="1" x14ac:dyDescent="0.25">
      <c r="A6" s="11" t="s">
        <v>440</v>
      </c>
      <c r="B6" s="46" t="s">
        <v>7</v>
      </c>
      <c r="C6" s="2" t="s">
        <v>169</v>
      </c>
      <c r="D6" s="10" t="s">
        <v>5</v>
      </c>
      <c r="E6" s="139">
        <v>12</v>
      </c>
      <c r="F6" s="47"/>
      <c r="G6" s="48">
        <f t="shared" si="0"/>
        <v>0</v>
      </c>
      <c r="I6" s="4"/>
    </row>
    <row r="7" spans="1:9" s="9" customFormat="1" x14ac:dyDescent="0.25">
      <c r="A7" s="11" t="s">
        <v>440</v>
      </c>
      <c r="B7" s="46" t="s">
        <v>8</v>
      </c>
      <c r="C7" s="2" t="s">
        <v>170</v>
      </c>
      <c r="D7" s="10" t="s">
        <v>42</v>
      </c>
      <c r="E7" s="139">
        <v>7</v>
      </c>
      <c r="F7" s="47"/>
      <c r="G7" s="48">
        <f t="shared" si="0"/>
        <v>0</v>
      </c>
      <c r="I7" s="4"/>
    </row>
    <row r="8" spans="1:9" s="9" customFormat="1" x14ac:dyDescent="0.25">
      <c r="A8" s="11" t="s">
        <v>440</v>
      </c>
      <c r="B8" s="46" t="s">
        <v>9</v>
      </c>
      <c r="C8" s="2" t="s">
        <v>171</v>
      </c>
      <c r="D8" s="10" t="s">
        <v>42</v>
      </c>
      <c r="E8" s="139">
        <v>5</v>
      </c>
      <c r="F8" s="47"/>
      <c r="G8" s="48">
        <f t="shared" si="0"/>
        <v>0</v>
      </c>
      <c r="I8" s="4"/>
    </row>
    <row r="9" spans="1:9" s="9" customFormat="1" x14ac:dyDescent="0.25">
      <c r="A9" s="11" t="s">
        <v>440</v>
      </c>
      <c r="B9" s="46" t="s">
        <v>10</v>
      </c>
      <c r="C9" s="2" t="s">
        <v>172</v>
      </c>
      <c r="D9" s="10" t="s">
        <v>42</v>
      </c>
      <c r="E9" s="139">
        <v>17</v>
      </c>
      <c r="F9" s="47"/>
      <c r="G9" s="48">
        <f t="shared" si="0"/>
        <v>0</v>
      </c>
      <c r="I9" s="4"/>
    </row>
    <row r="10" spans="1:9" s="9" customFormat="1" x14ac:dyDescent="0.25">
      <c r="A10" s="11" t="s">
        <v>440</v>
      </c>
      <c r="B10" s="46" t="s">
        <v>11</v>
      </c>
      <c r="C10" s="2" t="s">
        <v>173</v>
      </c>
      <c r="D10" s="10" t="s">
        <v>5</v>
      </c>
      <c r="E10" s="139">
        <v>1</v>
      </c>
      <c r="F10" s="47"/>
      <c r="G10" s="48">
        <f t="shared" si="0"/>
        <v>0</v>
      </c>
      <c r="I10" s="4"/>
    </row>
    <row r="11" spans="1:9" s="9" customFormat="1" x14ac:dyDescent="0.25">
      <c r="A11" s="11" t="s">
        <v>440</v>
      </c>
      <c r="B11" s="46" t="s">
        <v>12</v>
      </c>
      <c r="C11" s="2" t="s">
        <v>174</v>
      </c>
      <c r="D11" s="10" t="s">
        <v>43</v>
      </c>
      <c r="E11" s="139">
        <v>15</v>
      </c>
      <c r="F11" s="47"/>
      <c r="G11" s="48">
        <f t="shared" si="0"/>
        <v>0</v>
      </c>
      <c r="I11" s="4"/>
    </row>
    <row r="12" spans="1:9" s="9" customFormat="1" x14ac:dyDescent="0.25">
      <c r="A12" s="11" t="s">
        <v>440</v>
      </c>
      <c r="B12" s="46" t="s">
        <v>13</v>
      </c>
      <c r="C12" s="2" t="s">
        <v>175</v>
      </c>
      <c r="D12" s="10" t="s">
        <v>43</v>
      </c>
      <c r="E12" s="139">
        <v>382</v>
      </c>
      <c r="F12" s="47"/>
      <c r="G12" s="48">
        <f t="shared" si="0"/>
        <v>0</v>
      </c>
      <c r="I12" s="4"/>
    </row>
    <row r="13" spans="1:9" s="9" customFormat="1" x14ac:dyDescent="0.25">
      <c r="A13" s="11" t="s">
        <v>440</v>
      </c>
      <c r="B13" s="46" t="s">
        <v>14</v>
      </c>
      <c r="C13" s="2" t="s">
        <v>176</v>
      </c>
      <c r="D13" s="10" t="s">
        <v>43</v>
      </c>
      <c r="E13" s="139">
        <v>136</v>
      </c>
      <c r="F13" s="47"/>
      <c r="G13" s="48">
        <f t="shared" si="0"/>
        <v>0</v>
      </c>
      <c r="I13" s="4"/>
    </row>
    <row r="14" spans="1:9" s="9" customFormat="1" x14ac:dyDescent="0.25">
      <c r="A14" s="11" t="s">
        <v>440</v>
      </c>
      <c r="B14" s="46" t="s">
        <v>252</v>
      </c>
      <c r="C14" s="2" t="s">
        <v>177</v>
      </c>
      <c r="D14" s="10" t="s">
        <v>43</v>
      </c>
      <c r="E14" s="139">
        <v>242</v>
      </c>
      <c r="F14" s="47"/>
      <c r="G14" s="48">
        <f t="shared" si="0"/>
        <v>0</v>
      </c>
      <c r="I14" s="4"/>
    </row>
    <row r="15" spans="1:9" s="9" customFormat="1" x14ac:dyDescent="0.25">
      <c r="A15" s="11" t="s">
        <v>440</v>
      </c>
      <c r="B15" s="46" t="s">
        <v>254</v>
      </c>
      <c r="C15" s="2" t="s">
        <v>178</v>
      </c>
      <c r="D15" s="10" t="s">
        <v>43</v>
      </c>
      <c r="E15" s="139">
        <v>6</v>
      </c>
      <c r="F15" s="47"/>
      <c r="G15" s="48">
        <f t="shared" si="0"/>
        <v>0</v>
      </c>
      <c r="I15" s="4"/>
    </row>
    <row r="16" spans="1:9" s="9" customFormat="1" x14ac:dyDescent="0.25">
      <c r="A16" s="11" t="s">
        <v>440</v>
      </c>
      <c r="B16" s="46" t="s">
        <v>384</v>
      </c>
      <c r="C16" s="2" t="s">
        <v>179</v>
      </c>
      <c r="D16" s="10" t="s">
        <v>43</v>
      </c>
      <c r="E16" s="139">
        <v>537</v>
      </c>
      <c r="F16" s="47"/>
      <c r="G16" s="48">
        <f t="shared" si="0"/>
        <v>0</v>
      </c>
      <c r="I16" s="4"/>
    </row>
    <row r="17" spans="1:9" s="9" customFormat="1" x14ac:dyDescent="0.25">
      <c r="A17" s="11" t="s">
        <v>440</v>
      </c>
      <c r="B17" s="46" t="s">
        <v>385</v>
      </c>
      <c r="C17" s="2" t="s">
        <v>180</v>
      </c>
      <c r="D17" s="10" t="s">
        <v>43</v>
      </c>
      <c r="E17" s="139">
        <v>528</v>
      </c>
      <c r="F17" s="47"/>
      <c r="G17" s="48">
        <f t="shared" si="0"/>
        <v>0</v>
      </c>
      <c r="I17" s="4"/>
    </row>
    <row r="18" spans="1:9" s="9" customFormat="1" x14ac:dyDescent="0.25">
      <c r="A18" s="11" t="s">
        <v>440</v>
      </c>
      <c r="B18" s="46" t="s">
        <v>386</v>
      </c>
      <c r="C18" s="2" t="s">
        <v>181</v>
      </c>
      <c r="D18" s="10" t="s">
        <v>43</v>
      </c>
      <c r="E18" s="227">
        <v>12</v>
      </c>
      <c r="F18" s="47"/>
      <c r="G18" s="48">
        <f t="shared" si="0"/>
        <v>0</v>
      </c>
      <c r="I18" s="4"/>
    </row>
    <row r="19" spans="1:9" s="9" customFormat="1" x14ac:dyDescent="0.25">
      <c r="A19" s="11" t="s">
        <v>440</v>
      </c>
      <c r="B19" s="46" t="s">
        <v>387</v>
      </c>
      <c r="C19" s="2" t="s">
        <v>182</v>
      </c>
      <c r="D19" s="10" t="s">
        <v>5</v>
      </c>
      <c r="E19" s="139">
        <v>2</v>
      </c>
      <c r="F19" s="47"/>
      <c r="G19" s="48">
        <f t="shared" si="0"/>
        <v>0</v>
      </c>
      <c r="I19" s="4"/>
    </row>
    <row r="20" spans="1:9" s="9" customFormat="1" x14ac:dyDescent="0.25">
      <c r="A20" s="11" t="s">
        <v>440</v>
      </c>
      <c r="B20" s="46" t="s">
        <v>388</v>
      </c>
      <c r="C20" s="2" t="s">
        <v>183</v>
      </c>
      <c r="D20" s="10" t="s">
        <v>5</v>
      </c>
      <c r="E20" s="139">
        <v>24</v>
      </c>
      <c r="F20" s="47"/>
      <c r="G20" s="48">
        <f t="shared" si="0"/>
        <v>0</v>
      </c>
      <c r="I20" s="4"/>
    </row>
    <row r="21" spans="1:9" s="9" customFormat="1" x14ac:dyDescent="0.25">
      <c r="A21" s="11" t="s">
        <v>440</v>
      </c>
      <c r="B21" s="46" t="s">
        <v>389</v>
      </c>
      <c r="C21" s="2" t="s">
        <v>184</v>
      </c>
      <c r="D21" s="10" t="s">
        <v>5</v>
      </c>
      <c r="E21" s="139">
        <v>6</v>
      </c>
      <c r="F21" s="47"/>
      <c r="G21" s="48">
        <f t="shared" si="0"/>
        <v>0</v>
      </c>
      <c r="I21" s="4"/>
    </row>
    <row r="22" spans="1:9" s="9" customFormat="1" x14ac:dyDescent="0.25">
      <c r="A22" s="11" t="s">
        <v>440</v>
      </c>
      <c r="B22" s="46" t="s">
        <v>390</v>
      </c>
      <c r="C22" s="2" t="s">
        <v>185</v>
      </c>
      <c r="D22" s="10" t="s">
        <v>5</v>
      </c>
      <c r="E22" s="139">
        <v>12</v>
      </c>
      <c r="F22" s="47"/>
      <c r="G22" s="48">
        <f t="shared" si="0"/>
        <v>0</v>
      </c>
      <c r="I22" s="4"/>
    </row>
    <row r="23" spans="1:9" s="9" customFormat="1" x14ac:dyDescent="0.25">
      <c r="A23" s="11" t="s">
        <v>440</v>
      </c>
      <c r="B23" s="46" t="s">
        <v>391</v>
      </c>
      <c r="C23" s="2" t="s">
        <v>186</v>
      </c>
      <c r="D23" s="10" t="s">
        <v>42</v>
      </c>
      <c r="E23" s="139">
        <v>52</v>
      </c>
      <c r="F23" s="47"/>
      <c r="G23" s="48">
        <f t="shared" si="0"/>
        <v>0</v>
      </c>
      <c r="I23" s="4"/>
    </row>
    <row r="24" spans="1:9" s="9" customFormat="1" x14ac:dyDescent="0.25">
      <c r="A24" s="11" t="s">
        <v>440</v>
      </c>
      <c r="B24" s="46" t="s">
        <v>441</v>
      </c>
      <c r="C24" s="2" t="s">
        <v>187</v>
      </c>
      <c r="D24" s="10" t="s">
        <v>42</v>
      </c>
      <c r="E24" s="139">
        <v>13</v>
      </c>
      <c r="F24" s="47"/>
      <c r="G24" s="48">
        <f t="shared" si="0"/>
        <v>0</v>
      </c>
      <c r="I24" s="4"/>
    </row>
    <row r="25" spans="1:9" s="9" customFormat="1" x14ac:dyDescent="0.25">
      <c r="A25" s="11" t="s">
        <v>440</v>
      </c>
      <c r="B25" s="46" t="s">
        <v>442</v>
      </c>
      <c r="C25" s="2" t="s">
        <v>188</v>
      </c>
      <c r="D25" s="10" t="s">
        <v>42</v>
      </c>
      <c r="E25" s="139">
        <v>13</v>
      </c>
      <c r="F25" s="47"/>
      <c r="G25" s="48">
        <f t="shared" si="0"/>
        <v>0</v>
      </c>
      <c r="I25" s="4"/>
    </row>
    <row r="26" spans="1:9" s="9" customFormat="1" x14ac:dyDescent="0.25">
      <c r="A26" s="11" t="s">
        <v>440</v>
      </c>
      <c r="B26" s="46" t="s">
        <v>443</v>
      </c>
      <c r="C26" s="2" t="s">
        <v>189</v>
      </c>
      <c r="D26" s="10" t="s">
        <v>42</v>
      </c>
      <c r="E26" s="139">
        <v>13</v>
      </c>
      <c r="F26" s="47"/>
      <c r="G26" s="48">
        <f t="shared" si="0"/>
        <v>0</v>
      </c>
      <c r="I26" s="4"/>
    </row>
    <row r="27" spans="1:9" s="9" customFormat="1" ht="15.75" thickBot="1" x14ac:dyDescent="0.3">
      <c r="A27" s="11" t="s">
        <v>440</v>
      </c>
      <c r="B27" s="46" t="s">
        <v>444</v>
      </c>
      <c r="C27" s="2" t="s">
        <v>190</v>
      </c>
      <c r="D27" s="10" t="s">
        <v>43</v>
      </c>
      <c r="E27" s="139">
        <v>26</v>
      </c>
      <c r="F27" s="47"/>
      <c r="G27" s="48">
        <f t="shared" ref="G27" si="1">ROUND((E27*F27),2)</f>
        <v>0</v>
      </c>
      <c r="I27" s="4"/>
    </row>
    <row r="28" spans="1:9" s="9" customFormat="1" ht="29.25" thickBot="1" x14ac:dyDescent="0.3">
      <c r="A28" s="228" t="s">
        <v>440</v>
      </c>
      <c r="B28" s="228" t="s">
        <v>473</v>
      </c>
      <c r="C28" s="229" t="s">
        <v>474</v>
      </c>
      <c r="D28" s="230" t="s">
        <v>43</v>
      </c>
      <c r="E28" s="231">
        <v>147</v>
      </c>
      <c r="F28" s="22"/>
      <c r="G28" s="23">
        <f t="shared" si="0"/>
        <v>0</v>
      </c>
      <c r="H28" s="27" t="s">
        <v>25</v>
      </c>
      <c r="I28" s="28">
        <f>ROUND(SUM(G5:G28),2)</f>
        <v>0</v>
      </c>
    </row>
    <row r="29" spans="1:9" s="9" customFormat="1" x14ac:dyDescent="0.25">
      <c r="A29" s="46" t="s">
        <v>445</v>
      </c>
      <c r="B29" s="46" t="s">
        <v>15</v>
      </c>
      <c r="C29" s="58" t="s">
        <v>191</v>
      </c>
      <c r="D29" s="50" t="s">
        <v>258</v>
      </c>
      <c r="E29" s="138">
        <v>18</v>
      </c>
      <c r="F29" s="47"/>
      <c r="G29" s="48">
        <f t="shared" si="0"/>
        <v>0</v>
      </c>
      <c r="I29" s="4"/>
    </row>
    <row r="30" spans="1:9" s="9" customFormat="1" x14ac:dyDescent="0.25">
      <c r="A30" s="11" t="s">
        <v>445</v>
      </c>
      <c r="B30" s="46" t="s">
        <v>16</v>
      </c>
      <c r="C30" s="2" t="s">
        <v>192</v>
      </c>
      <c r="D30" s="10" t="s">
        <v>258</v>
      </c>
      <c r="E30" s="139">
        <v>0.25</v>
      </c>
      <c r="F30" s="47"/>
      <c r="G30" s="18">
        <f t="shared" si="0"/>
        <v>0</v>
      </c>
      <c r="I30" s="4"/>
    </row>
    <row r="31" spans="1:9" s="9" customFormat="1" x14ac:dyDescent="0.25">
      <c r="A31" s="11" t="s">
        <v>445</v>
      </c>
      <c r="B31" s="46" t="s">
        <v>17</v>
      </c>
      <c r="C31" s="2" t="s">
        <v>193</v>
      </c>
      <c r="D31" s="10" t="s">
        <v>5</v>
      </c>
      <c r="E31" s="139">
        <v>1</v>
      </c>
      <c r="F31" s="3"/>
      <c r="G31" s="18">
        <f t="shared" si="0"/>
        <v>0</v>
      </c>
      <c r="I31" s="4"/>
    </row>
    <row r="32" spans="1:9" s="9" customFormat="1" x14ac:dyDescent="0.25">
      <c r="A32" s="11" t="s">
        <v>445</v>
      </c>
      <c r="B32" s="46" t="s">
        <v>18</v>
      </c>
      <c r="C32" s="2" t="s">
        <v>194</v>
      </c>
      <c r="D32" s="10" t="s">
        <v>5</v>
      </c>
      <c r="E32" s="139">
        <v>1</v>
      </c>
      <c r="F32" s="3"/>
      <c r="G32" s="18">
        <f t="shared" si="0"/>
        <v>0</v>
      </c>
      <c r="I32" s="4"/>
    </row>
    <row r="33" spans="1:9" s="9" customFormat="1" x14ac:dyDescent="0.25">
      <c r="A33" s="11" t="s">
        <v>445</v>
      </c>
      <c r="B33" s="46" t="s">
        <v>19</v>
      </c>
      <c r="C33" s="2" t="s">
        <v>195</v>
      </c>
      <c r="D33" s="10" t="s">
        <v>5</v>
      </c>
      <c r="E33" s="139">
        <v>12</v>
      </c>
      <c r="F33" s="3"/>
      <c r="G33" s="18">
        <f t="shared" si="0"/>
        <v>0</v>
      </c>
      <c r="I33" s="4"/>
    </row>
    <row r="34" spans="1:9" s="9" customFormat="1" x14ac:dyDescent="0.25">
      <c r="A34" s="11" t="s">
        <v>445</v>
      </c>
      <c r="B34" s="46" t="s">
        <v>152</v>
      </c>
      <c r="C34" s="2" t="s">
        <v>196</v>
      </c>
      <c r="D34" s="10" t="s">
        <v>42</v>
      </c>
      <c r="E34" s="139">
        <v>12</v>
      </c>
      <c r="F34" s="47"/>
      <c r="G34" s="18">
        <f t="shared" si="0"/>
        <v>0</v>
      </c>
      <c r="I34" s="4"/>
    </row>
    <row r="35" spans="1:9" s="9" customFormat="1" x14ac:dyDescent="0.25">
      <c r="A35" s="11" t="s">
        <v>445</v>
      </c>
      <c r="B35" s="46" t="s">
        <v>153</v>
      </c>
      <c r="C35" s="2" t="s">
        <v>197</v>
      </c>
      <c r="D35" s="10" t="s">
        <v>42</v>
      </c>
      <c r="E35" s="139">
        <v>12</v>
      </c>
      <c r="F35" s="3"/>
      <c r="G35" s="18">
        <f t="shared" si="0"/>
        <v>0</v>
      </c>
      <c r="I35" s="4"/>
    </row>
    <row r="36" spans="1:9" s="9" customFormat="1" x14ac:dyDescent="0.25">
      <c r="A36" s="11" t="s">
        <v>445</v>
      </c>
      <c r="B36" s="46" t="s">
        <v>162</v>
      </c>
      <c r="C36" s="2" t="s">
        <v>198</v>
      </c>
      <c r="D36" s="10" t="s">
        <v>42</v>
      </c>
      <c r="E36" s="139">
        <v>17</v>
      </c>
      <c r="F36" s="3"/>
      <c r="G36" s="18">
        <f t="shared" si="0"/>
        <v>0</v>
      </c>
      <c r="I36" s="4"/>
    </row>
    <row r="37" spans="1:9" s="9" customFormat="1" x14ac:dyDescent="0.25">
      <c r="A37" s="11" t="s">
        <v>445</v>
      </c>
      <c r="B37" s="46" t="s">
        <v>163</v>
      </c>
      <c r="C37" s="2" t="s">
        <v>199</v>
      </c>
      <c r="D37" s="10" t="s">
        <v>43</v>
      </c>
      <c r="E37" s="139">
        <v>96</v>
      </c>
      <c r="F37" s="3"/>
      <c r="G37" s="18">
        <f t="shared" si="0"/>
        <v>0</v>
      </c>
      <c r="I37" s="4"/>
    </row>
    <row r="38" spans="1:9" s="9" customFormat="1" x14ac:dyDescent="0.25">
      <c r="A38" s="11" t="s">
        <v>445</v>
      </c>
      <c r="B38" s="46" t="s">
        <v>164</v>
      </c>
      <c r="C38" s="2" t="s">
        <v>200</v>
      </c>
      <c r="D38" s="10" t="s">
        <v>43</v>
      </c>
      <c r="E38" s="139">
        <v>223</v>
      </c>
      <c r="F38" s="3"/>
      <c r="G38" s="18">
        <f t="shared" si="0"/>
        <v>0</v>
      </c>
      <c r="I38" s="4"/>
    </row>
    <row r="39" spans="1:9" s="9" customFormat="1" x14ac:dyDescent="0.25">
      <c r="A39" s="11" t="s">
        <v>445</v>
      </c>
      <c r="B39" s="46" t="s">
        <v>165</v>
      </c>
      <c r="C39" s="2" t="s">
        <v>201</v>
      </c>
      <c r="D39" s="10" t="s">
        <v>43</v>
      </c>
      <c r="E39" s="139">
        <v>11</v>
      </c>
      <c r="F39" s="3"/>
      <c r="G39" s="18">
        <f t="shared" si="0"/>
        <v>0</v>
      </c>
      <c r="I39" s="4"/>
    </row>
    <row r="40" spans="1:9" s="9" customFormat="1" x14ac:dyDescent="0.25">
      <c r="A40" s="11" t="s">
        <v>445</v>
      </c>
      <c r="B40" s="46" t="s">
        <v>166</v>
      </c>
      <c r="C40" s="2" t="s">
        <v>222</v>
      </c>
      <c r="D40" s="10" t="s">
        <v>43</v>
      </c>
      <c r="E40" s="139">
        <v>25</v>
      </c>
      <c r="F40" s="51"/>
      <c r="G40" s="18">
        <f t="shared" si="0"/>
        <v>0</v>
      </c>
      <c r="I40" s="4"/>
    </row>
    <row r="41" spans="1:9" s="9" customFormat="1" x14ac:dyDescent="0.25">
      <c r="A41" s="11" t="s">
        <v>445</v>
      </c>
      <c r="B41" s="46" t="s">
        <v>167</v>
      </c>
      <c r="C41" s="2" t="s">
        <v>207</v>
      </c>
      <c r="D41" s="10" t="s">
        <v>43</v>
      </c>
      <c r="E41" s="139">
        <v>537</v>
      </c>
      <c r="F41" s="51"/>
      <c r="G41" s="18">
        <f t="shared" si="0"/>
        <v>0</v>
      </c>
      <c r="I41" s="4"/>
    </row>
    <row r="42" spans="1:9" s="9" customFormat="1" x14ac:dyDescent="0.25">
      <c r="A42" s="11" t="s">
        <v>445</v>
      </c>
      <c r="B42" s="46" t="s">
        <v>347</v>
      </c>
      <c r="C42" s="2" t="s">
        <v>208</v>
      </c>
      <c r="D42" s="10" t="s">
        <v>43</v>
      </c>
      <c r="E42" s="139">
        <v>66</v>
      </c>
      <c r="F42" s="51"/>
      <c r="G42" s="18">
        <f t="shared" si="0"/>
        <v>0</v>
      </c>
      <c r="I42" s="4"/>
    </row>
    <row r="43" spans="1:9" s="9" customFormat="1" x14ac:dyDescent="0.25">
      <c r="A43" s="11" t="s">
        <v>445</v>
      </c>
      <c r="B43" s="46" t="s">
        <v>348</v>
      </c>
      <c r="C43" s="2" t="s">
        <v>209</v>
      </c>
      <c r="D43" s="10" t="s">
        <v>43</v>
      </c>
      <c r="E43" s="139">
        <v>42</v>
      </c>
      <c r="F43" s="51"/>
      <c r="G43" s="18">
        <f t="shared" si="0"/>
        <v>0</v>
      </c>
      <c r="I43" s="4"/>
    </row>
    <row r="44" spans="1:9" s="9" customFormat="1" x14ac:dyDescent="0.25">
      <c r="A44" s="11" t="s">
        <v>445</v>
      </c>
      <c r="B44" s="46" t="s">
        <v>349</v>
      </c>
      <c r="C44" s="2" t="s">
        <v>210</v>
      </c>
      <c r="D44" s="10" t="s">
        <v>43</v>
      </c>
      <c r="E44" s="139">
        <v>136</v>
      </c>
      <c r="F44" s="51"/>
      <c r="G44" s="18">
        <f t="shared" si="0"/>
        <v>0</v>
      </c>
      <c r="I44" s="4"/>
    </row>
    <row r="45" spans="1:9" s="9" customFormat="1" x14ac:dyDescent="0.25">
      <c r="A45" s="11" t="s">
        <v>445</v>
      </c>
      <c r="B45" s="46" t="s">
        <v>350</v>
      </c>
      <c r="C45" s="2" t="s">
        <v>211</v>
      </c>
      <c r="D45" s="10" t="s">
        <v>43</v>
      </c>
      <c r="E45" s="139">
        <v>537</v>
      </c>
      <c r="F45" s="51"/>
      <c r="G45" s="18">
        <f t="shared" si="0"/>
        <v>0</v>
      </c>
      <c r="I45" s="4"/>
    </row>
    <row r="46" spans="1:9" s="9" customFormat="1" x14ac:dyDescent="0.25">
      <c r="A46" s="11" t="s">
        <v>445</v>
      </c>
      <c r="B46" s="46" t="s">
        <v>351</v>
      </c>
      <c r="C46" s="2" t="s">
        <v>212</v>
      </c>
      <c r="D46" s="10" t="s">
        <v>43</v>
      </c>
      <c r="E46" s="139">
        <v>528</v>
      </c>
      <c r="F46" s="51"/>
      <c r="G46" s="18">
        <f t="shared" si="0"/>
        <v>0</v>
      </c>
      <c r="I46" s="4"/>
    </row>
    <row r="47" spans="1:9" s="9" customFormat="1" x14ac:dyDescent="0.25">
      <c r="A47" s="11" t="s">
        <v>445</v>
      </c>
      <c r="B47" s="46" t="s">
        <v>352</v>
      </c>
      <c r="C47" s="2" t="s">
        <v>213</v>
      </c>
      <c r="D47" s="10" t="s">
        <v>43</v>
      </c>
      <c r="E47" s="227">
        <v>12</v>
      </c>
      <c r="F47" s="51"/>
      <c r="G47" s="18">
        <f t="shared" si="0"/>
        <v>0</v>
      </c>
      <c r="I47" s="4"/>
    </row>
    <row r="48" spans="1:9" s="9" customFormat="1" x14ac:dyDescent="0.25">
      <c r="A48" s="11" t="s">
        <v>445</v>
      </c>
      <c r="B48" s="46" t="s">
        <v>353</v>
      </c>
      <c r="C48" s="2" t="s">
        <v>214</v>
      </c>
      <c r="D48" s="10" t="s">
        <v>5</v>
      </c>
      <c r="E48" s="139">
        <v>2</v>
      </c>
      <c r="F48" s="51"/>
      <c r="G48" s="18">
        <f t="shared" si="0"/>
        <v>0</v>
      </c>
      <c r="I48" s="4"/>
    </row>
    <row r="49" spans="1:9" s="9" customFormat="1" x14ac:dyDescent="0.25">
      <c r="A49" s="11" t="s">
        <v>445</v>
      </c>
      <c r="B49" s="46" t="s">
        <v>354</v>
      </c>
      <c r="C49" s="2" t="s">
        <v>215</v>
      </c>
      <c r="D49" s="10" t="s">
        <v>5</v>
      </c>
      <c r="E49" s="139">
        <v>24</v>
      </c>
      <c r="F49" s="51"/>
      <c r="G49" s="18">
        <f t="shared" si="0"/>
        <v>0</v>
      </c>
      <c r="I49" s="4"/>
    </row>
    <row r="50" spans="1:9" s="9" customFormat="1" x14ac:dyDescent="0.25">
      <c r="A50" s="11" t="s">
        <v>445</v>
      </c>
      <c r="B50" s="46" t="s">
        <v>355</v>
      </c>
      <c r="C50" s="2" t="s">
        <v>216</v>
      </c>
      <c r="D50" s="10" t="s">
        <v>5</v>
      </c>
      <c r="E50" s="139">
        <v>8</v>
      </c>
      <c r="F50" s="51"/>
      <c r="G50" s="18">
        <f t="shared" si="0"/>
        <v>0</v>
      </c>
      <c r="I50" s="4"/>
    </row>
    <row r="51" spans="1:9" s="9" customFormat="1" x14ac:dyDescent="0.25">
      <c r="A51" s="11" t="s">
        <v>445</v>
      </c>
      <c r="B51" s="46" t="s">
        <v>356</v>
      </c>
      <c r="C51" s="2" t="s">
        <v>217</v>
      </c>
      <c r="D51" s="10" t="s">
        <v>5</v>
      </c>
      <c r="E51" s="139">
        <v>12</v>
      </c>
      <c r="F51" s="51"/>
      <c r="G51" s="18">
        <f t="shared" si="0"/>
        <v>0</v>
      </c>
      <c r="I51" s="4"/>
    </row>
    <row r="52" spans="1:9" s="9" customFormat="1" x14ac:dyDescent="0.25">
      <c r="A52" s="11" t="s">
        <v>445</v>
      </c>
      <c r="B52" s="46" t="s">
        <v>357</v>
      </c>
      <c r="C52" s="2" t="s">
        <v>218</v>
      </c>
      <c r="D52" s="10" t="s">
        <v>5</v>
      </c>
      <c r="E52" s="139">
        <v>13</v>
      </c>
      <c r="F52" s="51"/>
      <c r="G52" s="18">
        <f t="shared" si="0"/>
        <v>0</v>
      </c>
      <c r="I52" s="4"/>
    </row>
    <row r="53" spans="1:9" s="9" customFormat="1" x14ac:dyDescent="0.25">
      <c r="A53" s="11" t="s">
        <v>445</v>
      </c>
      <c r="B53" s="46" t="s">
        <v>358</v>
      </c>
      <c r="C53" s="2" t="s">
        <v>219</v>
      </c>
      <c r="D53" s="10" t="s">
        <v>42</v>
      </c>
      <c r="E53" s="139">
        <v>13</v>
      </c>
      <c r="F53" s="51"/>
      <c r="G53" s="18">
        <f t="shared" si="0"/>
        <v>0</v>
      </c>
      <c r="I53" s="4"/>
    </row>
    <row r="54" spans="1:9" s="9" customFormat="1" x14ac:dyDescent="0.25">
      <c r="A54" s="11" t="s">
        <v>445</v>
      </c>
      <c r="B54" s="46" t="s">
        <v>359</v>
      </c>
      <c r="C54" s="2" t="s">
        <v>220</v>
      </c>
      <c r="D54" s="10" t="s">
        <v>42</v>
      </c>
      <c r="E54" s="139">
        <v>13</v>
      </c>
      <c r="F54" s="51"/>
      <c r="G54" s="18">
        <f t="shared" si="0"/>
        <v>0</v>
      </c>
      <c r="I54" s="4"/>
    </row>
    <row r="55" spans="1:9" s="9" customFormat="1" ht="15.75" thickBot="1" x14ac:dyDescent="0.3">
      <c r="A55" s="11" t="s">
        <v>445</v>
      </c>
      <c r="B55" s="46" t="s">
        <v>360</v>
      </c>
      <c r="C55" s="2" t="s">
        <v>221</v>
      </c>
      <c r="D55" s="10" t="s">
        <v>42</v>
      </c>
      <c r="E55" s="139">
        <v>13</v>
      </c>
      <c r="F55" s="51"/>
      <c r="G55" s="18">
        <f t="shared" si="0"/>
        <v>0</v>
      </c>
      <c r="I55" s="4"/>
    </row>
    <row r="56" spans="1:9" s="9" customFormat="1" ht="29.25" thickBot="1" x14ac:dyDescent="0.3">
      <c r="A56" s="228" t="s">
        <v>445</v>
      </c>
      <c r="B56" s="228" t="s">
        <v>476</v>
      </c>
      <c r="C56" s="229" t="s">
        <v>475</v>
      </c>
      <c r="D56" s="230" t="s">
        <v>43</v>
      </c>
      <c r="E56" s="231">
        <v>147</v>
      </c>
      <c r="F56" s="22"/>
      <c r="G56" s="23">
        <f t="shared" si="0"/>
        <v>0</v>
      </c>
      <c r="H56" s="27" t="s">
        <v>26</v>
      </c>
      <c r="I56" s="28">
        <f>ROUND(SUM(G29:G56),2)</f>
        <v>0</v>
      </c>
    </row>
    <row r="57" spans="1:9" s="9" customFormat="1" x14ac:dyDescent="0.25">
      <c r="A57" s="11" t="s">
        <v>446</v>
      </c>
      <c r="B57" s="46" t="s">
        <v>369</v>
      </c>
      <c r="C57" s="2" t="s">
        <v>202</v>
      </c>
      <c r="D57" s="10" t="s">
        <v>42</v>
      </c>
      <c r="E57" s="139">
        <v>1</v>
      </c>
      <c r="F57" s="51"/>
      <c r="G57" s="18">
        <f t="shared" ref="G57:G59" si="2">ROUND((E57*F57),2)</f>
        <v>0</v>
      </c>
      <c r="I57" s="4"/>
    </row>
    <row r="58" spans="1:9" s="9" customFormat="1" x14ac:dyDescent="0.25">
      <c r="A58" s="11" t="s">
        <v>446</v>
      </c>
      <c r="B58" s="46" t="s">
        <v>370</v>
      </c>
      <c r="C58" s="2" t="s">
        <v>203</v>
      </c>
      <c r="D58" s="10" t="s">
        <v>5</v>
      </c>
      <c r="E58" s="139">
        <v>1</v>
      </c>
      <c r="F58" s="51"/>
      <c r="G58" s="18">
        <f t="shared" si="2"/>
        <v>0</v>
      </c>
      <c r="I58" s="4"/>
    </row>
    <row r="59" spans="1:9" s="9" customFormat="1" ht="15.75" thickBot="1" x14ac:dyDescent="0.3">
      <c r="A59" s="11" t="s">
        <v>446</v>
      </c>
      <c r="B59" s="46" t="s">
        <v>372</v>
      </c>
      <c r="C59" s="2" t="s">
        <v>204</v>
      </c>
      <c r="D59" s="10" t="s">
        <v>42</v>
      </c>
      <c r="E59" s="139">
        <v>30</v>
      </c>
      <c r="F59" s="51"/>
      <c r="G59" s="18">
        <f t="shared" si="2"/>
        <v>0</v>
      </c>
      <c r="I59" s="4"/>
    </row>
    <row r="60" spans="1:9" ht="29.25" thickBot="1" x14ac:dyDescent="0.3">
      <c r="A60" s="19" t="s">
        <v>446</v>
      </c>
      <c r="B60" s="19" t="s">
        <v>373</v>
      </c>
      <c r="C60" s="20" t="s">
        <v>205</v>
      </c>
      <c r="D60" s="21" t="s">
        <v>43</v>
      </c>
      <c r="E60" s="140">
        <v>537</v>
      </c>
      <c r="F60" s="22"/>
      <c r="G60" s="23">
        <f t="shared" ref="G60" si="3">ROUND((E60*F60),2)</f>
        <v>0</v>
      </c>
      <c r="H60" s="27" t="s">
        <v>27</v>
      </c>
      <c r="I60" s="28">
        <f>ROUND(SUM(G57:G60),2)</f>
        <v>0</v>
      </c>
    </row>
    <row r="61" spans="1:9" ht="43.5" thickBot="1" x14ac:dyDescent="0.3">
      <c r="F61" s="177" t="s">
        <v>81</v>
      </c>
      <c r="G61" s="179">
        <f>SUM(G5:G60)</f>
        <v>0</v>
      </c>
    </row>
  </sheetData>
  <sheetProtection algorithmName="SHA-512" hashValue="sgLGJJBOHgNzPxH/fz/kZi8Y0NrTxYU0sHXR1KnPwqLk/s31dwocGJawWmXqQ8BTHQ3PpYvJkOk14jyqdMSggA==" saltValue="K/KvwF46VATL0NhniH9ouQ=="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9BD6-14C6-4058-87F8-E60F189F3F1F}">
  <dimension ref="A1:I43"/>
  <sheetViews>
    <sheetView topLeftCell="A16" zoomScale="55" zoomScaleNormal="55" workbookViewId="0">
      <selection activeCell="E37" sqref="E37"/>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s="9" customFormat="1" ht="21.6" customHeight="1" thickBot="1" x14ac:dyDescent="0.3">
      <c r="A2" s="1"/>
      <c r="B2" s="1"/>
      <c r="C2" s="1"/>
      <c r="D2" s="1"/>
      <c r="E2" s="34"/>
      <c r="F2" s="1"/>
      <c r="G2" s="1"/>
      <c r="I2" s="4"/>
    </row>
    <row r="3" spans="1:9" s="9" customFormat="1" x14ac:dyDescent="0.25">
      <c r="A3" s="262" t="s">
        <v>447</v>
      </c>
      <c r="B3" s="260"/>
      <c r="C3" s="260"/>
      <c r="D3" s="260"/>
      <c r="E3" s="260"/>
      <c r="F3" s="260"/>
      <c r="G3" s="261"/>
      <c r="I3" s="4"/>
    </row>
    <row r="4" spans="1:9" s="9" customFormat="1" ht="43.5" thickBot="1" x14ac:dyDescent="0.3">
      <c r="A4" s="241" t="s">
        <v>22</v>
      </c>
      <c r="B4" s="24" t="s">
        <v>0</v>
      </c>
      <c r="C4" s="24" t="s">
        <v>1</v>
      </c>
      <c r="D4" s="24" t="s">
        <v>2</v>
      </c>
      <c r="E4" s="35" t="s">
        <v>3</v>
      </c>
      <c r="F4" s="25" t="s">
        <v>36</v>
      </c>
      <c r="G4" s="26" t="s">
        <v>4</v>
      </c>
      <c r="I4" s="4"/>
    </row>
    <row r="5" spans="1:9" s="9" customFormat="1" ht="30" x14ac:dyDescent="0.25">
      <c r="A5" s="242" t="s">
        <v>448</v>
      </c>
      <c r="B5" s="46" t="s">
        <v>6</v>
      </c>
      <c r="C5" s="2" t="s">
        <v>223</v>
      </c>
      <c r="D5" s="10" t="s">
        <v>42</v>
      </c>
      <c r="E5" s="139">
        <v>6</v>
      </c>
      <c r="F5" s="47"/>
      <c r="G5" s="48">
        <f t="shared" ref="G5:G42" si="0">ROUND((E5*F5),2)</f>
        <v>0</v>
      </c>
      <c r="I5" s="4"/>
    </row>
    <row r="6" spans="1:9" s="9" customFormat="1" ht="30" x14ac:dyDescent="0.25">
      <c r="A6" s="242" t="s">
        <v>448</v>
      </c>
      <c r="B6" s="46" t="s">
        <v>7</v>
      </c>
      <c r="C6" s="247" t="s">
        <v>477</v>
      </c>
      <c r="D6" s="10" t="s">
        <v>5</v>
      </c>
      <c r="E6" s="139">
        <v>1</v>
      </c>
      <c r="F6" s="47"/>
      <c r="G6" s="48">
        <f t="shared" si="0"/>
        <v>0</v>
      </c>
      <c r="I6" s="4"/>
    </row>
    <row r="7" spans="1:9" s="9" customFormat="1" ht="30" x14ac:dyDescent="0.25">
      <c r="A7" s="242" t="s">
        <v>448</v>
      </c>
      <c r="B7" s="46" t="s">
        <v>8</v>
      </c>
      <c r="C7" s="2" t="s">
        <v>224</v>
      </c>
      <c r="D7" s="10" t="s">
        <v>42</v>
      </c>
      <c r="E7" s="139">
        <v>1</v>
      </c>
      <c r="F7" s="47"/>
      <c r="G7" s="48">
        <f t="shared" si="0"/>
        <v>0</v>
      </c>
      <c r="I7" s="4"/>
    </row>
    <row r="8" spans="1:9" s="9" customFormat="1" ht="30" x14ac:dyDescent="0.25">
      <c r="A8" s="242" t="s">
        <v>448</v>
      </c>
      <c r="B8" s="46" t="s">
        <v>9</v>
      </c>
      <c r="C8" s="2" t="s">
        <v>225</v>
      </c>
      <c r="D8" s="10" t="s">
        <v>42</v>
      </c>
      <c r="E8" s="139">
        <v>1</v>
      </c>
      <c r="F8" s="47"/>
      <c r="G8" s="48">
        <f t="shared" si="0"/>
        <v>0</v>
      </c>
      <c r="I8" s="4"/>
    </row>
    <row r="9" spans="1:9" s="9" customFormat="1" ht="30" x14ac:dyDescent="0.25">
      <c r="A9" s="242" t="s">
        <v>448</v>
      </c>
      <c r="B9" s="46" t="s">
        <v>10</v>
      </c>
      <c r="C9" s="2" t="s">
        <v>226</v>
      </c>
      <c r="D9" s="10" t="s">
        <v>42</v>
      </c>
      <c r="E9" s="139">
        <v>1</v>
      </c>
      <c r="F9" s="47"/>
      <c r="G9" s="48">
        <f t="shared" si="0"/>
        <v>0</v>
      </c>
      <c r="I9" s="4"/>
    </row>
    <row r="10" spans="1:9" s="9" customFormat="1" ht="30" x14ac:dyDescent="0.25">
      <c r="A10" s="242" t="s">
        <v>448</v>
      </c>
      <c r="B10" s="46" t="s">
        <v>11</v>
      </c>
      <c r="C10" s="2" t="s">
        <v>227</v>
      </c>
      <c r="D10" s="10" t="s">
        <v>42</v>
      </c>
      <c r="E10" s="139">
        <v>12</v>
      </c>
      <c r="F10" s="47"/>
      <c r="G10" s="48">
        <f t="shared" si="0"/>
        <v>0</v>
      </c>
      <c r="I10" s="4"/>
    </row>
    <row r="11" spans="1:9" s="9" customFormat="1" ht="30" x14ac:dyDescent="0.25">
      <c r="A11" s="242" t="s">
        <v>448</v>
      </c>
      <c r="B11" s="46" t="s">
        <v>12</v>
      </c>
      <c r="C11" s="2" t="s">
        <v>228</v>
      </c>
      <c r="D11" s="10" t="s">
        <v>43</v>
      </c>
      <c r="E11" s="139">
        <v>366</v>
      </c>
      <c r="F11" s="47"/>
      <c r="G11" s="48">
        <f t="shared" si="0"/>
        <v>0</v>
      </c>
      <c r="I11" s="4"/>
    </row>
    <row r="12" spans="1:9" s="9" customFormat="1" ht="30" x14ac:dyDescent="0.25">
      <c r="A12" s="242" t="s">
        <v>448</v>
      </c>
      <c r="B12" s="46" t="s">
        <v>13</v>
      </c>
      <c r="C12" s="247" t="s">
        <v>478</v>
      </c>
      <c r="D12" s="10" t="s">
        <v>43</v>
      </c>
      <c r="E12" s="139">
        <v>324</v>
      </c>
      <c r="F12" s="47"/>
      <c r="G12" s="48">
        <f t="shared" si="0"/>
        <v>0</v>
      </c>
      <c r="I12" s="4"/>
    </row>
    <row r="13" spans="1:9" s="9" customFormat="1" ht="30" x14ac:dyDescent="0.25">
      <c r="A13" s="243" t="s">
        <v>448</v>
      </c>
      <c r="B13" s="131" t="s">
        <v>14</v>
      </c>
      <c r="C13" s="232" t="s">
        <v>229</v>
      </c>
      <c r="D13" s="233" t="s">
        <v>42</v>
      </c>
      <c r="E13" s="234">
        <v>1</v>
      </c>
      <c r="F13" s="47"/>
      <c r="G13" s="48">
        <f t="shared" si="0"/>
        <v>0</v>
      </c>
      <c r="I13" s="4"/>
    </row>
    <row r="14" spans="1:9" s="9" customFormat="1" ht="30" x14ac:dyDescent="0.25">
      <c r="A14" s="242" t="s">
        <v>448</v>
      </c>
      <c r="B14" s="11" t="s">
        <v>252</v>
      </c>
      <c r="C14" s="2" t="s">
        <v>179</v>
      </c>
      <c r="D14" s="10" t="s">
        <v>43</v>
      </c>
      <c r="E14" s="139">
        <v>324</v>
      </c>
      <c r="F14" s="47"/>
      <c r="G14" s="48">
        <f t="shared" si="0"/>
        <v>0</v>
      </c>
    </row>
    <row r="15" spans="1:9" s="9" customFormat="1" ht="30" x14ac:dyDescent="0.25">
      <c r="A15" s="248" t="s">
        <v>448</v>
      </c>
      <c r="B15" s="249" t="s">
        <v>254</v>
      </c>
      <c r="C15" s="247" t="s">
        <v>479</v>
      </c>
      <c r="D15" s="250" t="s">
        <v>42</v>
      </c>
      <c r="E15" s="227">
        <v>6</v>
      </c>
      <c r="F15" s="47"/>
      <c r="G15" s="48">
        <f t="shared" si="0"/>
        <v>0</v>
      </c>
    </row>
    <row r="16" spans="1:9" s="9" customFormat="1" ht="30.75" thickBot="1" x14ac:dyDescent="0.3">
      <c r="A16" s="251" t="s">
        <v>448</v>
      </c>
      <c r="B16" s="252" t="s">
        <v>384</v>
      </c>
      <c r="C16" s="229" t="s">
        <v>480</v>
      </c>
      <c r="D16" s="230" t="s">
        <v>5</v>
      </c>
      <c r="E16" s="231">
        <v>1</v>
      </c>
      <c r="F16" s="22"/>
      <c r="G16" s="23">
        <f t="shared" si="0"/>
        <v>0</v>
      </c>
      <c r="H16" s="240" t="s">
        <v>25</v>
      </c>
      <c r="I16" s="235">
        <f>ROUND(SUM(G5:G16),2)</f>
        <v>0</v>
      </c>
    </row>
    <row r="17" spans="1:9" s="9" customFormat="1" ht="30" x14ac:dyDescent="0.25">
      <c r="A17" s="244" t="s">
        <v>449</v>
      </c>
      <c r="B17" s="46" t="s">
        <v>16</v>
      </c>
      <c r="C17" s="58" t="s">
        <v>482</v>
      </c>
      <c r="D17" s="237" t="s">
        <v>258</v>
      </c>
      <c r="E17" s="238">
        <v>0.25</v>
      </c>
      <c r="F17" s="47"/>
      <c r="G17" s="48">
        <f t="shared" si="0"/>
        <v>0</v>
      </c>
      <c r="I17" s="4"/>
    </row>
    <row r="18" spans="1:9" s="9" customFormat="1" ht="30" x14ac:dyDescent="0.25">
      <c r="A18" s="244" t="s">
        <v>449</v>
      </c>
      <c r="B18" s="46" t="s">
        <v>17</v>
      </c>
      <c r="C18" s="2" t="s">
        <v>230</v>
      </c>
      <c r="D18" s="10" t="s">
        <v>5</v>
      </c>
      <c r="E18" s="139">
        <v>1</v>
      </c>
      <c r="F18" s="47"/>
      <c r="G18" s="48">
        <f t="shared" si="0"/>
        <v>0</v>
      </c>
      <c r="I18" s="4"/>
    </row>
    <row r="19" spans="1:9" s="9" customFormat="1" ht="30" x14ac:dyDescent="0.25">
      <c r="A19" s="244" t="s">
        <v>449</v>
      </c>
      <c r="B19" s="46" t="s">
        <v>18</v>
      </c>
      <c r="C19" s="2" t="s">
        <v>231</v>
      </c>
      <c r="D19" s="10" t="s">
        <v>5</v>
      </c>
      <c r="E19" s="139">
        <v>1</v>
      </c>
      <c r="F19" s="47"/>
      <c r="G19" s="48">
        <f t="shared" si="0"/>
        <v>0</v>
      </c>
      <c r="I19" s="4"/>
    </row>
    <row r="20" spans="1:9" s="9" customFormat="1" ht="30" x14ac:dyDescent="0.25">
      <c r="A20" s="244" t="s">
        <v>449</v>
      </c>
      <c r="B20" s="46" t="s">
        <v>19</v>
      </c>
      <c r="C20" s="2" t="s">
        <v>232</v>
      </c>
      <c r="D20" s="10" t="s">
        <v>42</v>
      </c>
      <c r="E20" s="139">
        <v>5</v>
      </c>
      <c r="F20" s="47"/>
      <c r="G20" s="48">
        <f t="shared" si="0"/>
        <v>0</v>
      </c>
      <c r="I20" s="4"/>
    </row>
    <row r="21" spans="1:9" s="9" customFormat="1" ht="30" x14ac:dyDescent="0.25">
      <c r="A21" s="244" t="s">
        <v>449</v>
      </c>
      <c r="B21" s="46" t="s">
        <v>152</v>
      </c>
      <c r="C21" s="2" t="s">
        <v>233</v>
      </c>
      <c r="D21" s="10" t="s">
        <v>42</v>
      </c>
      <c r="E21" s="139">
        <v>6</v>
      </c>
      <c r="F21" s="47"/>
      <c r="G21" s="48">
        <f t="shared" si="0"/>
        <v>0</v>
      </c>
      <c r="I21" s="4"/>
    </row>
    <row r="22" spans="1:9" s="9" customFormat="1" ht="30" x14ac:dyDescent="0.25">
      <c r="A22" s="244" t="s">
        <v>449</v>
      </c>
      <c r="B22" s="46" t="s">
        <v>153</v>
      </c>
      <c r="C22" s="2" t="s">
        <v>199</v>
      </c>
      <c r="D22" s="10" t="s">
        <v>43</v>
      </c>
      <c r="E22" s="139">
        <v>24</v>
      </c>
      <c r="F22" s="47"/>
      <c r="G22" s="48">
        <f t="shared" si="0"/>
        <v>0</v>
      </c>
      <c r="I22" s="4"/>
    </row>
    <row r="23" spans="1:9" s="9" customFormat="1" ht="30" x14ac:dyDescent="0.25">
      <c r="A23" s="244" t="s">
        <v>449</v>
      </c>
      <c r="B23" s="46" t="s">
        <v>162</v>
      </c>
      <c r="C23" s="2" t="s">
        <v>200</v>
      </c>
      <c r="D23" s="10" t="s">
        <v>43</v>
      </c>
      <c r="E23" s="139">
        <v>56</v>
      </c>
      <c r="F23" s="47"/>
      <c r="G23" s="48">
        <f t="shared" si="0"/>
        <v>0</v>
      </c>
      <c r="I23" s="4"/>
    </row>
    <row r="24" spans="1:9" s="9" customFormat="1" ht="30" x14ac:dyDescent="0.25">
      <c r="A24" s="244" t="s">
        <v>449</v>
      </c>
      <c r="B24" s="46" t="s">
        <v>163</v>
      </c>
      <c r="C24" s="2" t="s">
        <v>450</v>
      </c>
      <c r="D24" s="10" t="s">
        <v>43</v>
      </c>
      <c r="E24" s="139">
        <v>15</v>
      </c>
      <c r="F24" s="47"/>
      <c r="G24" s="48">
        <f t="shared" si="0"/>
        <v>0</v>
      </c>
      <c r="I24" s="4"/>
    </row>
    <row r="25" spans="1:9" s="9" customFormat="1" ht="30" x14ac:dyDescent="0.25">
      <c r="A25" s="244" t="s">
        <v>449</v>
      </c>
      <c r="B25" s="46" t="s">
        <v>164</v>
      </c>
      <c r="C25" s="2" t="s">
        <v>451</v>
      </c>
      <c r="D25" s="10" t="s">
        <v>43</v>
      </c>
      <c r="E25" s="139">
        <v>34</v>
      </c>
      <c r="F25" s="47"/>
      <c r="G25" s="48">
        <f t="shared" si="0"/>
        <v>0</v>
      </c>
      <c r="I25" s="4"/>
    </row>
    <row r="26" spans="1:9" s="9" customFormat="1" ht="30" x14ac:dyDescent="0.25">
      <c r="A26" s="244" t="s">
        <v>449</v>
      </c>
      <c r="B26" s="46" t="s">
        <v>165</v>
      </c>
      <c r="C26" s="2" t="s">
        <v>234</v>
      </c>
      <c r="D26" s="10" t="s">
        <v>43</v>
      </c>
      <c r="E26" s="139">
        <v>366</v>
      </c>
      <c r="F26" s="47"/>
      <c r="G26" s="48">
        <f t="shared" si="0"/>
        <v>0</v>
      </c>
      <c r="I26" s="4"/>
    </row>
    <row r="27" spans="1:9" s="9" customFormat="1" ht="30" x14ac:dyDescent="0.25">
      <c r="A27" s="244" t="s">
        <v>449</v>
      </c>
      <c r="B27" s="46" t="s">
        <v>166</v>
      </c>
      <c r="C27" s="2" t="s">
        <v>235</v>
      </c>
      <c r="D27" s="10" t="s">
        <v>43</v>
      </c>
      <c r="E27" s="139">
        <v>30</v>
      </c>
      <c r="F27" s="47"/>
      <c r="G27" s="48">
        <f t="shared" si="0"/>
        <v>0</v>
      </c>
      <c r="I27" s="4"/>
    </row>
    <row r="28" spans="1:9" s="9" customFormat="1" ht="30" x14ac:dyDescent="0.25">
      <c r="A28" s="244" t="s">
        <v>449</v>
      </c>
      <c r="B28" s="46" t="s">
        <v>167</v>
      </c>
      <c r="C28" s="2" t="s">
        <v>236</v>
      </c>
      <c r="D28" s="10" t="s">
        <v>43</v>
      </c>
      <c r="E28" s="139">
        <v>12</v>
      </c>
      <c r="F28" s="47"/>
      <c r="G28" s="48">
        <f t="shared" si="0"/>
        <v>0</v>
      </c>
      <c r="I28" s="4"/>
    </row>
    <row r="29" spans="1:9" s="9" customFormat="1" ht="30" x14ac:dyDescent="0.25">
      <c r="A29" s="244" t="s">
        <v>449</v>
      </c>
      <c r="B29" s="46" t="s">
        <v>347</v>
      </c>
      <c r="C29" s="2" t="s">
        <v>237</v>
      </c>
      <c r="D29" s="10" t="s">
        <v>42</v>
      </c>
      <c r="E29" s="139">
        <v>12</v>
      </c>
      <c r="F29" s="47"/>
      <c r="G29" s="48">
        <f t="shared" si="0"/>
        <v>0</v>
      </c>
      <c r="I29" s="4"/>
    </row>
    <row r="30" spans="1:9" s="9" customFormat="1" ht="30" x14ac:dyDescent="0.25">
      <c r="A30" s="244" t="s">
        <v>449</v>
      </c>
      <c r="B30" s="46" t="s">
        <v>348</v>
      </c>
      <c r="C30" s="2" t="s">
        <v>238</v>
      </c>
      <c r="D30" s="10" t="s">
        <v>242</v>
      </c>
      <c r="E30" s="139">
        <v>6</v>
      </c>
      <c r="F30" s="47"/>
      <c r="G30" s="48">
        <f t="shared" si="0"/>
        <v>0</v>
      </c>
      <c r="I30" s="4"/>
    </row>
    <row r="31" spans="1:9" s="9" customFormat="1" ht="30" x14ac:dyDescent="0.25">
      <c r="A31" s="244" t="s">
        <v>449</v>
      </c>
      <c r="B31" s="46" t="s">
        <v>349</v>
      </c>
      <c r="C31" s="2" t="s">
        <v>239</v>
      </c>
      <c r="D31" s="10" t="s">
        <v>42</v>
      </c>
      <c r="E31" s="139">
        <v>12</v>
      </c>
      <c r="F31" s="47"/>
      <c r="G31" s="48">
        <f t="shared" si="0"/>
        <v>0</v>
      </c>
      <c r="I31" s="4"/>
    </row>
    <row r="32" spans="1:9" s="9" customFormat="1" ht="30" x14ac:dyDescent="0.25">
      <c r="A32" s="244" t="s">
        <v>449</v>
      </c>
      <c r="B32" s="46" t="s">
        <v>350</v>
      </c>
      <c r="C32" s="2" t="s">
        <v>211</v>
      </c>
      <c r="D32" s="10" t="s">
        <v>43</v>
      </c>
      <c r="E32" s="139">
        <v>324</v>
      </c>
      <c r="F32" s="47"/>
      <c r="G32" s="48">
        <f t="shared" si="0"/>
        <v>0</v>
      </c>
      <c r="I32" s="4"/>
    </row>
    <row r="33" spans="1:9" s="9" customFormat="1" ht="30" x14ac:dyDescent="0.25">
      <c r="A33" s="244" t="s">
        <v>449</v>
      </c>
      <c r="B33" s="46" t="s">
        <v>351</v>
      </c>
      <c r="C33" s="2" t="s">
        <v>240</v>
      </c>
      <c r="D33" s="10" t="s">
        <v>43</v>
      </c>
      <c r="E33" s="139">
        <v>324</v>
      </c>
      <c r="F33" s="47"/>
      <c r="G33" s="48">
        <f t="shared" si="0"/>
        <v>0</v>
      </c>
      <c r="I33" s="4"/>
    </row>
    <row r="34" spans="1:9" s="9" customFormat="1" ht="30" x14ac:dyDescent="0.25">
      <c r="A34" s="244" t="s">
        <v>449</v>
      </c>
      <c r="B34" s="46" t="s">
        <v>352</v>
      </c>
      <c r="C34" s="2" t="s">
        <v>218</v>
      </c>
      <c r="D34" s="10" t="s">
        <v>5</v>
      </c>
      <c r="E34" s="139">
        <v>1</v>
      </c>
      <c r="F34" s="47"/>
      <c r="G34" s="18">
        <f t="shared" si="0"/>
        <v>0</v>
      </c>
      <c r="I34" s="4"/>
    </row>
    <row r="35" spans="1:9" s="9" customFormat="1" ht="30" x14ac:dyDescent="0.25">
      <c r="A35" s="244" t="s">
        <v>449</v>
      </c>
      <c r="B35" s="46" t="s">
        <v>353</v>
      </c>
      <c r="C35" s="2" t="s">
        <v>219</v>
      </c>
      <c r="D35" s="10" t="s">
        <v>42</v>
      </c>
      <c r="E35" s="139">
        <v>1</v>
      </c>
      <c r="F35" s="47"/>
      <c r="G35" s="18">
        <f t="shared" si="0"/>
        <v>0</v>
      </c>
      <c r="I35" s="4"/>
    </row>
    <row r="36" spans="1:9" s="9" customFormat="1" ht="30" x14ac:dyDescent="0.25">
      <c r="A36" s="242" t="s">
        <v>449</v>
      </c>
      <c r="B36" s="11" t="s">
        <v>354</v>
      </c>
      <c r="C36" s="2" t="s">
        <v>220</v>
      </c>
      <c r="D36" s="10" t="s">
        <v>42</v>
      </c>
      <c r="E36" s="139">
        <v>1</v>
      </c>
      <c r="F36" s="3"/>
      <c r="G36" s="18">
        <f t="shared" si="0"/>
        <v>0</v>
      </c>
      <c r="I36" s="4"/>
    </row>
    <row r="37" spans="1:9" s="9" customFormat="1" ht="30.75" thickBot="1" x14ac:dyDescent="0.3">
      <c r="A37" s="242" t="s">
        <v>449</v>
      </c>
      <c r="B37" s="11" t="s">
        <v>355</v>
      </c>
      <c r="C37" s="2" t="s">
        <v>241</v>
      </c>
      <c r="D37" s="10" t="s">
        <v>5</v>
      </c>
      <c r="E37" s="139">
        <v>1</v>
      </c>
      <c r="F37" s="3"/>
      <c r="G37" s="18">
        <f t="shared" si="0"/>
        <v>0</v>
      </c>
      <c r="H37" s="4"/>
      <c r="I37" s="4"/>
    </row>
    <row r="38" spans="1:9" s="9" customFormat="1" ht="30.75" thickBot="1" x14ac:dyDescent="0.3">
      <c r="A38" s="253" t="s">
        <v>449</v>
      </c>
      <c r="B38" s="228" t="s">
        <v>356</v>
      </c>
      <c r="C38" s="229" t="s">
        <v>481</v>
      </c>
      <c r="D38" s="230" t="s">
        <v>5</v>
      </c>
      <c r="E38" s="231">
        <v>1</v>
      </c>
      <c r="F38" s="239"/>
      <c r="G38" s="23">
        <f t="shared" si="0"/>
        <v>0</v>
      </c>
      <c r="H38" s="236" t="s">
        <v>26</v>
      </c>
      <c r="I38" s="28">
        <f>ROUND(SUM(G17:G38),2)</f>
        <v>0</v>
      </c>
    </row>
    <row r="39" spans="1:9" x14ac:dyDescent="0.25">
      <c r="A39" s="244" t="s">
        <v>446</v>
      </c>
      <c r="B39" s="46" t="s">
        <v>369</v>
      </c>
      <c r="C39" s="58" t="s">
        <v>202</v>
      </c>
      <c r="D39" s="50" t="s">
        <v>42</v>
      </c>
      <c r="E39" s="138">
        <v>1</v>
      </c>
      <c r="F39" s="47"/>
      <c r="G39" s="48">
        <f t="shared" si="0"/>
        <v>0</v>
      </c>
    </row>
    <row r="40" spans="1:9" x14ac:dyDescent="0.25">
      <c r="A40" s="242" t="s">
        <v>446</v>
      </c>
      <c r="B40" s="11" t="s">
        <v>370</v>
      </c>
      <c r="C40" s="2" t="s">
        <v>203</v>
      </c>
      <c r="D40" s="10" t="s">
        <v>206</v>
      </c>
      <c r="E40" s="139">
        <v>200</v>
      </c>
      <c r="F40" s="3"/>
      <c r="G40" s="18">
        <f t="shared" si="0"/>
        <v>0</v>
      </c>
    </row>
    <row r="41" spans="1:9" ht="15.75" thickBot="1" x14ac:dyDescent="0.3">
      <c r="A41" s="242" t="s">
        <v>446</v>
      </c>
      <c r="B41" s="11" t="s">
        <v>372</v>
      </c>
      <c r="C41" s="2" t="s">
        <v>204</v>
      </c>
      <c r="D41" s="10" t="s">
        <v>42</v>
      </c>
      <c r="E41" s="139">
        <v>17</v>
      </c>
      <c r="F41" s="3"/>
      <c r="G41" s="18">
        <f t="shared" si="0"/>
        <v>0</v>
      </c>
    </row>
    <row r="42" spans="1:9" ht="29.25" thickBot="1" x14ac:dyDescent="0.3">
      <c r="A42" s="245" t="s">
        <v>446</v>
      </c>
      <c r="B42" s="19" t="s">
        <v>373</v>
      </c>
      <c r="C42" s="20" t="s">
        <v>205</v>
      </c>
      <c r="D42" s="21" t="s">
        <v>43</v>
      </c>
      <c r="E42" s="140">
        <v>129</v>
      </c>
      <c r="F42" s="22"/>
      <c r="G42" s="23">
        <f t="shared" si="0"/>
        <v>0</v>
      </c>
      <c r="H42" s="236" t="s">
        <v>27</v>
      </c>
      <c r="I42" s="28">
        <f>ROUND(SUM(G39:G42),2)</f>
        <v>0</v>
      </c>
    </row>
    <row r="43" spans="1:9" ht="43.5" thickBot="1" x14ac:dyDescent="0.3">
      <c r="F43" s="177" t="s">
        <v>243</v>
      </c>
      <c r="G43" s="179">
        <f>SUM(G5:G42)</f>
        <v>0</v>
      </c>
    </row>
  </sheetData>
  <sheetProtection algorithmName="SHA-512" hashValue="SfOoXPm44qZS3szIG/at/brB/TEMmVzyRkMuIKdPHpEml+sO8NTw5udGe3d5kk54HgHQ70AVKiGJwOQUolArLA==" saltValue="IU3VRFdmNFZ4/7hEkgX/j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6"/>
  <sheetViews>
    <sheetView topLeftCell="A5" zoomScale="115" zoomScaleNormal="115" workbookViewId="0">
      <selection activeCell="E15" sqref="E15"/>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56" t="s">
        <v>379</v>
      </c>
      <c r="B1" s="256"/>
      <c r="C1" s="256"/>
      <c r="D1" s="256"/>
      <c r="E1" s="256"/>
      <c r="F1" s="256"/>
      <c r="G1" s="256"/>
    </row>
    <row r="2" spans="1:9" ht="21.6" customHeight="1" thickBot="1" x14ac:dyDescent="0.3">
      <c r="A2" s="61"/>
      <c r="B2" s="61"/>
      <c r="C2" s="61"/>
      <c r="D2" s="61"/>
      <c r="E2" s="62"/>
      <c r="F2" s="61"/>
      <c r="G2" s="61"/>
    </row>
    <row r="3" spans="1:9" x14ac:dyDescent="0.25">
      <c r="A3" s="257" t="s">
        <v>319</v>
      </c>
      <c r="B3" s="257"/>
      <c r="C3" s="257"/>
      <c r="D3" s="257"/>
      <c r="E3" s="257"/>
      <c r="F3" s="257"/>
      <c r="G3" s="258"/>
    </row>
    <row r="4" spans="1:9" ht="43.5" thickBot="1" x14ac:dyDescent="0.3">
      <c r="A4" s="67" t="s">
        <v>22</v>
      </c>
      <c r="B4" s="67" t="s">
        <v>0</v>
      </c>
      <c r="C4" s="67" t="s">
        <v>1</v>
      </c>
      <c r="D4" s="67" t="s">
        <v>2</v>
      </c>
      <c r="E4" s="68" t="s">
        <v>3</v>
      </c>
      <c r="F4" s="69" t="s">
        <v>259</v>
      </c>
      <c r="G4" s="70" t="s">
        <v>4</v>
      </c>
    </row>
    <row r="5" spans="1:9" ht="48.75" customHeight="1" x14ac:dyDescent="0.25">
      <c r="A5" s="136" t="s">
        <v>37</v>
      </c>
      <c r="B5" s="137" t="s">
        <v>6</v>
      </c>
      <c r="C5" s="56" t="s">
        <v>452</v>
      </c>
      <c r="D5" s="54" t="s">
        <v>43</v>
      </c>
      <c r="E5" s="180">
        <v>104</v>
      </c>
      <c r="F5" s="71"/>
      <c r="G5" s="72">
        <f t="shared" ref="G5:G14" si="0">ROUND((E5*F5),2)</f>
        <v>0</v>
      </c>
    </row>
    <row r="6" spans="1:9" ht="30" x14ac:dyDescent="0.25">
      <c r="A6" s="75" t="s">
        <v>37</v>
      </c>
      <c r="B6" s="76" t="s">
        <v>7</v>
      </c>
      <c r="C6" s="57" t="s">
        <v>244</v>
      </c>
      <c r="D6" s="54" t="s">
        <v>43</v>
      </c>
      <c r="E6" s="181">
        <v>43</v>
      </c>
      <c r="F6" s="77"/>
      <c r="G6" s="74">
        <f t="shared" si="0"/>
        <v>0</v>
      </c>
    </row>
    <row r="7" spans="1:9" ht="18" x14ac:dyDescent="0.25">
      <c r="A7" s="75" t="s">
        <v>37</v>
      </c>
      <c r="B7" s="76" t="s">
        <v>8</v>
      </c>
      <c r="C7" s="57" t="s">
        <v>245</v>
      </c>
      <c r="D7" s="54" t="s">
        <v>83</v>
      </c>
      <c r="E7" s="181">
        <v>25</v>
      </c>
      <c r="F7" s="77"/>
      <c r="G7" s="74">
        <f t="shared" si="0"/>
        <v>0</v>
      </c>
    </row>
    <row r="8" spans="1:9" ht="30" x14ac:dyDescent="0.25">
      <c r="A8" s="75" t="s">
        <v>37</v>
      </c>
      <c r="B8" s="76" t="s">
        <v>9</v>
      </c>
      <c r="C8" s="57" t="s">
        <v>246</v>
      </c>
      <c r="D8" s="54" t="s">
        <v>43</v>
      </c>
      <c r="E8" s="181">
        <v>40</v>
      </c>
      <c r="F8" s="77"/>
      <c r="G8" s="74">
        <f t="shared" si="0"/>
        <v>0</v>
      </c>
    </row>
    <row r="9" spans="1:9" ht="30" x14ac:dyDescent="0.25">
      <c r="A9" s="75" t="s">
        <v>37</v>
      </c>
      <c r="B9" s="76" t="s">
        <v>10</v>
      </c>
      <c r="C9" s="57" t="s">
        <v>247</v>
      </c>
      <c r="D9" s="54" t="s">
        <v>43</v>
      </c>
      <c r="E9" s="181">
        <v>2</v>
      </c>
      <c r="F9" s="77"/>
      <c r="G9" s="74">
        <f t="shared" si="0"/>
        <v>0</v>
      </c>
    </row>
    <row r="10" spans="1:9" ht="30" x14ac:dyDescent="0.25">
      <c r="A10" s="75" t="s">
        <v>37</v>
      </c>
      <c r="B10" s="76" t="s">
        <v>11</v>
      </c>
      <c r="C10" s="57" t="s">
        <v>248</v>
      </c>
      <c r="D10" s="54" t="s">
        <v>43</v>
      </c>
      <c r="E10" s="181">
        <v>4</v>
      </c>
      <c r="F10" s="77"/>
      <c r="G10" s="74">
        <f t="shared" si="0"/>
        <v>0</v>
      </c>
    </row>
    <row r="11" spans="1:9" ht="30" x14ac:dyDescent="0.25">
      <c r="A11" s="75" t="s">
        <v>37</v>
      </c>
      <c r="B11" s="76" t="s">
        <v>12</v>
      </c>
      <c r="C11" s="57" t="s">
        <v>249</v>
      </c>
      <c r="D11" s="54" t="s">
        <v>43</v>
      </c>
      <c r="E11" s="181">
        <v>4</v>
      </c>
      <c r="F11" s="77"/>
      <c r="G11" s="74">
        <f t="shared" si="0"/>
        <v>0</v>
      </c>
    </row>
    <row r="12" spans="1:9" x14ac:dyDescent="0.25">
      <c r="A12" s="75" t="s">
        <v>37</v>
      </c>
      <c r="B12" s="76" t="s">
        <v>13</v>
      </c>
      <c r="C12" s="57" t="s">
        <v>250</v>
      </c>
      <c r="D12" s="54" t="s">
        <v>43</v>
      </c>
      <c r="E12" s="181">
        <v>18</v>
      </c>
      <c r="F12" s="77"/>
      <c r="G12" s="74">
        <f t="shared" si="0"/>
        <v>0</v>
      </c>
    </row>
    <row r="13" spans="1:9" x14ac:dyDescent="0.25">
      <c r="A13" s="75" t="s">
        <v>37</v>
      </c>
      <c r="B13" s="76" t="s">
        <v>14</v>
      </c>
      <c r="C13" s="57" t="s">
        <v>251</v>
      </c>
      <c r="D13" s="54" t="s">
        <v>43</v>
      </c>
      <c r="E13" s="181">
        <v>35</v>
      </c>
      <c r="F13" s="77"/>
      <c r="G13" s="74">
        <f t="shared" si="0"/>
        <v>0</v>
      </c>
    </row>
    <row r="14" spans="1:9" ht="15.75" thickBot="1" x14ac:dyDescent="0.3">
      <c r="A14" s="204" t="s">
        <v>37</v>
      </c>
      <c r="B14" s="205" t="s">
        <v>252</v>
      </c>
      <c r="C14" s="206" t="s">
        <v>253</v>
      </c>
      <c r="D14" s="207" t="s">
        <v>42</v>
      </c>
      <c r="E14" s="208">
        <v>5</v>
      </c>
      <c r="F14" s="209"/>
      <c r="G14" s="210">
        <f t="shared" si="0"/>
        <v>0</v>
      </c>
    </row>
    <row r="15" spans="1:9" ht="29.25" thickBot="1" x14ac:dyDescent="0.3">
      <c r="A15" s="78" t="s">
        <v>37</v>
      </c>
      <c r="B15" s="211" t="s">
        <v>254</v>
      </c>
      <c r="C15" s="212" t="s">
        <v>260</v>
      </c>
      <c r="D15" s="213" t="s">
        <v>83</v>
      </c>
      <c r="E15" s="214">
        <v>65</v>
      </c>
      <c r="F15" s="215"/>
      <c r="G15" s="82">
        <f t="shared" ref="G15" si="1">ROUND((E15*F15),2)</f>
        <v>0</v>
      </c>
      <c r="H15" s="83" t="s">
        <v>25</v>
      </c>
      <c r="I15" s="84">
        <f>ROUND(SUM(G5:G15),2)</f>
        <v>0</v>
      </c>
    </row>
    <row r="16" spans="1:9" ht="43.5" thickBot="1" x14ac:dyDescent="0.3">
      <c r="F16" s="118" t="s">
        <v>304</v>
      </c>
      <c r="G16" s="119">
        <f>SUM(G5:G15)</f>
        <v>0</v>
      </c>
    </row>
  </sheetData>
  <sheetProtection algorithmName="SHA-512" hashValue="VSWdNy+xeP0u0ewUvGhvAr0pxSmaiw7WaG0luzFKeeFq/c9nWfAU4IRo8Jhr2zm1lVjEp34MOaafLK70pVee3A==" saltValue="/9ssc3YNFgoVNQ10d/Un0g=="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62D-0ABC-44E6-9CC4-4251632A7D59}">
  <dimension ref="A1:I43"/>
  <sheetViews>
    <sheetView topLeftCell="A24" zoomScale="70" zoomScaleNormal="70" workbookViewId="0">
      <selection activeCell="K38" sqref="K38"/>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56" t="s">
        <v>379</v>
      </c>
      <c r="B1" s="256"/>
      <c r="C1" s="256"/>
      <c r="D1" s="256"/>
      <c r="E1" s="256"/>
      <c r="F1" s="256"/>
      <c r="G1" s="256"/>
    </row>
    <row r="2" spans="1:9" ht="20.25" customHeight="1" x14ac:dyDescent="0.25">
      <c r="A2" s="63"/>
      <c r="B2" s="63"/>
      <c r="C2" s="64"/>
      <c r="D2" s="64"/>
      <c r="E2" s="65"/>
      <c r="F2" s="64"/>
      <c r="G2" s="66"/>
    </row>
    <row r="3" spans="1:9" x14ac:dyDescent="0.25">
      <c r="A3" s="263" t="s">
        <v>376</v>
      </c>
      <c r="B3" s="263"/>
      <c r="C3" s="263"/>
      <c r="D3" s="263"/>
      <c r="E3" s="263"/>
      <c r="F3" s="263"/>
      <c r="G3" s="263"/>
    </row>
    <row r="4" spans="1:9" ht="42.75" x14ac:dyDescent="0.25">
      <c r="A4" s="124" t="s">
        <v>22</v>
      </c>
      <c r="B4" s="124" t="s">
        <v>0</v>
      </c>
      <c r="C4" s="124" t="s">
        <v>1</v>
      </c>
      <c r="D4" s="124" t="s">
        <v>2</v>
      </c>
      <c r="E4" s="125" t="s">
        <v>3</v>
      </c>
      <c r="F4" s="126" t="s">
        <v>259</v>
      </c>
      <c r="G4" s="126" t="s">
        <v>4</v>
      </c>
    </row>
    <row r="5" spans="1:9" x14ac:dyDescent="0.25">
      <c r="A5" s="129" t="s">
        <v>453</v>
      </c>
      <c r="B5" s="128" t="s">
        <v>6</v>
      </c>
      <c r="C5" s="121" t="s">
        <v>323</v>
      </c>
      <c r="D5" s="122" t="s">
        <v>43</v>
      </c>
      <c r="E5" s="191">
        <v>92</v>
      </c>
      <c r="F5" s="101"/>
      <c r="G5" s="123">
        <f t="shared" ref="G5:G7" si="0">ROUND((E5*F5),2)</f>
        <v>0</v>
      </c>
    </row>
    <row r="6" spans="1:9" x14ac:dyDescent="0.25">
      <c r="A6" s="129" t="s">
        <v>453</v>
      </c>
      <c r="B6" s="128" t="s">
        <v>7</v>
      </c>
      <c r="C6" s="121" t="s">
        <v>322</v>
      </c>
      <c r="D6" s="122" t="s">
        <v>43</v>
      </c>
      <c r="E6" s="191">
        <v>8</v>
      </c>
      <c r="F6" s="101"/>
      <c r="G6" s="123">
        <f t="shared" si="0"/>
        <v>0</v>
      </c>
    </row>
    <row r="7" spans="1:9" ht="15.75" thickBot="1" x14ac:dyDescent="0.3">
      <c r="A7" s="129" t="s">
        <v>453</v>
      </c>
      <c r="B7" s="128" t="s">
        <v>8</v>
      </c>
      <c r="C7" s="121" t="s">
        <v>321</v>
      </c>
      <c r="D7" s="122" t="s">
        <v>42</v>
      </c>
      <c r="E7" s="191">
        <v>1</v>
      </c>
      <c r="F7" s="101"/>
      <c r="G7" s="123">
        <f t="shared" si="0"/>
        <v>0</v>
      </c>
    </row>
    <row r="8" spans="1:9" ht="29.25" thickBot="1" x14ac:dyDescent="0.3">
      <c r="A8" s="187" t="s">
        <v>453</v>
      </c>
      <c r="B8" s="188" t="s">
        <v>9</v>
      </c>
      <c r="C8" s="189" t="s">
        <v>320</v>
      </c>
      <c r="D8" s="190" t="s">
        <v>42</v>
      </c>
      <c r="E8" s="192">
        <v>0.7</v>
      </c>
      <c r="F8" s="81"/>
      <c r="G8" s="195">
        <f t="shared" ref="G8" si="1">ROUND((E8*F8),2)</f>
        <v>0</v>
      </c>
      <c r="H8" s="83" t="s">
        <v>25</v>
      </c>
      <c r="I8" s="84">
        <f>ROUND(SUM(G5:G8),2)</f>
        <v>0</v>
      </c>
    </row>
    <row r="9" spans="1:9" ht="60" x14ac:dyDescent="0.25">
      <c r="A9" s="182" t="s">
        <v>324</v>
      </c>
      <c r="B9" s="183" t="s">
        <v>15</v>
      </c>
      <c r="C9" s="184" t="s">
        <v>327</v>
      </c>
      <c r="D9" s="185" t="s">
        <v>5</v>
      </c>
      <c r="E9" s="193">
        <v>1</v>
      </c>
      <c r="F9" s="143"/>
      <c r="G9" s="186">
        <f t="shared" ref="G9:G15" si="2">ROUND((E9*F9),2)</f>
        <v>0</v>
      </c>
    </row>
    <row r="10" spans="1:9" ht="30" x14ac:dyDescent="0.25">
      <c r="A10" s="129" t="s">
        <v>324</v>
      </c>
      <c r="B10" s="128" t="s">
        <v>16</v>
      </c>
      <c r="C10" s="121" t="s">
        <v>325</v>
      </c>
      <c r="D10" s="122" t="s">
        <v>5</v>
      </c>
      <c r="E10" s="191">
        <v>1</v>
      </c>
      <c r="F10" s="101"/>
      <c r="G10" s="123">
        <f t="shared" si="2"/>
        <v>0</v>
      </c>
    </row>
    <row r="11" spans="1:9" ht="30" x14ac:dyDescent="0.25">
      <c r="A11" s="129" t="s">
        <v>324</v>
      </c>
      <c r="B11" s="128" t="s">
        <v>17</v>
      </c>
      <c r="C11" s="130" t="s">
        <v>328</v>
      </c>
      <c r="D11" s="122" t="s">
        <v>43</v>
      </c>
      <c r="E11" s="191">
        <v>65</v>
      </c>
      <c r="F11" s="101"/>
      <c r="G11" s="123">
        <f t="shared" si="2"/>
        <v>0</v>
      </c>
    </row>
    <row r="12" spans="1:9" ht="30" x14ac:dyDescent="0.25">
      <c r="A12" s="129" t="s">
        <v>324</v>
      </c>
      <c r="B12" s="128" t="s">
        <v>18</v>
      </c>
      <c r="C12" s="130" t="s">
        <v>329</v>
      </c>
      <c r="D12" s="122" t="s">
        <v>43</v>
      </c>
      <c r="E12" s="191">
        <v>65</v>
      </c>
      <c r="F12" s="101"/>
      <c r="G12" s="123">
        <f t="shared" si="2"/>
        <v>0</v>
      </c>
    </row>
    <row r="13" spans="1:9" ht="30" x14ac:dyDescent="0.25">
      <c r="A13" s="129" t="s">
        <v>324</v>
      </c>
      <c r="B13" s="128" t="s">
        <v>19</v>
      </c>
      <c r="C13" s="130" t="s">
        <v>330</v>
      </c>
      <c r="D13" s="122" t="s">
        <v>43</v>
      </c>
      <c r="E13" s="191">
        <v>65</v>
      </c>
      <c r="F13" s="101"/>
      <c r="G13" s="123">
        <f t="shared" si="2"/>
        <v>0</v>
      </c>
    </row>
    <row r="14" spans="1:9" ht="30" x14ac:dyDescent="0.25">
      <c r="A14" s="129" t="s">
        <v>324</v>
      </c>
      <c r="B14" s="128" t="s">
        <v>152</v>
      </c>
      <c r="C14" s="130" t="s">
        <v>326</v>
      </c>
      <c r="D14" s="122" t="s">
        <v>42</v>
      </c>
      <c r="E14" s="191">
        <v>40</v>
      </c>
      <c r="F14" s="101"/>
      <c r="G14" s="123">
        <f t="shared" si="2"/>
        <v>0</v>
      </c>
    </row>
    <row r="15" spans="1:9" ht="30" x14ac:dyDescent="0.25">
      <c r="A15" s="129" t="s">
        <v>324</v>
      </c>
      <c r="B15" s="128" t="s">
        <v>153</v>
      </c>
      <c r="C15" s="130" t="s">
        <v>331</v>
      </c>
      <c r="D15" s="122" t="s">
        <v>42</v>
      </c>
      <c r="E15" s="191">
        <v>1</v>
      </c>
      <c r="F15" s="101"/>
      <c r="G15" s="123">
        <f t="shared" si="2"/>
        <v>0</v>
      </c>
    </row>
    <row r="16" spans="1:9" ht="30" x14ac:dyDescent="0.25">
      <c r="A16" s="129" t="s">
        <v>324</v>
      </c>
      <c r="B16" s="128" t="s">
        <v>162</v>
      </c>
      <c r="C16" s="130" t="s">
        <v>332</v>
      </c>
      <c r="D16" s="122" t="s">
        <v>42</v>
      </c>
      <c r="E16" s="191">
        <v>1</v>
      </c>
      <c r="F16" s="101"/>
      <c r="G16" s="123">
        <f t="shared" ref="G16:G27" si="3">ROUND((E16*F16),2)</f>
        <v>0</v>
      </c>
      <c r="H16" s="60"/>
    </row>
    <row r="17" spans="1:8" ht="30" x14ac:dyDescent="0.25">
      <c r="A17" s="129" t="s">
        <v>324</v>
      </c>
      <c r="B17" s="128" t="s">
        <v>163</v>
      </c>
      <c r="C17" s="130" t="s">
        <v>333</v>
      </c>
      <c r="D17" s="122" t="s">
        <v>42</v>
      </c>
      <c r="E17" s="191">
        <v>1</v>
      </c>
      <c r="F17" s="101"/>
      <c r="G17" s="123">
        <f t="shared" si="3"/>
        <v>0</v>
      </c>
      <c r="H17" s="60"/>
    </row>
    <row r="18" spans="1:8" ht="30" x14ac:dyDescent="0.25">
      <c r="A18" s="129" t="s">
        <v>324</v>
      </c>
      <c r="B18" s="128" t="s">
        <v>164</v>
      </c>
      <c r="C18" s="130" t="s">
        <v>334</v>
      </c>
      <c r="D18" s="122" t="s">
        <v>42</v>
      </c>
      <c r="E18" s="191">
        <v>4</v>
      </c>
      <c r="F18" s="101"/>
      <c r="G18" s="123">
        <f t="shared" si="3"/>
        <v>0</v>
      </c>
    </row>
    <row r="19" spans="1:8" ht="30" x14ac:dyDescent="0.25">
      <c r="A19" s="129" t="s">
        <v>324</v>
      </c>
      <c r="B19" s="128" t="s">
        <v>165</v>
      </c>
      <c r="C19" s="130" t="s">
        <v>335</v>
      </c>
      <c r="D19" s="122" t="s">
        <v>42</v>
      </c>
      <c r="E19" s="191">
        <v>2</v>
      </c>
      <c r="F19" s="101"/>
      <c r="G19" s="123">
        <f t="shared" si="3"/>
        <v>0</v>
      </c>
    </row>
    <row r="20" spans="1:8" ht="30" x14ac:dyDescent="0.25">
      <c r="A20" s="129" t="s">
        <v>324</v>
      </c>
      <c r="B20" s="128" t="s">
        <v>166</v>
      </c>
      <c r="C20" s="130" t="s">
        <v>336</v>
      </c>
      <c r="D20" s="122" t="s">
        <v>42</v>
      </c>
      <c r="E20" s="191">
        <v>2</v>
      </c>
      <c r="F20" s="101"/>
      <c r="G20" s="123">
        <f t="shared" si="3"/>
        <v>0</v>
      </c>
    </row>
    <row r="21" spans="1:8" ht="30" x14ac:dyDescent="0.25">
      <c r="A21" s="129" t="s">
        <v>324</v>
      </c>
      <c r="B21" s="128" t="s">
        <v>167</v>
      </c>
      <c r="C21" s="130" t="s">
        <v>337</v>
      </c>
      <c r="D21" s="122" t="s">
        <v>42</v>
      </c>
      <c r="E21" s="191">
        <v>1</v>
      </c>
      <c r="F21" s="101"/>
      <c r="G21" s="123">
        <f t="shared" si="3"/>
        <v>0</v>
      </c>
    </row>
    <row r="22" spans="1:8" ht="30" x14ac:dyDescent="0.25">
      <c r="A22" s="129" t="s">
        <v>324</v>
      </c>
      <c r="B22" s="128" t="s">
        <v>347</v>
      </c>
      <c r="C22" s="130" t="s">
        <v>338</v>
      </c>
      <c r="D22" s="122" t="s">
        <v>42</v>
      </c>
      <c r="E22" s="191">
        <v>2</v>
      </c>
      <c r="F22" s="101"/>
      <c r="G22" s="123">
        <f t="shared" si="3"/>
        <v>0</v>
      </c>
    </row>
    <row r="23" spans="1:8" ht="30" x14ac:dyDescent="0.25">
      <c r="A23" s="129" t="s">
        <v>324</v>
      </c>
      <c r="B23" s="128" t="s">
        <v>348</v>
      </c>
      <c r="C23" s="130" t="s">
        <v>339</v>
      </c>
      <c r="D23" s="122" t="s">
        <v>42</v>
      </c>
      <c r="E23" s="191">
        <v>2</v>
      </c>
      <c r="F23" s="101"/>
      <c r="G23" s="123">
        <f t="shared" si="3"/>
        <v>0</v>
      </c>
    </row>
    <row r="24" spans="1:8" ht="30" x14ac:dyDescent="0.25">
      <c r="A24" s="129" t="s">
        <v>324</v>
      </c>
      <c r="B24" s="128" t="s">
        <v>349</v>
      </c>
      <c r="C24" s="130" t="s">
        <v>340</v>
      </c>
      <c r="D24" s="122" t="s">
        <v>42</v>
      </c>
      <c r="E24" s="191">
        <v>2</v>
      </c>
      <c r="F24" s="101"/>
      <c r="G24" s="123">
        <f t="shared" si="3"/>
        <v>0</v>
      </c>
    </row>
    <row r="25" spans="1:8" ht="30" x14ac:dyDescent="0.25">
      <c r="A25" s="129" t="s">
        <v>324</v>
      </c>
      <c r="B25" s="128" t="s">
        <v>350</v>
      </c>
      <c r="C25" s="130" t="s">
        <v>341</v>
      </c>
      <c r="D25" s="122" t="s">
        <v>42</v>
      </c>
      <c r="E25" s="191">
        <v>2</v>
      </c>
      <c r="F25" s="101"/>
      <c r="G25" s="123">
        <f t="shared" si="3"/>
        <v>0</v>
      </c>
    </row>
    <row r="26" spans="1:8" ht="30" x14ac:dyDescent="0.25">
      <c r="A26" s="129" t="s">
        <v>324</v>
      </c>
      <c r="B26" s="128" t="s">
        <v>351</v>
      </c>
      <c r="C26" s="130" t="s">
        <v>342</v>
      </c>
      <c r="D26" s="122" t="s">
        <v>42</v>
      </c>
      <c r="E26" s="191">
        <v>1</v>
      </c>
      <c r="F26" s="101"/>
      <c r="G26" s="123">
        <f t="shared" si="3"/>
        <v>0</v>
      </c>
    </row>
    <row r="27" spans="1:8" ht="30" x14ac:dyDescent="0.25">
      <c r="A27" s="129" t="s">
        <v>324</v>
      </c>
      <c r="B27" s="128" t="s">
        <v>352</v>
      </c>
      <c r="C27" s="130" t="s">
        <v>343</v>
      </c>
      <c r="D27" s="122" t="s">
        <v>42</v>
      </c>
      <c r="E27" s="191">
        <v>1</v>
      </c>
      <c r="F27" s="101"/>
      <c r="G27" s="123">
        <f t="shared" si="3"/>
        <v>0</v>
      </c>
    </row>
    <row r="28" spans="1:8" ht="30" x14ac:dyDescent="0.25">
      <c r="A28" s="129" t="s">
        <v>324</v>
      </c>
      <c r="B28" s="128" t="s">
        <v>353</v>
      </c>
      <c r="C28" s="121" t="s">
        <v>344</v>
      </c>
      <c r="D28" s="122" t="s">
        <v>42</v>
      </c>
      <c r="E28" s="191">
        <v>1</v>
      </c>
      <c r="F28" s="101"/>
      <c r="G28" s="123">
        <f t="shared" ref="G28:G33" si="4">ROUND((E28*F28),2)</f>
        <v>0</v>
      </c>
    </row>
    <row r="29" spans="1:8" ht="30" x14ac:dyDescent="0.25">
      <c r="A29" s="129" t="s">
        <v>324</v>
      </c>
      <c r="B29" s="128" t="s">
        <v>354</v>
      </c>
      <c r="C29" s="121" t="s">
        <v>345</v>
      </c>
      <c r="D29" s="122" t="s">
        <v>42</v>
      </c>
      <c r="E29" s="191">
        <v>1</v>
      </c>
      <c r="F29" s="101"/>
      <c r="G29" s="123">
        <f t="shared" si="4"/>
        <v>0</v>
      </c>
    </row>
    <row r="30" spans="1:8" ht="30" x14ac:dyDescent="0.25">
      <c r="A30" s="129" t="s">
        <v>324</v>
      </c>
      <c r="B30" s="128" t="s">
        <v>355</v>
      </c>
      <c r="C30" s="127" t="s">
        <v>346</v>
      </c>
      <c r="D30" s="122" t="s">
        <v>42</v>
      </c>
      <c r="E30" s="191">
        <v>1</v>
      </c>
      <c r="F30" s="101"/>
      <c r="G30" s="123">
        <f t="shared" si="4"/>
        <v>0</v>
      </c>
    </row>
    <row r="31" spans="1:8" ht="30" x14ac:dyDescent="0.25">
      <c r="A31" s="129" t="s">
        <v>324</v>
      </c>
      <c r="B31" s="128" t="s">
        <v>356</v>
      </c>
      <c r="C31" s="121" t="s">
        <v>454</v>
      </c>
      <c r="D31" s="122" t="s">
        <v>42</v>
      </c>
      <c r="E31" s="191">
        <v>1</v>
      </c>
      <c r="F31" s="101"/>
      <c r="G31" s="123">
        <f t="shared" si="4"/>
        <v>0</v>
      </c>
    </row>
    <row r="32" spans="1:8" ht="30" x14ac:dyDescent="0.25">
      <c r="A32" s="129" t="s">
        <v>324</v>
      </c>
      <c r="B32" s="128" t="s">
        <v>357</v>
      </c>
      <c r="C32" s="121" t="s">
        <v>455</v>
      </c>
      <c r="D32" s="122" t="s">
        <v>42</v>
      </c>
      <c r="E32" s="191">
        <v>2</v>
      </c>
      <c r="F32" s="101"/>
      <c r="G32" s="123">
        <f t="shared" si="4"/>
        <v>0</v>
      </c>
    </row>
    <row r="33" spans="1:9" ht="30.75" thickBot="1" x14ac:dyDescent="0.3">
      <c r="A33" s="129" t="s">
        <v>324</v>
      </c>
      <c r="B33" s="128" t="s">
        <v>358</v>
      </c>
      <c r="C33" s="121" t="s">
        <v>456</v>
      </c>
      <c r="D33" s="122" t="s">
        <v>42</v>
      </c>
      <c r="E33" s="191">
        <v>1</v>
      </c>
      <c r="F33" s="101"/>
      <c r="G33" s="123">
        <f t="shared" si="4"/>
        <v>0</v>
      </c>
    </row>
    <row r="34" spans="1:9" ht="30.75" thickBot="1" x14ac:dyDescent="0.3">
      <c r="A34" s="187" t="s">
        <v>324</v>
      </c>
      <c r="B34" s="188" t="s">
        <v>359</v>
      </c>
      <c r="C34" s="189" t="s">
        <v>457</v>
      </c>
      <c r="D34" s="190" t="s">
        <v>42</v>
      </c>
      <c r="E34" s="192">
        <v>1</v>
      </c>
      <c r="F34" s="81"/>
      <c r="G34" s="195">
        <f t="shared" ref="G34" si="5">ROUND((E34*F34),2)</f>
        <v>0</v>
      </c>
      <c r="H34" s="83" t="s">
        <v>26</v>
      </c>
      <c r="I34" s="84">
        <f>ROUND(SUM(G9:G34),2)</f>
        <v>0</v>
      </c>
    </row>
    <row r="35" spans="1:9" ht="30" x14ac:dyDescent="0.25">
      <c r="A35" s="73" t="s">
        <v>365</v>
      </c>
      <c r="B35" s="73" t="s">
        <v>369</v>
      </c>
      <c r="C35" s="184" t="s">
        <v>361</v>
      </c>
      <c r="D35" s="185" t="s">
        <v>367</v>
      </c>
      <c r="E35" s="193">
        <v>10</v>
      </c>
      <c r="F35" s="143"/>
      <c r="G35" s="186">
        <f t="shared" ref="G35:G40" si="6">ROUND((E35*F35),2)</f>
        <v>0</v>
      </c>
    </row>
    <row r="36" spans="1:9" ht="30" x14ac:dyDescent="0.25">
      <c r="A36" s="75" t="s">
        <v>365</v>
      </c>
      <c r="B36" s="75" t="s">
        <v>370</v>
      </c>
      <c r="C36" s="121" t="s">
        <v>362</v>
      </c>
      <c r="D36" s="122" t="s">
        <v>43</v>
      </c>
      <c r="E36" s="191">
        <v>100</v>
      </c>
      <c r="F36" s="101"/>
      <c r="G36" s="123">
        <f t="shared" si="6"/>
        <v>0</v>
      </c>
    </row>
    <row r="37" spans="1:9" ht="30" x14ac:dyDescent="0.25">
      <c r="A37" s="75" t="s">
        <v>365</v>
      </c>
      <c r="B37" s="75" t="s">
        <v>372</v>
      </c>
      <c r="C37" s="121" t="s">
        <v>363</v>
      </c>
      <c r="D37" s="122" t="s">
        <v>368</v>
      </c>
      <c r="E37" s="191">
        <v>243</v>
      </c>
      <c r="F37" s="101"/>
      <c r="G37" s="123">
        <f t="shared" si="6"/>
        <v>0</v>
      </c>
    </row>
    <row r="38" spans="1:9" ht="30" x14ac:dyDescent="0.25">
      <c r="A38" s="75" t="s">
        <v>365</v>
      </c>
      <c r="B38" s="75" t="s">
        <v>373</v>
      </c>
      <c r="C38" s="121" t="s">
        <v>458</v>
      </c>
      <c r="D38" s="122" t="s">
        <v>43</v>
      </c>
      <c r="E38" s="191">
        <v>90</v>
      </c>
      <c r="F38" s="101"/>
      <c r="G38" s="123">
        <f t="shared" si="6"/>
        <v>0</v>
      </c>
    </row>
    <row r="39" spans="1:9" ht="30" x14ac:dyDescent="0.25">
      <c r="A39" s="75" t="s">
        <v>365</v>
      </c>
      <c r="B39" s="75" t="s">
        <v>371</v>
      </c>
      <c r="C39" s="121" t="s">
        <v>459</v>
      </c>
      <c r="D39" s="122" t="s">
        <v>43</v>
      </c>
      <c r="E39" s="191">
        <v>5</v>
      </c>
      <c r="F39" s="101"/>
      <c r="G39" s="123">
        <f t="shared" si="6"/>
        <v>0</v>
      </c>
    </row>
    <row r="40" spans="1:9" ht="30.75" thickBot="1" x14ac:dyDescent="0.3">
      <c r="A40" s="75" t="s">
        <v>365</v>
      </c>
      <c r="B40" s="75" t="s">
        <v>374</v>
      </c>
      <c r="C40" s="121" t="s">
        <v>460</v>
      </c>
      <c r="D40" s="122" t="s">
        <v>43</v>
      </c>
      <c r="E40" s="191">
        <v>2</v>
      </c>
      <c r="F40" s="101"/>
      <c r="G40" s="123">
        <f t="shared" si="6"/>
        <v>0</v>
      </c>
    </row>
    <row r="41" spans="1:9" ht="30.75" thickBot="1" x14ac:dyDescent="0.3">
      <c r="A41" s="78" t="s">
        <v>365</v>
      </c>
      <c r="B41" s="78" t="s">
        <v>375</v>
      </c>
      <c r="C41" s="189" t="s">
        <v>364</v>
      </c>
      <c r="D41" s="190" t="s">
        <v>43</v>
      </c>
      <c r="E41" s="192">
        <v>3</v>
      </c>
      <c r="F41" s="81"/>
      <c r="G41" s="195">
        <f t="shared" ref="G41" si="7">ROUND((E41*F41),2)</f>
        <v>0</v>
      </c>
      <c r="H41" s="83" t="s">
        <v>27</v>
      </c>
      <c r="I41" s="84">
        <f>ROUND(SUM(G35:G41),2)</f>
        <v>0</v>
      </c>
    </row>
    <row r="42" spans="1:9" ht="45.75" thickBot="1" x14ac:dyDescent="0.3">
      <c r="A42" s="196" t="s">
        <v>366</v>
      </c>
      <c r="B42" s="197" t="s">
        <v>277</v>
      </c>
      <c r="C42" s="198" t="s">
        <v>461</v>
      </c>
      <c r="D42" s="199" t="s">
        <v>5</v>
      </c>
      <c r="E42" s="200">
        <v>1</v>
      </c>
      <c r="F42" s="201"/>
      <c r="G42" s="202">
        <f t="shared" ref="G42" si="8">ROUND((E42*F42),2)</f>
        <v>0</v>
      </c>
      <c r="H42" s="83" t="s">
        <v>28</v>
      </c>
      <c r="I42" s="84">
        <f>ROUND(SUM(G42),2)</f>
        <v>0</v>
      </c>
    </row>
    <row r="43" spans="1:9" ht="43.5" thickBot="1" x14ac:dyDescent="0.3">
      <c r="A43" s="86"/>
      <c r="B43" s="86"/>
      <c r="D43" s="86"/>
      <c r="E43" s="194"/>
      <c r="F43" s="203" t="s">
        <v>378</v>
      </c>
      <c r="G43" s="89">
        <f>SUM(G5:G42)</f>
        <v>0</v>
      </c>
    </row>
  </sheetData>
  <sheetProtection algorithmName="SHA-512" hashValue="GQepfTzVORktC5eayD0P5z5snNm6gP78FUt1ZgHcg7XEjUj+IbYOtARigWCJtz+ljUR5HRsnionsMnxbm7ML6w==" saltValue="prLQ3jFKPIEp7mym9Ln9V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24"/>
  <sheetViews>
    <sheetView tabSelected="1" topLeftCell="A2" zoomScale="115" zoomScaleNormal="115" workbookViewId="0">
      <selection activeCell="B11" sqref="B11"/>
    </sheetView>
  </sheetViews>
  <sheetFormatPr defaultRowHeight="15" x14ac:dyDescent="0.25"/>
  <cols>
    <col min="1" max="1" width="11.7109375" customWidth="1"/>
    <col min="2" max="2" width="51.28515625" customWidth="1"/>
    <col min="3" max="3" width="20.85546875" customWidth="1"/>
  </cols>
  <sheetData>
    <row r="1" spans="1:3" ht="36" customHeight="1" x14ac:dyDescent="0.25">
      <c r="A1" s="266" t="s">
        <v>470</v>
      </c>
      <c r="B1" s="267"/>
      <c r="C1" s="268"/>
    </row>
    <row r="2" spans="1:3" x14ac:dyDescent="0.25">
      <c r="A2" s="269" t="s">
        <v>30</v>
      </c>
      <c r="B2" s="269"/>
      <c r="C2" s="269"/>
    </row>
    <row r="3" spans="1:3" ht="25.5" x14ac:dyDescent="0.25">
      <c r="A3" s="38" t="s">
        <v>40</v>
      </c>
      <c r="B3" s="38" t="s">
        <v>31</v>
      </c>
      <c r="C3" s="38" t="s">
        <v>32</v>
      </c>
    </row>
    <row r="4" spans="1:3" x14ac:dyDescent="0.25">
      <c r="A4" s="39">
        <v>1</v>
      </c>
      <c r="B4" s="40" t="s">
        <v>462</v>
      </c>
      <c r="C4" s="44">
        <f>DKŽ_1!G105</f>
        <v>-9667</v>
      </c>
    </row>
    <row r="5" spans="1:3" x14ac:dyDescent="0.25">
      <c r="A5" s="39">
        <v>2</v>
      </c>
      <c r="B5" s="40" t="s">
        <v>303</v>
      </c>
      <c r="C5" s="44">
        <f>DKŽ_2!G32</f>
        <v>0</v>
      </c>
    </row>
    <row r="6" spans="1:3" x14ac:dyDescent="0.25">
      <c r="A6" s="39">
        <v>3</v>
      </c>
      <c r="B6" s="40" t="s">
        <v>255</v>
      </c>
      <c r="C6" s="44">
        <f>DKŽ_3!G41</f>
        <v>0</v>
      </c>
    </row>
    <row r="7" spans="1:3" x14ac:dyDescent="0.25">
      <c r="A7" s="39">
        <v>4</v>
      </c>
      <c r="B7" s="40" t="s">
        <v>256</v>
      </c>
      <c r="C7" s="44">
        <f>DKŽ_4!G61</f>
        <v>0</v>
      </c>
    </row>
    <row r="8" spans="1:3" x14ac:dyDescent="0.25">
      <c r="A8" s="39">
        <v>5</v>
      </c>
      <c r="B8" s="40" t="s">
        <v>257</v>
      </c>
      <c r="C8" s="44">
        <f>DKŽ_5!G43</f>
        <v>0</v>
      </c>
    </row>
    <row r="9" spans="1:3" x14ac:dyDescent="0.25">
      <c r="A9" s="39">
        <v>6</v>
      </c>
      <c r="B9" s="40" t="s">
        <v>39</v>
      </c>
      <c r="C9" s="44">
        <f>DKŽ_6!G16</f>
        <v>0</v>
      </c>
    </row>
    <row r="10" spans="1:3" x14ac:dyDescent="0.25">
      <c r="A10" s="39">
        <v>7</v>
      </c>
      <c r="B10" s="40" t="s">
        <v>377</v>
      </c>
      <c r="C10" s="44">
        <f>DKŽ_7!G43</f>
        <v>0</v>
      </c>
    </row>
    <row r="11" spans="1:3" ht="38.25" x14ac:dyDescent="0.25">
      <c r="A11" s="38" t="s">
        <v>33</v>
      </c>
      <c r="B11" s="41" t="s">
        <v>35</v>
      </c>
      <c r="C11" s="45">
        <f>ROUND(SUM(C4:C10),2)</f>
        <v>-9667</v>
      </c>
    </row>
    <row r="12" spans="1:3" x14ac:dyDescent="0.25">
      <c r="A12" s="42"/>
      <c r="B12" s="42"/>
      <c r="C12" s="42"/>
    </row>
    <row r="13" spans="1:3" ht="60" customHeight="1" x14ac:dyDescent="0.25">
      <c r="A13" s="270" t="s">
        <v>41</v>
      </c>
      <c r="B13" s="270"/>
      <c r="C13" s="270"/>
    </row>
    <row r="14" spans="1:3" x14ac:dyDescent="0.25">
      <c r="A14" s="43"/>
      <c r="B14" s="43"/>
      <c r="C14" s="43"/>
    </row>
    <row r="15" spans="1:3" x14ac:dyDescent="0.25">
      <c r="A15" s="42"/>
      <c r="B15" s="42"/>
      <c r="C15" s="216" t="s">
        <v>34</v>
      </c>
    </row>
    <row r="16" spans="1:3" ht="3.95" customHeight="1" x14ac:dyDescent="0.25">
      <c r="A16" s="42"/>
      <c r="B16" s="42"/>
      <c r="C16" s="42"/>
    </row>
    <row r="17" spans="1:3" ht="18.75" customHeight="1" x14ac:dyDescent="0.25">
      <c r="A17" s="271" t="s">
        <v>463</v>
      </c>
      <c r="B17" s="271"/>
      <c r="C17" s="271"/>
    </row>
    <row r="18" spans="1:3" ht="58.5" customHeight="1" x14ac:dyDescent="0.25">
      <c r="A18" s="264" t="s">
        <v>483</v>
      </c>
      <c r="B18" s="264"/>
      <c r="C18" s="264"/>
    </row>
    <row r="19" spans="1:3" ht="201.75" customHeight="1" x14ac:dyDescent="0.25">
      <c r="A19" s="265" t="s">
        <v>464</v>
      </c>
      <c r="B19" s="265"/>
      <c r="C19" s="265"/>
    </row>
    <row r="20" spans="1:3" x14ac:dyDescent="0.25">
      <c r="A20" s="271" t="s">
        <v>465</v>
      </c>
      <c r="B20" s="271"/>
      <c r="C20" s="271"/>
    </row>
    <row r="21" spans="1:3" ht="58.5" customHeight="1" x14ac:dyDescent="0.25">
      <c r="A21" s="272" t="s">
        <v>466</v>
      </c>
      <c r="B21" s="272"/>
      <c r="C21" s="272"/>
    </row>
    <row r="22" spans="1:3" ht="62.25" customHeight="1" x14ac:dyDescent="0.25">
      <c r="A22" s="272" t="s">
        <v>467</v>
      </c>
      <c r="B22" s="272"/>
      <c r="C22" s="272"/>
    </row>
    <row r="23" spans="1:3" x14ac:dyDescent="0.25">
      <c r="A23" s="271" t="s">
        <v>468</v>
      </c>
      <c r="B23" s="271"/>
      <c r="C23" s="271"/>
    </row>
    <row r="24" spans="1:3" ht="41.25" customHeight="1" x14ac:dyDescent="0.25">
      <c r="A24" s="272" t="s">
        <v>469</v>
      </c>
      <c r="B24" s="272"/>
      <c r="C24" s="272"/>
    </row>
  </sheetData>
  <sheetProtection algorithmName="SHA-512" hashValue="rucVawXSW6yJGN5gx/oJuEMnNS3t0QKRJtaVfIE/TxBSY4MRPaxvkI/5GaEXJzoW8iNhbAQcRZh1ooTssPbeSQ==" saltValue="u9Bw6Si7lVCJdLteD0wAhg==" spinCount="100000" sheet="1" objects="1" scenarios="1"/>
  <mergeCells count="11">
    <mergeCell ref="A20:C20"/>
    <mergeCell ref="A21:C21"/>
    <mergeCell ref="A22:C22"/>
    <mergeCell ref="A23:C23"/>
    <mergeCell ref="A24:C24"/>
    <mergeCell ref="A18:C18"/>
    <mergeCell ref="A19:C19"/>
    <mergeCell ref="A1:C1"/>
    <mergeCell ref="A2:C2"/>
    <mergeCell ref="A13:C13"/>
    <mergeCell ref="A17:C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DKŽ_1</vt:lpstr>
      <vt:lpstr>DKŽ_2</vt:lpstr>
      <vt:lpstr>DKŽ_3</vt:lpstr>
      <vt:lpstr>DKŽ_4</vt:lpstr>
      <vt:lpstr>DKŽ_5</vt:lpstr>
      <vt:lpstr>DKŽ_6</vt:lpstr>
      <vt:lpstr>DKŽ_7</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dcterms:created xsi:type="dcterms:W3CDTF">2020-10-05T14:48:34Z</dcterms:created>
  <dcterms:modified xsi:type="dcterms:W3CDTF">2025-10-15T06:03:56Z</dcterms:modified>
</cp:coreProperties>
</file>