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704D5E6B-B8B1-4A5B-B751-B4F2F62B9AF2}" xr6:coauthVersionLast="47" xr6:coauthVersionMax="47" xr10:uidLastSave="{00000000-0000-0000-0000-000000000000}"/>
  <bookViews>
    <workbookView xWindow="-120" yWindow="-120" windowWidth="29040" windowHeight="15720" activeTab="4" xr2:uid="{5483DBAB-F8D9-4D07-8840-AC47F9C153B4}"/>
  </bookViews>
  <sheets>
    <sheet name="Vertinimo sąlygos" sheetId="15" r:id="rId1"/>
    <sheet name="Vertinimo tvarka" sheetId="13" r:id="rId2"/>
    <sheet name="Pasiūlymas" sheetId="1" r:id="rId3"/>
    <sheet name="Specialieji reikalavimai" sheetId="9" r:id="rId4"/>
    <sheet name="Techninė specifikacija" sheetId="3" r:id="rId5"/>
    <sheet name="Pasiūlymų suvestinė_Bendra" sheetId="16" r:id="rId6"/>
    <sheet name="Pasiūlymų suvestinė_Koreguota" sheetId="17"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2" i="1" l="1"/>
  <c r="C11" i="1"/>
  <c r="C11" i="18"/>
  <c r="C10" i="18"/>
  <c r="C9" i="18"/>
  <c r="B11" i="18"/>
  <c r="B10" i="18"/>
  <c r="B9" i="18"/>
  <c r="C9" i="1"/>
  <c r="C8" i="18"/>
  <c r="B8" i="18"/>
  <c r="H14" i="13"/>
  <c r="H13" i="13"/>
  <c r="C7" i="18" l="1"/>
  <c r="B4" i="17"/>
  <c r="B5" i="17" s="1"/>
  <c r="B4" i="18" s="1"/>
  <c r="B3" i="18"/>
  <c r="C3" i="18"/>
  <c r="C5" i="18" s="1"/>
  <c r="C4" i="17"/>
  <c r="C5" i="17" s="1"/>
  <c r="C4" i="18" s="1"/>
  <c r="B7" i="18"/>
  <c r="C6" i="18" l="1"/>
  <c r="C12" i="18" s="1"/>
  <c r="B5" i="18"/>
  <c r="B6" i="18"/>
  <c r="B12" i="18" s="1"/>
  <c r="B13" i="18" l="1"/>
  <c r="C13" i="18"/>
</calcChain>
</file>

<file path=xl/sharedStrings.xml><?xml version="1.0" encoding="utf-8"?>
<sst xmlns="http://schemas.openxmlformats.org/spreadsheetml/2006/main" count="247" uniqueCount="228">
  <si>
    <t>Tiekėjo pasiūlymas:</t>
  </si>
  <si>
    <t>Nr.</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</si>
  <si>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</si>
  <si>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</si>
  <si>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</si>
  <si>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</si>
  <si>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</si>
  <si>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</si>
  <si>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</si>
  <si>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</si>
  <si>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</si>
  <si>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</si>
  <si>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2.</t>
  </si>
  <si>
    <t>3.</t>
  </si>
  <si>
    <t>4.</t>
  </si>
  <si>
    <t>5.</t>
  </si>
  <si>
    <t>6.</t>
  </si>
  <si>
    <t>7.</t>
  </si>
  <si>
    <t>Garantinis laikotarpis</t>
  </si>
  <si>
    <t>Kartu su įranga pateikiama dokumentacija</t>
  </si>
  <si>
    <t>1. Naudojimo instrukcija lietuvių kalba,</t>
  </si>
  <si>
    <t>2. Serviso dokumentacija lietuvių arba anglų kalba.</t>
  </si>
  <si>
    <t>Komplektacija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</si>
  <si>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</si>
  <si>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</si>
  <si>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</si>
  <si>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</si>
  <si>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</si>
  <si>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</si>
  <si>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</si>
  <si>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</si>
  <si>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</si>
  <si>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</si>
  <si>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</si>
  <si>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</si>
  <si>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</si>
  <si>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</si>
  <si>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</si>
  <si>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</si>
  <si>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</si>
  <si>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</si>
  <si>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</si>
  <si>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</si>
  <si>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3.1</t>
  </si>
  <si>
    <t>3.2</t>
  </si>
  <si>
    <t>3.3</t>
  </si>
  <si>
    <t>3.4</t>
  </si>
  <si>
    <t>3.5</t>
  </si>
  <si>
    <t>3.6</t>
  </si>
  <si>
    <t>3.7</t>
  </si>
  <si>
    <t>3.8</t>
  </si>
  <si>
    <t>3.9</t>
  </si>
  <si>
    <t>Siūlomas techninis funkcionalumas</t>
  </si>
  <si>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</si>
  <si>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</si>
  <si>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</si>
  <si>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</si>
  <si>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</si>
  <si>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</si>
  <si>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</si>
  <si>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</si>
  <si>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</si>
  <si>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</si>
  <si>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</si>
  <si>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</si>
  <si>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</si>
  <si>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</si>
  <si>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</si>
  <si>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</si>
  <si>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</si>
  <si>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</si>
  <si>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</si>
  <si>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</si>
  <si>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</si>
  <si>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</si>
  <si>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</si>
  <si>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</si>
  <si>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</si>
  <si>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</si>
  <si>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</si>
  <si>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</si>
  <si>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</si>
  <si>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</si>
  <si>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</si>
  <si>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</si>
  <si>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</si>
  <si>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</si>
  <si>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</si>
  <si>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</si>
  <si>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</si>
  <si>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</si>
  <si>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</si>
  <si>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</si>
  <si>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</si>
  <si>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</si>
  <si>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</si>
  <si>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</si>
  <si>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</si>
  <si>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</si>
  <si>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</si>
  <si>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</si>
  <si>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3.10</t>
  </si>
  <si>
    <t>Statinis:
(yra/nėra)</t>
  </si>
  <si>
    <t>1. Mokymai ≥ 10 gydytojų. Trukmė ≥ 4 akademinės valandos.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</si>
  <si>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</si>
  <si>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</si>
  <si>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</si>
  <si>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</si>
  <si>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Sistemą sudaro</t>
  </si>
  <si>
    <t>Vaizdo monitorius</t>
  </si>
  <si>
    <t>1. LCD (arba lygiavertės technologijos),</t>
  </si>
  <si>
    <t>Lietimui jautrus sistemos funkcijų valdymo monitorius</t>
  </si>
  <si>
    <t>3. Skaitmeninė klaviatūra arba klaviatūra valdymo panelėje.</t>
  </si>
  <si>
    <t>Sistemos valdymo pultas</t>
  </si>
  <si>
    <t>Reikalavimai sektoriniam davikliui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</si>
  <si>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</si>
  <si>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</si>
  <si>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</si>
  <si>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</si>
  <si>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</si>
  <si>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</si>
  <si>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</si>
  <si>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Vilniaus miesto klinikinės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</si>
  <si>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</si>
  <si>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</si>
  <si>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</si>
  <si>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 xml:space="preserve">Tiekėjas 1 </t>
  </si>
  <si>
    <t>Tiekėjas 2</t>
  </si>
  <si>
    <t>Specializuota programa, skirta itin mažo srauto mikro kraujagyslėms, kurios kadrų dažnis ne mažesnis kaip 60 kadrų per sekundę, o mažiausia kraujo srauto aptikimo riba - ne didesnė kaip 0,3 cm/s</t>
  </si>
  <si>
    <t>Paskirtis (kartu pateikiama programinė įranga jei reikia)</t>
  </si>
  <si>
    <t>3. Skiriamoji geba ≥ (1920 x 1080) vaizdo elementų,</t>
  </si>
  <si>
    <t>4. Nulenkiamas į horizontalią padėtį transportavimo metu.</t>
  </si>
  <si>
    <t>2. TGC (angliškai: Time Gain Compensation) kreivės reguliavimas valdymo panelėje arba sensoriniame ekrane.</t>
  </si>
  <si>
    <t>Skaitmeninio signalo jungtis papildomam monitoriui</t>
  </si>
  <si>
    <t>DisplayPort arba HDMI arba lygiavertės</t>
  </si>
  <si>
    <t>Maksimalus vaizduojamas (skenuojamas) gylis</t>
  </si>
  <si>
    <t>≥ 30 cm</t>
  </si>
  <si>
    <t>Maksimali kadrų juostos atmintis</t>
  </si>
  <si>
    <t>≥ 2 000 kadrų arba ≥ 1 GB arba ≥ 10 min.</t>
  </si>
  <si>
    <t>Maksimalus kadrų dažnis 2D režime</t>
  </si>
  <si>
    <t>≥ 1900 kadrų/s</t>
  </si>
  <si>
    <t>Sistemos palaikomų daviklių dažnio diapazonas (ne siauresnis už nurodytą)</t>
  </si>
  <si>
    <t>Nuo 1 iki 20 MHz</t>
  </si>
  <si>
    <t>3.11</t>
  </si>
  <si>
    <t>Skenavimo režimai</t>
  </si>
  <si>
    <t>2. Trapecinis vaizdavimas,</t>
  </si>
  <si>
    <t>3. Spalvinis dopleris,</t>
  </si>
  <si>
    <t>4. Galios dopleris,</t>
  </si>
  <si>
    <t>5. Audinių dopleris,</t>
  </si>
  <si>
    <t>6. Pulsinės bangos dopleris,</t>
  </si>
  <si>
    <t>7. HPRF pulsinės bangos dopleris,</t>
  </si>
  <si>
    <t>8. Nuolatinės bangos dopleris,</t>
  </si>
  <si>
    <t>9. Audinių harmoninis vaizdavimas su pulso inversija,</t>
  </si>
  <si>
    <t>10. Specializuotas silpnos kraujotakos vaizdavimo režimas,</t>
  </si>
  <si>
    <t>11. Mechaniškai davikliu sukeliamos tiriamų paviršinių struktūrų elastografijos režimas (angliškai: strain elastography arba lygiavertis).</t>
  </si>
  <si>
    <t>3.12</t>
  </si>
  <si>
    <t>2D režimas</t>
  </si>
  <si>
    <t>1. ≥ 256 pilkumo skalės lygių,</t>
  </si>
  <si>
    <t>2. ≥ 280 dB dinaminis diapazonas (”dynamic range“),</t>
  </si>
  <si>
    <t>4. Vaizdo didinimas ≥ 8 kartus realiame laike ir sustabdytame vaizde.</t>
  </si>
  <si>
    <t>3.13</t>
  </si>
  <si>
    <t>Tyrimų optimizavimas 2D ir doplerio režimuose</t>
  </si>
  <si>
    <t>1. Vaizdo optimizavimas vieno mygtuko paspaudimu 2D ir doplerio režimuose,</t>
  </si>
  <si>
    <t>2. Automatiniai doplerio skaičiavimai realiame laike,</t>
  </si>
  <si>
    <t>3. Automatinis mėginio pozicionavimas ir kampo nustatymas spalvinio doplerio režime,</t>
  </si>
  <si>
    <t>3.14</t>
  </si>
  <si>
    <t>Specialūs skenavimo režimai</t>
  </si>
  <si>
    <t>1. "Gyvas" vaizdų palyginimas: šalia vienas kito lyginami 2D vaizdai, (1) iš kurių realaus laiko lyginamas su vaizdu iš atminties tos pačios studijos ar atsisiųstas iš kitos tyrimo srities arba (2) iš kurių realaus laiko lyginamas su sustabdytu vaizdu iš tos pačios studijos (tiekėjas gali psiūlyti vieną iš nurodytų funkcionalumų: 1 arba 2),</t>
  </si>
  <si>
    <t>2. Tripleksinis režimas,</t>
  </si>
  <si>
    <t>3. Sudvejintas režimas, kai galimi du tiriamo regiono vaizdai vienu metu - vienas tiesioginis, kitas užšaldytas,</t>
  </si>
  <si>
    <t>4. Vaizdų sumavimo režimas - vaizdas sudaromas iš kelių vaizdų, gaunamų kreipiant skenavimo spindulį keliais skirtingais kampais,</t>
  </si>
  <si>
    <t>5. Specialūs programiniai algoritmai triukšmams ir artefaktams mažinti.</t>
  </si>
  <si>
    <t>3.15</t>
  </si>
  <si>
    <t>Automatinio tyrimo eigos protokolavimo pakopomis funkcija, pagreitinanti tyrimo eigą ir dokumentavimą, su sekančiomis funkcijomis:</t>
  </si>
  <si>
    <t>1. Tyrimo protokolo pasirinkimas, sustabdymas, pratęsimas,</t>
  </si>
  <si>
    <t>2. Anotacijų, žymeklių, matavimų išsaugojimas,</t>
  </si>
  <si>
    <t>3. Galimybė kurti naujus protokolus ir redaguoti esamus.</t>
  </si>
  <si>
    <t>3.16</t>
  </si>
  <si>
    <t>Paciento duomenų archyvavimo galimybės</t>
  </si>
  <si>
    <t>2. USB arba lygiavertė jungtis duomenų perdavimui DICOM arba lygiaverčiais formatais,</t>
  </si>
  <si>
    <t>3. DICOM standarto palaikomos funkcijos (arba lygiavertės):</t>
  </si>
  <si>
    <t>3.1 Send (arba Store),</t>
  </si>
  <si>
    <t>3.2 Print,</t>
  </si>
  <si>
    <t>3.3 Worklist.</t>
  </si>
  <si>
    <t>3.17</t>
  </si>
  <si>
    <t>1. Sistema su ratukais, stabdomais centriniu arba atskirais stabdžiais,</t>
  </si>
  <si>
    <t>2. Integruotas atsarginio maitinimo akumuliatorius arba apsauginis nepertraukiamo maitinimo šaltinis („UPS“ tipo arba lygiavertis).</t>
  </si>
  <si>
    <t xml:space="preserve">1. Skubiai diagnostikai, </t>
  </si>
  <si>
    <t>2. Vidaus organų diagnostikai,</t>
  </si>
  <si>
    <t xml:space="preserve">3. Smulkių kūno dalių diagnostikai, </t>
  </si>
  <si>
    <t>4. Kraujagyslių punkcijai ir nervų blokadai anestezijos metu atlikti (adatos vizualizacijos funkcija arba lygiavertė).</t>
  </si>
  <si>
    <t>2. Ekrano įstrižainė ≥ 39 cm,</t>
  </si>
  <si>
    <t>1. ≥ 22 cm ekrano įstrižainės su „swipe“ arba lygiaverčiu funkcionalumu,</t>
  </si>
  <si>
    <t>Reguliuojamas valdymo pulto aukščio diapazonas ≥ 11 cm</t>
  </si>
  <si>
    <t>Aktyvios jungtys davikliams (galima siūlyti daviklių šakotuvą)</t>
  </si>
  <si>
    <t>≥ 3</t>
  </si>
  <si>
    <t>1. 2D,</t>
  </si>
  <si>
    <t>3. Skaitmeninių kanalų skaičius ≥ 4.5 M,</t>
  </si>
  <si>
    <t>4. Automatinis mėginio dydžio ir kampo nustatymas spektrinio doplerio režime.</t>
  </si>
  <si>
    <t xml:space="preserve">1. ≥ 480 GB talpos vidinis diskas, </t>
  </si>
  <si>
    <t>1. Dažnio diapazonas (ne siauresnis už nurodytą) - nuo 5 iki 15 MHz,</t>
  </si>
  <si>
    <t>2. Elementų skaičius ≥ 190,</t>
  </si>
  <si>
    <t>3. Akustinio lango ilgis ≥ 45 mm.</t>
  </si>
  <si>
    <t>Maksimalus kadrų dažnis 2D režime ≥ 6000 kadrų/s</t>
  </si>
  <si>
    <t>2. Linijinis daviklis,</t>
  </si>
  <si>
    <t>3. Sektorinis daviklis,</t>
  </si>
  <si>
    <t>Komplektuojamo linijinio daviklio maksimalus skenavimo dažnis ≥ 22 MHz</t>
  </si>
  <si>
    <t>Komplektuojamo linijinio daviklio elementų skaičius ≥ 900</t>
  </si>
  <si>
    <t>Reikalavimai linijiniam davikliui</t>
  </si>
  <si>
    <t>1. Dažnio diapazonas  (ne siauresnis už nurodytą) - nuo 1.1 iki 4.9 MHz,</t>
  </si>
  <si>
    <t>2. Elementų skaičius ≥ 80,</t>
  </si>
  <si>
    <r>
      <t>3. Apžvalgos laukas ≥ 90</t>
    </r>
    <r>
      <rPr>
        <sz val="12"/>
        <rFont val="Calibri"/>
        <family val="2"/>
        <scheme val="minor"/>
      </rPr>
      <t>°.</t>
    </r>
  </si>
  <si>
    <t>3. Kadangi siūlomo objekto T1, T2, T3 ir T4 techniniai parametrai neturi skaitinių išraiškų (yra arba nėra), todėl parametrų įvertinimas apskaičiuojamas pagal metodiką:</t>
  </si>
  <si>
    <t>Jei siūlomas objektas turi nurodytą pranašumą gauna maksimalų balų skaičių pagal lyginamąjį svorį: T1 = L1 = 0.40, T2 = L2 = 0.30, T3 = L3 = 0.10, T4 = L4 = 0.20. Jei siūlomas objektas neturi nurodyto pranašumo gauna 0 balų: T1 = L1 = 0, T2 = L2 = 0, T3 = L3 = 0, T4 = L4 = 0.</t>
  </si>
  <si>
    <t>3. informuoja pirkėją apie prevencinius veiksmus (jei tokių būtina imtis);</t>
  </si>
  <si>
    <t>4. teikia pirkėjui išsamias konsultacijas ir paaiškinimus;</t>
  </si>
  <si>
    <t>5. gedimo atveju atvyksta remontuoti ne vėliau kaip per 48 (keturiasdešimt aštuonias) valandas nuo pranešimo apie prekės gedimą gavimo;</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</si>
  <si>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</si>
  <si>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1. Siūlomi techniniai funkcionalumai (</t>
    </r>
    <r>
      <rPr>
        <b/>
        <sz val="12"/>
        <color rgb="FFFF0000"/>
        <rFont val="Times New Roman"/>
        <family val="1"/>
      </rPr>
      <t>Pildo Tiekėjas</t>
    </r>
    <r>
      <rPr>
        <b/>
        <sz val="12"/>
        <color theme="1"/>
        <rFont val="Times New Roman"/>
        <family val="1"/>
      </rPr>
      <t>):</t>
    </r>
  </si>
  <si>
    <r>
      <t>2. Siūlomas garantinis laikotarpis (</t>
    </r>
    <r>
      <rPr>
        <b/>
        <sz val="12"/>
        <color rgb="FFFF0000"/>
        <rFont val="Times New Roman"/>
        <family val="1"/>
      </rPr>
      <t>Pildo Tiekėjas</t>
    </r>
    <r>
      <rPr>
        <b/>
        <sz val="12"/>
        <color theme="1"/>
        <rFont val="Times New Roman"/>
        <family val="1"/>
      </rPr>
      <t>):</t>
    </r>
  </si>
  <si>
    <t>Techninė specifikacija: Ultragarso aparatai - 3 vnt.</t>
  </si>
  <si>
    <t>2</t>
  </si>
  <si>
    <t xml:space="preserve">1. Ultragarso aparatas, </t>
  </si>
  <si>
    <t>Reikalavimai ultragarso aparatui</t>
  </si>
  <si>
    <t>Ultragarso aparato konstrukcija</t>
  </si>
  <si>
    <t>1. Ultragarso aparatas - 3 vnt,</t>
  </si>
  <si>
    <t>2. Linijinis daviklis - 3 vnt,</t>
  </si>
  <si>
    <t>3. Sektorinis daviklis - 3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</si>
</sst>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b/>
      <sz val="14"/>
      <name val="Times New Roman"/>
      <family val="1"/>
    </font>
    <font>
      <sz val="12"/>
      <color rgb="FF00B050"/>
      <name val="Times New Roman"/>
      <family val="1"/>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cellStyleXfs>
  <cellXfs count="180">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2" fillId="3" borderId="0" xfId="0" applyFont="1" applyFill="1" applyAlignment="1">
      <alignment vertical="top"/>
    </xf>
    <xf numFmtId="0" fontId="1" fillId="3" borderId="0" xfId="0" applyFont="1" applyFill="1" applyAlignment="1">
      <alignment horizontal="center" vertical="top"/>
    </xf>
    <xf numFmtId="0" fontId="11" fillId="3" borderId="0" xfId="0" applyFont="1" applyFill="1" applyAlignment="1">
      <alignment vertical="top"/>
    </xf>
    <xf numFmtId="0" fontId="12" fillId="3" borderId="0" xfId="0" applyFont="1" applyFill="1" applyAlignment="1">
      <alignment vertical="top" wrapText="1"/>
    </xf>
    <xf numFmtId="0" fontId="12" fillId="3" borderId="0" xfId="0" applyFont="1" applyFill="1"/>
    <xf numFmtId="0" fontId="11" fillId="3" borderId="1" xfId="0" applyFont="1" applyFill="1" applyBorder="1" applyAlignment="1">
      <alignment horizontal="center" vertical="center" wrapText="1"/>
    </xf>
    <xf numFmtId="0" fontId="12" fillId="3" borderId="0" xfId="0" applyFont="1" applyFill="1" applyAlignment="1">
      <alignment vertical="top"/>
    </xf>
    <xf numFmtId="0" fontId="4" fillId="3" borderId="0" xfId="0" applyFont="1" applyFill="1" applyAlignment="1">
      <alignment vertical="center"/>
    </xf>
    <xf numFmtId="0" fontId="5" fillId="3" borderId="0" xfId="0" applyFont="1" applyFill="1"/>
    <xf numFmtId="0" fontId="0" fillId="3" borderId="0" xfId="0" applyFill="1"/>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9" fillId="3" borderId="0" xfId="0" applyFont="1" applyFill="1" applyAlignment="1">
      <alignment vertical="center" wrapText="1"/>
    </xf>
    <xf numFmtId="0" fontId="1" fillId="3" borderId="0" xfId="0" applyFont="1" applyFill="1" applyAlignment="1">
      <alignment wrapText="1"/>
    </xf>
    <xf numFmtId="0" fontId="1" fillId="2" borderId="0" xfId="0" applyFont="1" applyFill="1"/>
    <xf numFmtId="0" fontId="4" fillId="2" borderId="0" xfId="0" applyFont="1" applyFill="1" applyAlignment="1">
      <alignment vertical="center"/>
    </xf>
    <xf numFmtId="0" fontId="5" fillId="2" borderId="0" xfId="0" applyFont="1" applyFill="1"/>
    <xf numFmtId="0" fontId="1" fillId="2" borderId="1" xfId="0" applyFont="1" applyFill="1" applyBorder="1"/>
    <xf numFmtId="0" fontId="1" fillId="2" borderId="1" xfId="0" applyFont="1" applyFill="1" applyBorder="1" applyAlignment="1">
      <alignment horizontal="center"/>
    </xf>
    <xf numFmtId="0" fontId="2" fillId="2"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15" xfId="0" applyFont="1" applyFill="1" applyBorder="1" applyAlignment="1">
      <alignment vertical="center" wrapText="1"/>
    </xf>
    <xf numFmtId="2" fontId="8" fillId="2" borderId="15" xfId="0" applyNumberFormat="1" applyFont="1" applyFill="1" applyBorder="1" applyAlignment="1">
      <alignment horizontal="center" vertical="center" wrapText="1"/>
    </xf>
    <xf numFmtId="0" fontId="3" fillId="2" borderId="0" xfId="0" applyFont="1" applyFill="1"/>
    <xf numFmtId="0" fontId="2" fillId="2" borderId="0" xfId="0" applyFont="1" applyFill="1"/>
    <xf numFmtId="0" fontId="13" fillId="2" borderId="0" xfId="0" applyFont="1" applyFill="1"/>
    <xf numFmtId="0" fontId="1" fillId="2" borderId="0" xfId="0" applyFont="1" applyFill="1" applyAlignment="1">
      <alignment vertical="top" wrapText="1"/>
    </xf>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8"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right"/>
    </xf>
    <xf numFmtId="0" fontId="3" fillId="2" borderId="15" xfId="0" applyFont="1" applyFill="1" applyBorder="1" applyAlignment="1">
      <alignment horizontal="justify" wrapText="1"/>
    </xf>
    <xf numFmtId="0" fontId="3" fillId="2" borderId="2" xfId="0" applyFont="1" applyFill="1" applyBorder="1" applyAlignment="1">
      <alignment horizontal="center" vertical="center"/>
    </xf>
    <xf numFmtId="0" fontId="3" fillId="2" borderId="15" xfId="0" applyFont="1" applyFill="1" applyBorder="1" applyAlignment="1">
      <alignment horizontal="justify"/>
    </xf>
    <xf numFmtId="0" fontId="19" fillId="2" borderId="0" xfId="0" applyFont="1" applyFill="1" applyAlignment="1">
      <alignment horizontal="left"/>
    </xf>
    <xf numFmtId="0" fontId="10" fillId="2" borderId="0" xfId="0" applyFont="1" applyFill="1" applyAlignment="1">
      <alignment horizontal="left"/>
    </xf>
    <xf numFmtId="0" fontId="3" fillId="2" borderId="0" xfId="0" applyFont="1" applyFill="1" applyAlignment="1">
      <alignment horizontal="left"/>
    </xf>
    <xf numFmtId="0" fontId="15" fillId="2" borderId="15" xfId="0" applyFont="1" applyFill="1" applyBorder="1" applyAlignment="1">
      <alignment horizontal="center" vertical="center"/>
    </xf>
    <xf numFmtId="2" fontId="1" fillId="4" borderId="15" xfId="0" applyNumberFormat="1" applyFont="1" applyFill="1" applyBorder="1" applyAlignment="1">
      <alignment horizontal="center" vertical="center"/>
    </xf>
    <xf numFmtId="0" fontId="1" fillId="0" borderId="15" xfId="0" applyFont="1" applyBorder="1" applyAlignment="1">
      <alignment horizontal="center" vertical="center"/>
    </xf>
    <xf numFmtId="0" fontId="18" fillId="0" borderId="0" xfId="0" applyFont="1" applyAlignment="1">
      <alignment horizontal="left"/>
    </xf>
    <xf numFmtId="0" fontId="23" fillId="0" borderId="0" xfId="0" applyFont="1"/>
    <xf numFmtId="0" fontId="12" fillId="3" borderId="0" xfId="0" applyFont="1" applyFill="1" applyAlignment="1">
      <alignment vertical="center"/>
    </xf>
    <xf numFmtId="0" fontId="12" fillId="3" borderId="0" xfId="0" applyFont="1" applyFill="1" applyAlignment="1">
      <alignment horizontal="center" vertical="center"/>
    </xf>
    <xf numFmtId="0" fontId="3" fillId="3" borderId="13" xfId="0" applyFont="1" applyFill="1" applyBorder="1" applyAlignment="1">
      <alignment horizontal="justify" vertical="center" wrapText="1"/>
    </xf>
    <xf numFmtId="0" fontId="3" fillId="3" borderId="15" xfId="0" applyFont="1" applyFill="1" applyBorder="1" applyAlignment="1">
      <alignment horizontal="center" vertical="center" wrapText="1"/>
    </xf>
    <xf numFmtId="0" fontId="16" fillId="2" borderId="0" xfId="0" applyFont="1" applyFill="1" applyAlignment="1">
      <alignment horizontal="center" vertical="center"/>
    </xf>
    <xf numFmtId="2" fontId="1" fillId="5" borderId="9" xfId="0" applyNumberFormat="1" applyFont="1" applyFill="1" applyBorder="1" applyAlignment="1">
      <alignment horizontal="center" vertical="center"/>
    </xf>
    <xf numFmtId="0" fontId="2" fillId="2" borderId="15" xfId="0" applyFont="1" applyFill="1" applyBorder="1" applyAlignment="1">
      <alignment horizontal="right" vertical="center" wrapText="1"/>
    </xf>
    <xf numFmtId="2" fontId="1" fillId="2" borderId="7" xfId="0" applyNumberFormat="1" applyFont="1" applyFill="1" applyBorder="1" applyAlignment="1">
      <alignment horizontal="center" vertical="center"/>
    </xf>
    <xf numFmtId="0" fontId="16" fillId="2" borderId="0" xfId="0" applyFont="1" applyFill="1" applyAlignment="1">
      <alignment vertical="center"/>
    </xf>
    <xf numFmtId="0" fontId="25"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justify" vertical="top" wrapText="1"/>
    </xf>
    <xf numFmtId="49" fontId="3" fillId="3" borderId="6"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justify" vertical="top"/>
    </xf>
    <xf numFmtId="2" fontId="8" fillId="2" borderId="23"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xf numFmtId="0" fontId="9" fillId="3" borderId="1" xfId="0" applyFont="1" applyFill="1" applyBorder="1" applyAlignment="1">
      <alignment horizontal="justify" vertical="center" wrapText="1"/>
    </xf>
    <xf numFmtId="0" fontId="3" fillId="2" borderId="0" xfId="0" applyFont="1" applyFill="1" applyAlignment="1">
      <alignment wrapText="1"/>
    </xf>
    <xf numFmtId="0" fontId="26" fillId="3" borderId="0" xfId="0" applyFont="1" applyFill="1" applyAlignment="1">
      <alignment horizontal="center" vertical="center"/>
    </xf>
    <xf numFmtId="0" fontId="3" fillId="3" borderId="0" xfId="0" applyFont="1" applyFill="1" applyAlignment="1">
      <alignment wrapText="1"/>
    </xf>
    <xf numFmtId="2" fontId="15" fillId="2" borderId="15" xfId="0" applyNumberFormat="1" applyFont="1" applyFill="1" applyBorder="1" applyAlignment="1">
      <alignment horizontal="center" vertical="center"/>
    </xf>
    <xf numFmtId="49" fontId="27" fillId="0" borderId="1" xfId="0" applyNumberFormat="1" applyFont="1" applyBorder="1" applyAlignment="1">
      <alignment horizontal="justify" vertical="top" wrapText="1"/>
    </xf>
    <xf numFmtId="0" fontId="1" fillId="0" borderId="0" xfId="0" applyFont="1" applyAlignment="1">
      <alignment horizontal="right" indent="2"/>
    </xf>
    <xf numFmtId="0" fontId="3" fillId="0" borderId="0" xfId="0" applyFont="1" applyAlignment="1">
      <alignment horizontal="right" indent="2"/>
    </xf>
    <xf numFmtId="0" fontId="1" fillId="0" borderId="0" xfId="0" applyFont="1" applyAlignment="1">
      <alignment horizontal="right" vertical="center" wrapText="1" indent="2"/>
    </xf>
    <xf numFmtId="0" fontId="3" fillId="0" borderId="0" xfId="0" applyFont="1" applyAlignment="1">
      <alignment horizontal="right" vertical="center" wrapText="1" indent="2"/>
    </xf>
    <xf numFmtId="2" fontId="1" fillId="2" borderId="0" xfId="0" applyNumberFormat="1" applyFont="1" applyFill="1"/>
    <xf numFmtId="0" fontId="3" fillId="2" borderId="0" xfId="0" applyFont="1" applyFill="1" applyAlignment="1">
      <alignment horizontal="center" wrapText="1"/>
    </xf>
    <xf numFmtId="0" fontId="1" fillId="2" borderId="0" xfId="0" applyFont="1" applyFill="1" applyAlignment="1">
      <alignment horizontal="center" wrapText="1"/>
    </xf>
    <xf numFmtId="0" fontId="3" fillId="3" borderId="14" xfId="0" applyFont="1" applyFill="1" applyBorder="1" applyAlignment="1">
      <alignment horizontal="justify" vertical="center" wrapText="1"/>
    </xf>
    <xf numFmtId="0" fontId="3" fillId="2"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49" fontId="3" fillId="0" borderId="1" xfId="0" applyNumberFormat="1" applyFont="1" applyBorder="1" applyAlignment="1">
      <alignment horizontal="justify" vertical="top" wrapText="1"/>
    </xf>
    <xf numFmtId="2" fontId="3" fillId="2" borderId="21" xfId="0" applyNumberFormat="1" applyFont="1" applyFill="1" applyBorder="1" applyAlignment="1">
      <alignment horizontal="center" vertical="center"/>
    </xf>
    <xf numFmtId="0" fontId="3" fillId="0" borderId="6" xfId="0" applyFont="1" applyBorder="1" applyAlignment="1" applyProtection="1">
      <alignment horizontal="center" vertical="center" wrapText="1"/>
      <protection locked="0"/>
    </xf>
    <xf numFmtId="0" fontId="3" fillId="3" borderId="17"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justify" vertical="center" wrapText="1"/>
    </xf>
    <xf numFmtId="49" fontId="12" fillId="3" borderId="1" xfId="0" applyNumberFormat="1" applyFont="1" applyFill="1" applyBorder="1" applyAlignment="1">
      <alignment horizontal="justify" vertical="top" wrapText="1"/>
    </xf>
    <xf numFmtId="49" fontId="12" fillId="3" borderId="1" xfId="0" applyNumberFormat="1" applyFont="1" applyFill="1" applyBorder="1" applyAlignment="1">
      <alignment vertical="top" wrapText="1"/>
    </xf>
    <xf numFmtId="49" fontId="3" fillId="3" borderId="1" xfId="0" applyNumberFormat="1" applyFont="1" applyFill="1" applyBorder="1" applyAlignment="1">
      <alignment horizontal="justify" vertical="center" wrapText="1"/>
    </xf>
    <xf numFmtId="49" fontId="3" fillId="3" borderId="6" xfId="0" applyNumberFormat="1" applyFont="1" applyFill="1" applyBorder="1" applyAlignment="1">
      <alignment horizontal="justify" vertical="center"/>
    </xf>
    <xf numFmtId="0" fontId="3" fillId="3" borderId="1" xfId="0" applyFont="1" applyFill="1" applyBorder="1" applyAlignment="1">
      <alignment horizontal="left" vertical="top" wrapText="1"/>
    </xf>
    <xf numFmtId="0" fontId="1" fillId="4" borderId="3" xfId="0" applyFont="1" applyFill="1" applyBorder="1" applyAlignment="1">
      <alignment horizontal="justify"/>
    </xf>
    <xf numFmtId="0" fontId="1" fillId="4" borderId="4" xfId="0" applyFont="1" applyFill="1" applyBorder="1" applyAlignment="1">
      <alignment horizontal="justify"/>
    </xf>
    <xf numFmtId="0" fontId="1" fillId="4" borderId="2" xfId="0" applyFont="1" applyFill="1" applyBorder="1" applyAlignment="1">
      <alignment horizontal="justify"/>
    </xf>
    <xf numFmtId="0" fontId="1" fillId="4" borderId="3" xfId="0" applyFont="1" applyFill="1" applyBorder="1" applyAlignment="1">
      <alignment horizontal="justify" wrapText="1"/>
    </xf>
    <xf numFmtId="0" fontId="1" fillId="4" borderId="4" xfId="0" applyFont="1" applyFill="1" applyBorder="1" applyAlignment="1">
      <alignment horizontal="justify" wrapText="1"/>
    </xf>
    <xf numFmtId="0" fontId="1" fillId="4" borderId="2" xfId="0" applyFont="1" applyFill="1" applyBorder="1" applyAlignment="1">
      <alignment horizontal="justify" wrapText="1"/>
    </xf>
    <xf numFmtId="0" fontId="14" fillId="2" borderId="0" xfId="0" applyFont="1" applyFill="1" applyAlignment="1">
      <alignment horizontal="center"/>
    </xf>
    <xf numFmtId="0" fontId="1" fillId="2" borderId="0" xfId="0" applyFont="1" applyFill="1" applyAlignment="1">
      <alignment horizontal="justify" vertical="top" wrapText="1"/>
    </xf>
    <xf numFmtId="0" fontId="1" fillId="2" borderId="0" xfId="0" applyFont="1" applyFill="1" applyAlignment="1">
      <alignment horizontal="justify" wrapText="1"/>
    </xf>
    <xf numFmtId="0" fontId="1" fillId="2" borderId="0" xfId="0" applyFont="1" applyFill="1" applyAlignment="1">
      <alignment horizontal="justify"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2" fillId="3" borderId="0" xfId="0" applyFont="1" applyFill="1" applyAlignment="1">
      <alignment horizontal="left"/>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0" xfId="0" applyFont="1" applyFill="1" applyAlignment="1">
      <alignment horizont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 fillId="3" borderId="16" xfId="0" applyFont="1" applyFill="1" applyBorder="1" applyAlignment="1">
      <alignment horizontal="justify" vertical="top" wrapText="1"/>
    </xf>
    <xf numFmtId="0" fontId="1" fillId="3" borderId="19"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17" xfId="0" applyFont="1" applyFill="1" applyBorder="1" applyAlignment="1">
      <alignment horizontal="justify" wrapText="1"/>
    </xf>
    <xf numFmtId="0" fontId="1" fillId="3" borderId="18" xfId="0" applyFont="1" applyFill="1" applyBorder="1" applyAlignment="1">
      <alignment horizontal="justify" wrapText="1"/>
    </xf>
    <xf numFmtId="0" fontId="4" fillId="3" borderId="0" xfId="0" applyFont="1" applyFill="1" applyAlignment="1">
      <alignment horizontal="center"/>
    </xf>
    <xf numFmtId="0" fontId="1" fillId="3" borderId="0" xfId="0" applyFont="1" applyFill="1" applyAlignment="1">
      <alignment horizontal="justify" vertical="top" wrapText="1"/>
    </xf>
    <xf numFmtId="0" fontId="1" fillId="3" borderId="0" xfId="0" applyFont="1" applyFill="1" applyAlignment="1">
      <alignment horizontal="center" vertical="top"/>
    </xf>
    <xf numFmtId="0" fontId="1" fillId="3" borderId="0" xfId="0" applyFont="1" applyFill="1" applyAlignment="1">
      <alignment horizontal="justify" vertical="top"/>
    </xf>
    <xf numFmtId="49" fontId="3" fillId="3" borderId="1" xfId="0" applyNumberFormat="1" applyFont="1" applyFill="1" applyBorder="1" applyAlignment="1">
      <alignment horizontal="center" vertical="top"/>
    </xf>
    <xf numFmtId="0" fontId="3" fillId="3" borderId="1" xfId="0" applyFont="1" applyFill="1" applyBorder="1" applyAlignment="1">
      <alignment horizontal="left" vertical="top" wrapText="1"/>
    </xf>
    <xf numFmtId="49" fontId="3" fillId="3" borderId="6" xfId="0" applyNumberFormat="1" applyFont="1" applyFill="1" applyBorder="1" applyAlignment="1">
      <alignment horizontal="center" vertical="top" wrapText="1"/>
    </xf>
    <xf numFmtId="49" fontId="3" fillId="3" borderId="8" xfId="0" applyNumberFormat="1" applyFont="1" applyFill="1" applyBorder="1" applyAlignment="1">
      <alignment horizontal="center" vertical="top" wrapText="1"/>
    </xf>
    <xf numFmtId="49" fontId="3" fillId="3" borderId="7" xfId="0" applyNumberFormat="1" applyFont="1" applyFill="1" applyBorder="1" applyAlignment="1">
      <alignment horizontal="center" vertical="top" wrapText="1"/>
    </xf>
    <xf numFmtId="49" fontId="3" fillId="3" borderId="6" xfId="0" applyNumberFormat="1" applyFont="1" applyFill="1" applyBorder="1" applyAlignment="1">
      <alignment horizontal="justify" vertical="top" wrapText="1"/>
    </xf>
    <xf numFmtId="49" fontId="3" fillId="3" borderId="8" xfId="0" applyNumberFormat="1" applyFont="1" applyFill="1" applyBorder="1" applyAlignment="1">
      <alignment horizontal="justify" vertical="top" wrapText="1"/>
    </xf>
    <xf numFmtId="49" fontId="3" fillId="3" borderId="7" xfId="0" applyNumberFormat="1" applyFont="1" applyFill="1" applyBorder="1" applyAlignment="1">
      <alignment horizontal="justify" vertical="top" wrapText="1"/>
    </xf>
    <xf numFmtId="49" fontId="3" fillId="3" borderId="6" xfId="0" applyNumberFormat="1" applyFont="1" applyFill="1" applyBorder="1" applyAlignment="1">
      <alignment horizontal="left" vertical="top"/>
    </xf>
    <xf numFmtId="49" fontId="3" fillId="3" borderId="8" xfId="0" applyNumberFormat="1" applyFont="1" applyFill="1" applyBorder="1" applyAlignment="1">
      <alignment horizontal="left" vertical="top"/>
    </xf>
    <xf numFmtId="49" fontId="12" fillId="3" borderId="6" xfId="0" applyNumberFormat="1" applyFont="1" applyFill="1" applyBorder="1" applyAlignment="1">
      <alignment horizontal="center" vertical="top" wrapText="1"/>
    </xf>
    <xf numFmtId="49" fontId="12" fillId="3" borderId="8" xfId="0" applyNumberFormat="1" applyFont="1" applyFill="1" applyBorder="1" applyAlignment="1">
      <alignment horizontal="center" vertical="top" wrapText="1"/>
    </xf>
    <xf numFmtId="49" fontId="12" fillId="3" borderId="7" xfId="0" applyNumberFormat="1" applyFont="1" applyFill="1" applyBorder="1" applyAlignment="1">
      <alignment horizontal="center" vertical="top" wrapText="1"/>
    </xf>
    <xf numFmtId="49" fontId="12" fillId="3" borderId="6" xfId="0" applyNumberFormat="1" applyFont="1" applyFill="1" applyBorder="1" applyAlignment="1">
      <alignment horizontal="justify" vertical="top"/>
    </xf>
    <xf numFmtId="49" fontId="12" fillId="3" borderId="8" xfId="0" applyNumberFormat="1" applyFont="1" applyFill="1" applyBorder="1" applyAlignment="1">
      <alignment horizontal="justify" vertical="top"/>
    </xf>
    <xf numFmtId="49" fontId="12" fillId="3" borderId="7" xfId="0" applyNumberFormat="1" applyFont="1" applyFill="1" applyBorder="1" applyAlignment="1">
      <alignment horizontal="justify" vertical="top"/>
    </xf>
    <xf numFmtId="0" fontId="11" fillId="3" borderId="0" xfId="0" applyFont="1" applyFill="1" applyAlignment="1">
      <alignment horizontal="left" wrapText="1"/>
    </xf>
    <xf numFmtId="49" fontId="3" fillId="3" borderId="6" xfId="0" applyNumberFormat="1" applyFont="1" applyFill="1" applyBorder="1" applyAlignment="1">
      <alignment horizontal="justify" vertical="top"/>
    </xf>
    <xf numFmtId="49" fontId="3" fillId="3" borderId="8" xfId="0" applyNumberFormat="1" applyFont="1" applyFill="1" applyBorder="1" applyAlignment="1">
      <alignment horizontal="justify" vertical="top"/>
    </xf>
    <xf numFmtId="49" fontId="3" fillId="3" borderId="7" xfId="0" applyNumberFormat="1" applyFont="1" applyFill="1" applyBorder="1" applyAlignment="1">
      <alignment horizontal="justify" vertical="top"/>
    </xf>
    <xf numFmtId="49" fontId="3" fillId="3" borderId="6" xfId="0" applyNumberFormat="1" applyFont="1" applyFill="1" applyBorder="1" applyAlignment="1">
      <alignment horizontal="left" vertical="top" wrapText="1"/>
    </xf>
    <xf numFmtId="49" fontId="3" fillId="3" borderId="8" xfId="0" applyNumberFormat="1" applyFont="1" applyFill="1" applyBorder="1" applyAlignment="1">
      <alignment horizontal="left" vertical="top" wrapText="1"/>
    </xf>
    <xf numFmtId="49" fontId="12" fillId="3" borderId="6" xfId="0" applyNumberFormat="1" applyFont="1" applyFill="1" applyBorder="1" applyAlignment="1">
      <alignment horizontal="justify" vertical="top" wrapText="1"/>
    </xf>
    <xf numFmtId="49" fontId="12" fillId="3" borderId="8" xfId="0" applyNumberFormat="1" applyFont="1" applyFill="1" applyBorder="1" applyAlignment="1">
      <alignment horizontal="justify" vertical="top" wrapText="1"/>
    </xf>
    <xf numFmtId="49" fontId="12" fillId="3" borderId="7" xfId="0" applyNumberFormat="1" applyFont="1" applyFill="1" applyBorder="1" applyAlignment="1">
      <alignment horizontal="justify" vertical="top" wrapText="1"/>
    </xf>
    <xf numFmtId="49" fontId="12" fillId="3" borderId="6" xfId="0" applyNumberFormat="1" applyFont="1" applyFill="1" applyBorder="1" applyAlignment="1">
      <alignment horizontal="left" vertical="top"/>
    </xf>
    <xf numFmtId="49" fontId="12" fillId="3" borderId="8" xfId="0" applyNumberFormat="1" applyFont="1" applyFill="1" applyBorder="1" applyAlignment="1">
      <alignment horizontal="left" vertical="top"/>
    </xf>
    <xf numFmtId="0" fontId="1" fillId="2" borderId="0" xfId="0" applyFont="1" applyFill="1" applyAlignment="1">
      <alignment horizontal="left"/>
    </xf>
    <xf numFmtId="0" fontId="16" fillId="2" borderId="0" xfId="0" applyFont="1" applyFill="1" applyAlignment="1">
      <alignment horizontal="center" vertical="center"/>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36</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4▒𝑇_𝑖 )𝑥 𝑌</a:t>
              </a:r>
              <a:endParaRPr lang="en-US" sz="1100"/>
            </a:p>
          </xdr:txBody>
        </xdr:sp>
      </mc:Fallback>
    </mc:AlternateContent>
    <xdr:clientData/>
  </xdr:oneCellAnchor>
  <xdr:twoCellAnchor>
    <xdr:from>
      <xdr:col>2</xdr:col>
      <xdr:colOff>2939415</xdr:colOff>
      <xdr:row>26</xdr:row>
      <xdr:rowOff>97790</xdr:rowOff>
    </xdr:from>
    <xdr:to>
      <xdr:col>3</xdr:col>
      <xdr:colOff>1167765</xdr:colOff>
      <xdr:row>28</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zoomScale="125" workbookViewId="0">
      <selection activeCell="C46" sqref="C46"/>
    </sheetView>
  </sheetViews>
  <sheetFormatPr defaultColWidth="9.140625" defaultRowHeight="15.75" x14ac:dyDescent="0.25"/>
  <cols>
    <col min="1" max="2" width="9.140625" style="23"/>
    <col min="3" max="3" width="25.85546875" style="23" customWidth="1"/>
    <col min="4" max="5" width="11" style="23" bestFit="1" customWidth="1"/>
    <col min="6" max="6" width="16.28515625" style="23" customWidth="1"/>
    <col min="7" max="7" width="11" style="23" bestFit="1" customWidth="1"/>
    <col min="8" max="8" width="13.42578125" style="23" bestFit="1" customWidth="1"/>
    <col min="9" max="12" width="11" style="23" bestFit="1" customWidth="1"/>
    <col min="13" max="13" width="12.140625" style="23" bestFit="1" customWidth="1"/>
    <col min="14" max="16384" width="9.140625" style="23"/>
  </cols>
  <sheetData>
    <row r="1" spans="2:8" ht="20.25" x14ac:dyDescent="0.3">
      <c r="B1" s="114" t="s">
        <v>70</v>
      </c>
      <c r="C1" s="114"/>
      <c r="D1" s="114"/>
      <c r="E1" s="114"/>
      <c r="F1" s="114"/>
      <c r="G1" s="114"/>
      <c r="H1" s="114"/>
    </row>
    <row r="3" spans="2:8" x14ac:dyDescent="0.25">
      <c r="B3" s="108" t="s">
        <v>72</v>
      </c>
      <c r="C3" s="109"/>
      <c r="D3" s="109"/>
      <c r="E3" s="109"/>
      <c r="F3" s="110"/>
      <c r="G3" s="38">
        <v>6</v>
      </c>
      <c r="H3" s="38" t="s">
        <v>73</v>
      </c>
    </row>
    <row r="4" spans="2:8" x14ac:dyDescent="0.25">
      <c r="B4" s="111" t="s">
        <v>71</v>
      </c>
      <c r="C4" s="112"/>
      <c r="D4" s="112"/>
      <c r="E4" s="112"/>
      <c r="F4" s="113"/>
      <c r="G4" s="38">
        <v>3</v>
      </c>
      <c r="H4" s="38" t="s">
        <v>56</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I54"/>
  <sheetViews>
    <sheetView topLeftCell="A12" zoomScale="139" zoomScaleNormal="76" workbookViewId="0">
      <selection activeCell="I19" sqref="I19"/>
    </sheetView>
  </sheetViews>
  <sheetFormatPr defaultColWidth="9.140625" defaultRowHeight="15.75" x14ac:dyDescent="0.25"/>
  <cols>
    <col min="1" max="1" width="9.140625" style="23"/>
    <col min="2" max="2" width="5" style="23" customWidth="1"/>
    <col min="3" max="3" width="40.42578125" style="23" customWidth="1"/>
    <col min="4" max="4" width="17" style="23" customWidth="1"/>
    <col min="5" max="5" width="5.85546875" style="23" customWidth="1"/>
    <col min="6" max="6" width="5.140625" style="23" customWidth="1"/>
    <col min="7" max="8" width="11.7109375" style="23" customWidth="1"/>
    <col min="9" max="9" width="40.28515625" style="23" customWidth="1"/>
    <col min="10" max="16384" width="9.140625" style="23"/>
  </cols>
  <sheetData>
    <row r="1" spans="2:9" ht="18.75" x14ac:dyDescent="0.3">
      <c r="B1" s="24" t="s">
        <v>23</v>
      </c>
      <c r="C1" s="25"/>
      <c r="D1" s="25"/>
      <c r="E1" s="25"/>
      <c r="F1" s="25"/>
    </row>
    <row r="2" spans="2:9" ht="18.75" x14ac:dyDescent="0.3">
      <c r="B2" s="24"/>
      <c r="C2" s="25"/>
      <c r="D2" s="25"/>
      <c r="E2" s="25"/>
      <c r="F2" s="25"/>
    </row>
    <row r="3" spans="2:9" ht="36" customHeight="1" x14ac:dyDescent="0.25">
      <c r="B3" s="117" t="s">
        <v>117</v>
      </c>
      <c r="C3" s="117"/>
      <c r="D3" s="117"/>
      <c r="E3" s="117"/>
      <c r="F3" s="117"/>
      <c r="G3" s="117"/>
      <c r="H3" s="117"/>
    </row>
    <row r="4" spans="2:9" ht="34.5" customHeight="1" x14ac:dyDescent="0.25">
      <c r="B4" s="117" t="s">
        <v>24</v>
      </c>
      <c r="C4" s="117"/>
      <c r="D4" s="117"/>
      <c r="E4" s="117"/>
      <c r="F4" s="117"/>
      <c r="G4" s="117"/>
      <c r="H4" s="117"/>
    </row>
    <row r="6" spans="2:9" x14ac:dyDescent="0.25">
      <c r="B6" s="23" t="s">
        <v>25</v>
      </c>
    </row>
    <row r="7" spans="2:9" x14ac:dyDescent="0.25">
      <c r="C7" s="26" t="s">
        <v>59</v>
      </c>
      <c r="D7" s="27">
        <v>60</v>
      </c>
    </row>
    <row r="8" spans="2:9" x14ac:dyDescent="0.25">
      <c r="C8" s="26" t="s">
        <v>60</v>
      </c>
      <c r="D8" s="27">
        <v>40</v>
      </c>
    </row>
    <row r="10" spans="2:9" x14ac:dyDescent="0.25">
      <c r="B10" s="23" t="s">
        <v>26</v>
      </c>
    </row>
    <row r="11" spans="2:9" ht="16.5" thickBot="1" x14ac:dyDescent="0.3"/>
    <row r="12" spans="2:9" ht="49.5" customHeight="1" thickBot="1" x14ac:dyDescent="0.3">
      <c r="B12" s="118" t="s">
        <v>27</v>
      </c>
      <c r="C12" s="119"/>
      <c r="D12" s="119"/>
      <c r="E12" s="119"/>
      <c r="F12" s="120"/>
      <c r="G12" s="118" t="s">
        <v>29</v>
      </c>
      <c r="H12" s="120"/>
    </row>
    <row r="13" spans="2:9" ht="16.5" thickBot="1" x14ac:dyDescent="0.3">
      <c r="B13" s="121" t="s">
        <v>30</v>
      </c>
      <c r="C13" s="122"/>
      <c r="D13" s="122"/>
      <c r="E13" s="122"/>
      <c r="F13" s="123"/>
      <c r="G13" s="28" t="s">
        <v>61</v>
      </c>
      <c r="H13" s="29">
        <f>D7</f>
        <v>60</v>
      </c>
    </row>
    <row r="14" spans="2:9" ht="16.5" thickBot="1" x14ac:dyDescent="0.3">
      <c r="B14" s="124" t="s">
        <v>31</v>
      </c>
      <c r="C14" s="125"/>
      <c r="D14" s="125"/>
      <c r="E14" s="125"/>
      <c r="F14" s="126"/>
      <c r="G14" s="28" t="s">
        <v>62</v>
      </c>
      <c r="H14" s="29">
        <f>D8</f>
        <v>40</v>
      </c>
    </row>
    <row r="15" spans="2:9" ht="16.5" customHeight="1" thickBot="1" x14ac:dyDescent="0.3">
      <c r="B15" s="30" t="s">
        <v>1</v>
      </c>
      <c r="C15" s="31" t="s">
        <v>3</v>
      </c>
      <c r="D15" s="31" t="s">
        <v>63</v>
      </c>
      <c r="E15" s="127" t="s">
        <v>28</v>
      </c>
      <c r="F15" s="128"/>
      <c r="G15" s="119"/>
      <c r="H15" s="120"/>
    </row>
    <row r="16" spans="2:9" ht="39" customHeight="1" thickBot="1" x14ac:dyDescent="0.3">
      <c r="B16" s="76" t="s">
        <v>32</v>
      </c>
      <c r="C16" s="92" t="s">
        <v>203</v>
      </c>
      <c r="D16" s="60" t="s">
        <v>102</v>
      </c>
      <c r="E16" s="32" t="s">
        <v>64</v>
      </c>
      <c r="F16" s="74">
        <v>0.4</v>
      </c>
      <c r="G16" s="129"/>
      <c r="H16" s="130"/>
      <c r="I16" s="91"/>
    </row>
    <row r="17" spans="2:9" s="34" customFormat="1" ht="79.5" thickBot="1" x14ac:dyDescent="0.3">
      <c r="B17" s="101" t="s">
        <v>33</v>
      </c>
      <c r="C17" s="102" t="s">
        <v>128</v>
      </c>
      <c r="D17" s="94" t="s">
        <v>102</v>
      </c>
      <c r="E17" s="100" t="s">
        <v>65</v>
      </c>
      <c r="F17" s="33">
        <v>0.3</v>
      </c>
      <c r="G17" s="131"/>
      <c r="H17" s="132"/>
      <c r="I17" s="95"/>
    </row>
    <row r="18" spans="2:9" s="34" customFormat="1" ht="32.25" thickBot="1" x14ac:dyDescent="0.3">
      <c r="B18" s="77" t="s">
        <v>34</v>
      </c>
      <c r="C18" s="59" t="s">
        <v>206</v>
      </c>
      <c r="D18" s="60" t="s">
        <v>102</v>
      </c>
      <c r="E18" s="32" t="s">
        <v>66</v>
      </c>
      <c r="F18" s="75">
        <v>0.1</v>
      </c>
      <c r="G18" s="129"/>
      <c r="H18" s="130"/>
      <c r="I18" s="90"/>
    </row>
    <row r="19" spans="2:9" ht="32.25" thickBot="1" x14ac:dyDescent="0.3">
      <c r="B19" s="77" t="s">
        <v>35</v>
      </c>
      <c r="C19" s="59" t="s">
        <v>207</v>
      </c>
      <c r="D19" s="60" t="s">
        <v>102</v>
      </c>
      <c r="E19" s="32" t="s">
        <v>67</v>
      </c>
      <c r="F19" s="75">
        <v>0.2</v>
      </c>
      <c r="G19" s="129"/>
      <c r="H19" s="130"/>
      <c r="I19" s="80"/>
    </row>
    <row r="21" spans="2:9" ht="33.75" customHeight="1" x14ac:dyDescent="0.25">
      <c r="B21" s="116" t="s">
        <v>38</v>
      </c>
      <c r="C21" s="116"/>
      <c r="D21" s="116"/>
      <c r="E21" s="116"/>
      <c r="F21" s="116"/>
      <c r="G21" s="116"/>
      <c r="H21" s="116"/>
    </row>
    <row r="23" spans="2:9" ht="31.5" customHeight="1" x14ac:dyDescent="0.25">
      <c r="B23" s="116" t="s">
        <v>68</v>
      </c>
      <c r="C23" s="116"/>
      <c r="D23" s="116"/>
      <c r="E23" s="116"/>
      <c r="F23" s="116"/>
      <c r="G23" s="116"/>
      <c r="H23" s="116"/>
    </row>
    <row r="24" spans="2:9" x14ac:dyDescent="0.25">
      <c r="D24" s="35" t="s">
        <v>69</v>
      </c>
    </row>
    <row r="26" spans="2:9" ht="31.5" customHeight="1" x14ac:dyDescent="0.25">
      <c r="B26" s="116" t="s">
        <v>39</v>
      </c>
      <c r="C26" s="116"/>
      <c r="D26" s="116"/>
      <c r="E26" s="116"/>
      <c r="F26" s="116"/>
      <c r="G26" s="116"/>
      <c r="H26" s="116"/>
    </row>
    <row r="30" spans="2:9" ht="30.75" customHeight="1" x14ac:dyDescent="0.25">
      <c r="B30" s="116" t="s">
        <v>212</v>
      </c>
      <c r="C30" s="116"/>
      <c r="D30" s="116"/>
      <c r="E30" s="116"/>
      <c r="F30" s="116"/>
      <c r="G30" s="116"/>
      <c r="H30" s="116"/>
    </row>
    <row r="31" spans="2:9" x14ac:dyDescent="0.25">
      <c r="B31" s="115" t="s">
        <v>213</v>
      </c>
      <c r="C31" s="115"/>
      <c r="D31" s="115"/>
      <c r="E31" s="115"/>
      <c r="F31" s="115"/>
      <c r="G31" s="115"/>
      <c r="H31" s="115"/>
    </row>
    <row r="32" spans="2:9" x14ac:dyDescent="0.25">
      <c r="B32" s="115"/>
      <c r="C32" s="115"/>
      <c r="D32" s="115"/>
      <c r="E32" s="115"/>
      <c r="F32" s="115"/>
      <c r="G32" s="115"/>
      <c r="H32" s="115"/>
    </row>
    <row r="33" spans="2:8" x14ac:dyDescent="0.25">
      <c r="B33" s="115"/>
      <c r="C33" s="115"/>
      <c r="D33" s="115"/>
      <c r="E33" s="115"/>
      <c r="F33" s="115"/>
      <c r="G33" s="115"/>
      <c r="H33" s="115"/>
    </row>
    <row r="35" spans="2:8" ht="32.25" customHeight="1" x14ac:dyDescent="0.25">
      <c r="B35" s="116" t="s">
        <v>40</v>
      </c>
      <c r="C35" s="116"/>
      <c r="D35" s="116"/>
      <c r="E35" s="116"/>
      <c r="F35" s="116"/>
      <c r="G35" s="116"/>
      <c r="H35" s="116"/>
    </row>
    <row r="44" spans="2:8" x14ac:dyDescent="0.25">
      <c r="B44" s="36"/>
    </row>
    <row r="45" spans="2:8" ht="15.75" customHeight="1" x14ac:dyDescent="0.25">
      <c r="B45" s="115"/>
      <c r="C45" s="115"/>
      <c r="D45" s="115"/>
      <c r="E45" s="115"/>
      <c r="F45" s="115"/>
      <c r="G45" s="115"/>
      <c r="H45" s="115"/>
    </row>
    <row r="46" spans="2:8" x14ac:dyDescent="0.25">
      <c r="B46" s="115"/>
      <c r="C46" s="115"/>
      <c r="D46" s="115"/>
      <c r="E46" s="115"/>
      <c r="F46" s="115"/>
      <c r="G46" s="115"/>
      <c r="H46" s="115"/>
    </row>
    <row r="47" spans="2:8" x14ac:dyDescent="0.25">
      <c r="B47" s="37"/>
      <c r="C47" s="37"/>
      <c r="D47" s="37"/>
      <c r="E47" s="37"/>
      <c r="F47" s="37"/>
      <c r="G47" s="37"/>
      <c r="H47" s="37"/>
    </row>
    <row r="48" spans="2:8" x14ac:dyDescent="0.25">
      <c r="B48" s="37"/>
      <c r="C48" s="37"/>
      <c r="D48" s="37"/>
      <c r="E48" s="37"/>
      <c r="F48" s="37"/>
      <c r="G48" s="37"/>
      <c r="H48" s="37"/>
    </row>
    <row r="49" spans="2:8" x14ac:dyDescent="0.25">
      <c r="B49" s="37"/>
      <c r="C49" s="37"/>
      <c r="D49" s="37"/>
      <c r="E49" s="37"/>
      <c r="F49" s="37"/>
      <c r="G49" s="37"/>
      <c r="H49" s="37"/>
    </row>
    <row r="50" spans="2:8" x14ac:dyDescent="0.25">
      <c r="B50" s="37"/>
      <c r="C50" s="37"/>
      <c r="D50" s="37"/>
      <c r="E50" s="37"/>
      <c r="F50" s="37"/>
      <c r="G50" s="37"/>
      <c r="H50" s="37"/>
    </row>
    <row r="51" spans="2:8" x14ac:dyDescent="0.25">
      <c r="B51" s="37"/>
      <c r="C51" s="37"/>
      <c r="D51" s="37"/>
      <c r="E51" s="37"/>
      <c r="F51" s="37"/>
      <c r="G51" s="37"/>
      <c r="H51" s="37"/>
    </row>
    <row r="52" spans="2:8" x14ac:dyDescent="0.25">
      <c r="B52" s="37"/>
      <c r="C52" s="37"/>
      <c r="D52" s="37"/>
      <c r="E52" s="37"/>
      <c r="F52" s="37"/>
      <c r="G52" s="37"/>
      <c r="H52" s="37"/>
    </row>
    <row r="53" spans="2:8" x14ac:dyDescent="0.25">
      <c r="B53" s="37"/>
      <c r="C53" s="37"/>
      <c r="D53" s="37"/>
      <c r="E53" s="37"/>
      <c r="F53" s="37"/>
      <c r="G53" s="37"/>
      <c r="H53" s="37"/>
    </row>
    <row r="54" spans="2:8" x14ac:dyDescent="0.25">
      <c r="B54" s="37"/>
      <c r="C54" s="37"/>
      <c r="D54" s="37"/>
      <c r="E54" s="37"/>
      <c r="F54" s="37"/>
      <c r="G54" s="37"/>
      <c r="H54" s="37"/>
    </row>
  </sheetData>
  <mergeCells count="18">
    <mergeCell ref="B21:H21"/>
    <mergeCell ref="B14:F14"/>
    <mergeCell ref="E15:H15"/>
    <mergeCell ref="G16:H16"/>
    <mergeCell ref="G19:H19"/>
    <mergeCell ref="G17:H17"/>
    <mergeCell ref="G18:H18"/>
    <mergeCell ref="B3:H3"/>
    <mergeCell ref="B4:H4"/>
    <mergeCell ref="B12:F12"/>
    <mergeCell ref="G12:H12"/>
    <mergeCell ref="B13:F13"/>
    <mergeCell ref="B45:H46"/>
    <mergeCell ref="B23:H23"/>
    <mergeCell ref="B26:H26"/>
    <mergeCell ref="B30:H30"/>
    <mergeCell ref="B31:H33"/>
    <mergeCell ref="B35:H35"/>
  </mergeCells>
  <phoneticPr fontId="24" type="noConversion"/>
  <dataValidations count="2">
    <dataValidation allowBlank="1" prompt="Pasirinkti parametro vertę: yra / nėra" sqref="H16 G16:G17 G18:H19" xr:uid="{52E8514C-F488-45BA-8FEF-2F1026ABD921}"/>
    <dataValidation allowBlank="1" sqref="C16:C19"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27"/>
  <sheetViews>
    <sheetView zoomScale="119" zoomScaleNormal="79" workbookViewId="0">
      <selection activeCell="E27" sqref="E27"/>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0.7109375" style="2" customWidth="1"/>
    <col min="8" max="8" width="26.28515625" style="2" customWidth="1"/>
    <col min="9" max="9" width="29.85546875" style="2" customWidth="1"/>
    <col min="10" max="10" width="27.7109375" style="2" customWidth="1"/>
    <col min="11" max="16384" width="9.140625" style="2"/>
  </cols>
  <sheetData>
    <row r="2" spans="2:10" ht="18.75" x14ac:dyDescent="0.3">
      <c r="B2" s="4"/>
      <c r="C2" s="11"/>
      <c r="D2" s="11"/>
      <c r="E2" s="12"/>
      <c r="F2" s="136"/>
      <c r="G2" s="136"/>
      <c r="H2" s="136"/>
      <c r="I2" s="12"/>
    </row>
    <row r="6" spans="2:10" x14ac:dyDescent="0.25">
      <c r="B6" s="133" t="s">
        <v>218</v>
      </c>
      <c r="C6" s="133"/>
      <c r="D6" s="133"/>
      <c r="E6" s="133"/>
    </row>
    <row r="8" spans="2:10" ht="47.25" x14ac:dyDescent="0.25">
      <c r="B8" s="14" t="s">
        <v>1</v>
      </c>
      <c r="C8" s="134" t="s">
        <v>52</v>
      </c>
      <c r="D8" s="135"/>
      <c r="E8" s="15" t="s">
        <v>57</v>
      </c>
    </row>
    <row r="9" spans="2:10" x14ac:dyDescent="0.25">
      <c r="B9" s="16" t="s">
        <v>32</v>
      </c>
      <c r="C9" s="139" t="str">
        <f>'Vertinimo tvarka'!C16</f>
        <v>Maksimalus kadrų dažnis 2D režime ≥ 6000 kadrų/s</v>
      </c>
      <c r="D9" s="140"/>
      <c r="E9" s="17"/>
      <c r="F9" s="22"/>
    </row>
    <row r="10" spans="2:10" ht="50.1" customHeight="1" x14ac:dyDescent="0.25">
      <c r="B10" s="99" t="s">
        <v>33</v>
      </c>
      <c r="C10" s="138" t="str">
        <f>'Vertinimo tvarka'!C17</f>
        <v>Specializuota programa, skirta itin mažo srauto mikro kraujagyslėms, kurios kadrų dažnis ne mažesnis kaip 60 kadrų per sekundę, o mažiausia kraujo srauto aptikimo riba - ne didesnė kaip 0,3 cm/s</v>
      </c>
      <c r="D10" s="138"/>
      <c r="E10" s="98"/>
      <c r="F10" s="82"/>
    </row>
    <row r="11" spans="2:10" x14ac:dyDescent="0.25">
      <c r="B11" s="18" t="s">
        <v>34</v>
      </c>
      <c r="C11" s="139" t="str">
        <f>'Vertinimo tvarka'!C18</f>
        <v>Komplektuojamo linijinio daviklio maksimalus skenavimo dažnis ≥ 22 MHz</v>
      </c>
      <c r="D11" s="140"/>
      <c r="E11" s="17"/>
      <c r="F11" s="82"/>
    </row>
    <row r="12" spans="2:10" x14ac:dyDescent="0.25">
      <c r="B12" s="18" t="s">
        <v>35</v>
      </c>
      <c r="C12" s="139" t="str">
        <f>'Vertinimo tvarka'!C19</f>
        <v>Komplektuojamo linijinio daviklio elementų skaičius ≥ 900</v>
      </c>
      <c r="D12" s="140"/>
      <c r="E12" s="17"/>
      <c r="F12" s="82"/>
    </row>
    <row r="14" spans="2:10" x14ac:dyDescent="0.25">
      <c r="B14" s="133" t="s">
        <v>219</v>
      </c>
      <c r="C14" s="133"/>
      <c r="D14" s="133"/>
    </row>
    <row r="15" spans="2:10" x14ac:dyDescent="0.25">
      <c r="C15" s="3"/>
      <c r="D15" s="3"/>
      <c r="E15" s="3"/>
      <c r="F15" s="3"/>
      <c r="G15" s="3"/>
      <c r="H15" s="3"/>
      <c r="I15" s="3"/>
      <c r="J15" s="3"/>
    </row>
    <row r="16" spans="2:10" x14ac:dyDescent="0.25">
      <c r="B16" s="135" t="s">
        <v>53</v>
      </c>
      <c r="C16" s="135"/>
      <c r="D16" s="15" t="s">
        <v>54</v>
      </c>
      <c r="E16" s="14" t="s">
        <v>55</v>
      </c>
      <c r="F16" s="3"/>
      <c r="G16" s="3"/>
      <c r="H16" s="3"/>
      <c r="I16" s="3"/>
      <c r="J16" s="3"/>
    </row>
    <row r="17" spans="2:10" x14ac:dyDescent="0.25">
      <c r="B17" s="137" t="s">
        <v>116</v>
      </c>
      <c r="C17" s="137"/>
      <c r="D17" s="19"/>
      <c r="E17" s="20" t="s">
        <v>56</v>
      </c>
      <c r="F17" s="3"/>
      <c r="G17" s="3"/>
      <c r="H17" s="3"/>
      <c r="I17" s="3"/>
      <c r="J17" s="3"/>
    </row>
    <row r="18" spans="2:10" x14ac:dyDescent="0.25">
      <c r="B18" s="145" t="s">
        <v>58</v>
      </c>
      <c r="C18" s="146"/>
      <c r="D18" s="3"/>
      <c r="E18" s="3"/>
      <c r="F18" s="3"/>
      <c r="G18" s="3"/>
      <c r="H18" s="3"/>
      <c r="I18" s="3"/>
      <c r="J18" s="3"/>
    </row>
    <row r="19" spans="2:10" x14ac:dyDescent="0.25">
      <c r="B19" s="141" t="s">
        <v>36</v>
      </c>
      <c r="C19" s="142"/>
      <c r="D19" s="21"/>
    </row>
    <row r="20" spans="2:10" x14ac:dyDescent="0.25">
      <c r="B20" s="141"/>
      <c r="C20" s="142"/>
      <c r="D20" s="21"/>
    </row>
    <row r="21" spans="2:10" ht="15.75" customHeight="1" x14ac:dyDescent="0.25">
      <c r="B21" s="141" t="s">
        <v>37</v>
      </c>
      <c r="C21" s="142"/>
    </row>
    <row r="22" spans="2:10" x14ac:dyDescent="0.25">
      <c r="B22" s="141"/>
      <c r="C22" s="142"/>
    </row>
    <row r="23" spans="2:10" x14ac:dyDescent="0.25">
      <c r="B23" s="141" t="s">
        <v>214</v>
      </c>
      <c r="C23" s="142"/>
    </row>
    <row r="24" spans="2:10" x14ac:dyDescent="0.25">
      <c r="B24" s="141" t="s">
        <v>215</v>
      </c>
      <c r="C24" s="142"/>
    </row>
    <row r="25" spans="2:10" ht="15.75" customHeight="1" x14ac:dyDescent="0.25">
      <c r="B25" s="141" t="s">
        <v>216</v>
      </c>
      <c r="C25" s="142"/>
    </row>
    <row r="26" spans="2:10" x14ac:dyDescent="0.25">
      <c r="B26" s="143"/>
      <c r="C26" s="144"/>
    </row>
    <row r="27" spans="2:10" x14ac:dyDescent="0.25">
      <c r="B27" s="22"/>
      <c r="C27" s="22"/>
    </row>
  </sheetData>
  <mergeCells count="16">
    <mergeCell ref="B23:C23"/>
    <mergeCell ref="B24:C24"/>
    <mergeCell ref="B25:C26"/>
    <mergeCell ref="B18:C18"/>
    <mergeCell ref="B21:C22"/>
    <mergeCell ref="B19:C20"/>
    <mergeCell ref="B6:E6"/>
    <mergeCell ref="C8:D8"/>
    <mergeCell ref="F2:H2"/>
    <mergeCell ref="B17:C17"/>
    <mergeCell ref="C10:D10"/>
    <mergeCell ref="C9:D9"/>
    <mergeCell ref="C11:D11"/>
    <mergeCell ref="C12:D12"/>
    <mergeCell ref="B14:D14"/>
    <mergeCell ref="B16:C16"/>
  </mergeCells>
  <phoneticPr fontId="24" type="noConversion"/>
  <dataValidations count="3">
    <dataValidation type="list" allowBlank="1" showInputMessage="1" showErrorMessage="1" prompt="Pasirinkti parametro vertę: yra / nėra" sqref="E9:E12" xr:uid="{BC22B66D-08B9-4E8A-B4AB-88296C6D243F}">
      <formula1>"Yra, Nėra"</formula1>
    </dataValidation>
    <dataValidation allowBlank="1" sqref="B17:C17 C9:C12" xr:uid="{A50A1BA4-CC4D-40FC-AC9D-32CA624405C2}"/>
    <dataValidation type="list" allowBlank="1" showInputMessage="1" prompt="Pasirinkti garantinio laikotarpio reikšmę" sqref="D17" xr:uid="{C69DECDC-4BD5-4A44-BD96-0520E1B05B44}">
      <formula1>"3,4,5,6"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topLeftCell="A23" zoomScale="174" zoomScaleNormal="112" workbookViewId="0">
      <selection activeCell="Q52" sqref="Q52"/>
    </sheetView>
  </sheetViews>
  <sheetFormatPr defaultColWidth="9.140625" defaultRowHeight="15.75" x14ac:dyDescent="0.25"/>
  <cols>
    <col min="1" max="1" width="3.42578125" style="2" customWidth="1"/>
    <col min="2" max="16384" width="9.140625" style="2"/>
  </cols>
  <sheetData>
    <row r="1" spans="1:15" ht="18.75" x14ac:dyDescent="0.3">
      <c r="A1" s="147" t="s">
        <v>107</v>
      </c>
      <c r="B1" s="147"/>
      <c r="C1" s="147"/>
      <c r="D1" s="147"/>
      <c r="E1" s="147"/>
      <c r="F1" s="147"/>
      <c r="G1" s="147"/>
      <c r="H1" s="147"/>
      <c r="I1" s="147"/>
      <c r="J1" s="147"/>
      <c r="K1" s="147"/>
      <c r="L1" s="147"/>
      <c r="M1" s="147"/>
      <c r="N1" s="147"/>
      <c r="O1" s="147"/>
    </row>
    <row r="2" spans="1:15" x14ac:dyDescent="0.25">
      <c r="A2" s="67" t="s">
        <v>11</v>
      </c>
      <c r="B2" s="148" t="s">
        <v>119</v>
      </c>
      <c r="C2" s="148"/>
      <c r="D2" s="148"/>
      <c r="E2" s="148"/>
      <c r="F2" s="148"/>
      <c r="G2" s="148"/>
      <c r="H2" s="148"/>
      <c r="I2" s="148"/>
      <c r="J2" s="148"/>
      <c r="K2" s="148"/>
      <c r="L2" s="148"/>
      <c r="M2" s="148"/>
      <c r="N2" s="148"/>
      <c r="O2" s="148"/>
    </row>
    <row r="3" spans="1:15" x14ac:dyDescent="0.25">
      <c r="A3" s="67"/>
      <c r="B3" s="148"/>
      <c r="C3" s="148"/>
      <c r="D3" s="148"/>
      <c r="E3" s="148"/>
      <c r="F3" s="148"/>
      <c r="G3" s="148"/>
      <c r="H3" s="148"/>
      <c r="I3" s="148"/>
      <c r="J3" s="148"/>
      <c r="K3" s="148"/>
      <c r="L3" s="148"/>
      <c r="M3" s="148"/>
      <c r="N3" s="148"/>
      <c r="O3" s="148"/>
    </row>
    <row r="4" spans="1:15" x14ac:dyDescent="0.25">
      <c r="A4" s="67"/>
      <c r="B4" s="148"/>
      <c r="C4" s="148"/>
      <c r="D4" s="148"/>
      <c r="E4" s="148"/>
      <c r="F4" s="148"/>
      <c r="G4" s="148"/>
      <c r="H4" s="148"/>
      <c r="I4" s="148"/>
      <c r="J4" s="148"/>
      <c r="K4" s="148"/>
      <c r="L4" s="148"/>
      <c r="M4" s="148"/>
      <c r="N4" s="148"/>
      <c r="O4" s="148"/>
    </row>
    <row r="5" spans="1:15" x14ac:dyDescent="0.25">
      <c r="A5" s="67"/>
      <c r="B5" s="148"/>
      <c r="C5" s="148"/>
      <c r="D5" s="148"/>
      <c r="E5" s="148"/>
      <c r="F5" s="148"/>
      <c r="G5" s="148"/>
      <c r="H5" s="148"/>
      <c r="I5" s="148"/>
      <c r="J5" s="148"/>
      <c r="K5" s="148"/>
      <c r="L5" s="148"/>
      <c r="M5" s="148"/>
      <c r="N5" s="148"/>
      <c r="O5" s="148"/>
    </row>
    <row r="6" spans="1:15" x14ac:dyDescent="0.25">
      <c r="A6" s="67"/>
      <c r="B6" s="148"/>
      <c r="C6" s="148"/>
      <c r="D6" s="148"/>
      <c r="E6" s="148"/>
      <c r="F6" s="148"/>
      <c r="G6" s="148"/>
      <c r="H6" s="148"/>
      <c r="I6" s="148"/>
      <c r="J6" s="148"/>
      <c r="K6" s="148"/>
      <c r="L6" s="148"/>
      <c r="M6" s="148"/>
      <c r="N6" s="148"/>
      <c r="O6" s="148"/>
    </row>
    <row r="7" spans="1:15" x14ac:dyDescent="0.25">
      <c r="A7" s="67"/>
      <c r="B7" s="148"/>
      <c r="C7" s="148"/>
      <c r="D7" s="148"/>
      <c r="E7" s="148"/>
      <c r="F7" s="148"/>
      <c r="G7" s="148"/>
      <c r="H7" s="148"/>
      <c r="I7" s="148"/>
      <c r="J7" s="148"/>
      <c r="K7" s="148"/>
      <c r="L7" s="148"/>
      <c r="M7" s="148"/>
      <c r="N7" s="148"/>
      <c r="O7" s="148"/>
    </row>
    <row r="8" spans="1:15" x14ac:dyDescent="0.25">
      <c r="A8" s="67"/>
      <c r="B8" s="148"/>
      <c r="C8" s="148"/>
      <c r="D8" s="148"/>
      <c r="E8" s="148"/>
      <c r="F8" s="148"/>
      <c r="G8" s="148"/>
      <c r="H8" s="148"/>
      <c r="I8" s="148"/>
      <c r="J8" s="148"/>
      <c r="K8" s="148"/>
      <c r="L8" s="148"/>
      <c r="M8" s="148"/>
      <c r="N8" s="148"/>
      <c r="O8" s="148"/>
    </row>
    <row r="9" spans="1:15" x14ac:dyDescent="0.25">
      <c r="A9" s="67"/>
      <c r="B9" s="148"/>
      <c r="C9" s="148"/>
      <c r="D9" s="148"/>
      <c r="E9" s="148"/>
      <c r="F9" s="148"/>
      <c r="G9" s="148"/>
      <c r="H9" s="148"/>
      <c r="I9" s="148"/>
      <c r="J9" s="148"/>
      <c r="K9" s="148"/>
      <c r="L9" s="148"/>
      <c r="M9" s="148"/>
      <c r="N9" s="148"/>
      <c r="O9" s="148"/>
    </row>
    <row r="10" spans="1:15" x14ac:dyDescent="0.25">
      <c r="A10" s="149" t="s">
        <v>12</v>
      </c>
      <c r="B10" s="148" t="s">
        <v>120</v>
      </c>
      <c r="C10" s="148"/>
      <c r="D10" s="148"/>
      <c r="E10" s="148"/>
      <c r="F10" s="148"/>
      <c r="G10" s="148"/>
      <c r="H10" s="148"/>
      <c r="I10" s="148"/>
      <c r="J10" s="148"/>
      <c r="K10" s="148"/>
      <c r="L10" s="148"/>
      <c r="M10" s="148"/>
      <c r="N10" s="148"/>
      <c r="O10" s="148"/>
    </row>
    <row r="11" spans="1:15" x14ac:dyDescent="0.25">
      <c r="A11" s="149"/>
      <c r="B11" s="148"/>
      <c r="C11" s="148"/>
      <c r="D11" s="148"/>
      <c r="E11" s="148"/>
      <c r="F11" s="148"/>
      <c r="G11" s="148"/>
      <c r="H11" s="148"/>
      <c r="I11" s="148"/>
      <c r="J11" s="148"/>
      <c r="K11" s="148"/>
      <c r="L11" s="148"/>
      <c r="M11" s="148"/>
      <c r="N11" s="148"/>
      <c r="O11" s="148"/>
    </row>
    <row r="12" spans="1:15" x14ac:dyDescent="0.25">
      <c r="A12" s="149"/>
      <c r="B12" s="148"/>
      <c r="C12" s="148"/>
      <c r="D12" s="148"/>
      <c r="E12" s="148"/>
      <c r="F12" s="148"/>
      <c r="G12" s="148"/>
      <c r="H12" s="148"/>
      <c r="I12" s="148"/>
      <c r="J12" s="148"/>
      <c r="K12" s="148"/>
      <c r="L12" s="148"/>
      <c r="M12" s="148"/>
      <c r="N12" s="148"/>
      <c r="O12" s="148"/>
    </row>
    <row r="13" spans="1:15" x14ac:dyDescent="0.25">
      <c r="A13" s="149"/>
      <c r="B13" s="148"/>
      <c r="C13" s="148"/>
      <c r="D13" s="148"/>
      <c r="E13" s="148"/>
      <c r="F13" s="148"/>
      <c r="G13" s="148"/>
      <c r="H13" s="148"/>
      <c r="I13" s="148"/>
      <c r="J13" s="148"/>
      <c r="K13" s="148"/>
      <c r="L13" s="148"/>
      <c r="M13" s="148"/>
      <c r="N13" s="148"/>
      <c r="O13" s="148"/>
    </row>
    <row r="14" spans="1:15" x14ac:dyDescent="0.25">
      <c r="A14" s="149"/>
      <c r="B14" s="148"/>
      <c r="C14" s="148"/>
      <c r="D14" s="148"/>
      <c r="E14" s="148"/>
      <c r="F14" s="148"/>
      <c r="G14" s="148"/>
      <c r="H14" s="148"/>
      <c r="I14" s="148"/>
      <c r="J14" s="148"/>
      <c r="K14" s="148"/>
      <c r="L14" s="148"/>
      <c r="M14" s="148"/>
      <c r="N14" s="148"/>
      <c r="O14" s="148"/>
    </row>
    <row r="15" spans="1:15" x14ac:dyDescent="0.25">
      <c r="A15" s="149"/>
      <c r="B15" s="148"/>
      <c r="C15" s="148"/>
      <c r="D15" s="148"/>
      <c r="E15" s="148"/>
      <c r="F15" s="148"/>
      <c r="G15" s="148"/>
      <c r="H15" s="148"/>
      <c r="I15" s="148"/>
      <c r="J15" s="148"/>
      <c r="K15" s="148"/>
      <c r="L15" s="148"/>
      <c r="M15" s="148"/>
      <c r="N15" s="148"/>
      <c r="O15" s="148"/>
    </row>
    <row r="16" spans="1:15" x14ac:dyDescent="0.25">
      <c r="A16" s="149"/>
      <c r="B16" s="148"/>
      <c r="C16" s="148"/>
      <c r="D16" s="148"/>
      <c r="E16" s="148"/>
      <c r="F16" s="148"/>
      <c r="G16" s="148"/>
      <c r="H16" s="148"/>
      <c r="I16" s="148"/>
      <c r="J16" s="148"/>
      <c r="K16" s="148"/>
      <c r="L16" s="148"/>
      <c r="M16" s="148"/>
      <c r="N16" s="148"/>
      <c r="O16" s="148"/>
    </row>
    <row r="17" spans="1:15" x14ac:dyDescent="0.25">
      <c r="A17" s="149"/>
      <c r="B17" s="148"/>
      <c r="C17" s="148"/>
      <c r="D17" s="148"/>
      <c r="E17" s="148"/>
      <c r="F17" s="148"/>
      <c r="G17" s="148"/>
      <c r="H17" s="148"/>
      <c r="I17" s="148"/>
      <c r="J17" s="148"/>
      <c r="K17" s="148"/>
      <c r="L17" s="148"/>
      <c r="M17" s="148"/>
      <c r="N17" s="148"/>
      <c r="O17" s="148"/>
    </row>
    <row r="18" spans="1:15" x14ac:dyDescent="0.25">
      <c r="A18" s="149"/>
      <c r="B18" s="148"/>
      <c r="C18" s="148"/>
      <c r="D18" s="148"/>
      <c r="E18" s="148"/>
      <c r="F18" s="148"/>
      <c r="G18" s="148"/>
      <c r="H18" s="148"/>
      <c r="I18" s="148"/>
      <c r="J18" s="148"/>
      <c r="K18" s="148"/>
      <c r="L18" s="148"/>
      <c r="M18" s="148"/>
      <c r="N18" s="148"/>
      <c r="O18" s="148"/>
    </row>
    <row r="19" spans="1:15" x14ac:dyDescent="0.25">
      <c r="A19" s="149"/>
      <c r="B19" s="148"/>
      <c r="C19" s="148"/>
      <c r="D19" s="148"/>
      <c r="E19" s="148"/>
      <c r="F19" s="148"/>
      <c r="G19" s="148"/>
      <c r="H19" s="148"/>
      <c r="I19" s="148"/>
      <c r="J19" s="148"/>
      <c r="K19" s="148"/>
      <c r="L19" s="148"/>
      <c r="M19" s="148"/>
      <c r="N19" s="148"/>
      <c r="O19" s="148"/>
    </row>
    <row r="20" spans="1:15" x14ac:dyDescent="0.25">
      <c r="A20" s="149" t="s">
        <v>13</v>
      </c>
      <c r="B20" s="148" t="s">
        <v>9</v>
      </c>
      <c r="C20" s="148"/>
      <c r="D20" s="148"/>
      <c r="E20" s="148"/>
      <c r="F20" s="148"/>
      <c r="G20" s="148"/>
      <c r="H20" s="148"/>
      <c r="I20" s="148"/>
      <c r="J20" s="148"/>
      <c r="K20" s="148"/>
      <c r="L20" s="148"/>
      <c r="M20" s="148"/>
      <c r="N20" s="148"/>
      <c r="O20" s="148"/>
    </row>
    <row r="21" spans="1:15" x14ac:dyDescent="0.25">
      <c r="A21" s="149"/>
      <c r="B21" s="148"/>
      <c r="C21" s="148"/>
      <c r="D21" s="148"/>
      <c r="E21" s="148"/>
      <c r="F21" s="148"/>
      <c r="G21" s="148"/>
      <c r="H21" s="148"/>
      <c r="I21" s="148"/>
      <c r="J21" s="148"/>
      <c r="K21" s="148"/>
      <c r="L21" s="148"/>
      <c r="M21" s="148"/>
      <c r="N21" s="148"/>
      <c r="O21" s="148"/>
    </row>
    <row r="22" spans="1:15" x14ac:dyDescent="0.25">
      <c r="A22" s="149"/>
      <c r="B22" s="148"/>
      <c r="C22" s="148"/>
      <c r="D22" s="148"/>
      <c r="E22" s="148"/>
      <c r="F22" s="148"/>
      <c r="G22" s="148"/>
      <c r="H22" s="148"/>
      <c r="I22" s="148"/>
      <c r="J22" s="148"/>
      <c r="K22" s="148"/>
      <c r="L22" s="148"/>
      <c r="M22" s="148"/>
      <c r="N22" s="148"/>
      <c r="O22" s="148"/>
    </row>
    <row r="23" spans="1:15" x14ac:dyDescent="0.25">
      <c r="A23" s="149" t="s">
        <v>14</v>
      </c>
      <c r="B23" s="148" t="s">
        <v>121</v>
      </c>
      <c r="C23" s="148"/>
      <c r="D23" s="148"/>
      <c r="E23" s="148"/>
      <c r="F23" s="148"/>
      <c r="G23" s="148"/>
      <c r="H23" s="148"/>
      <c r="I23" s="148"/>
      <c r="J23" s="148"/>
      <c r="K23" s="148"/>
      <c r="L23" s="148"/>
      <c r="M23" s="148"/>
      <c r="N23" s="148"/>
      <c r="O23" s="148"/>
    </row>
    <row r="24" spans="1:15" x14ac:dyDescent="0.25">
      <c r="A24" s="149"/>
      <c r="B24" s="148"/>
      <c r="C24" s="148"/>
      <c r="D24" s="148"/>
      <c r="E24" s="148"/>
      <c r="F24" s="148"/>
      <c r="G24" s="148"/>
      <c r="H24" s="148"/>
      <c r="I24" s="148"/>
      <c r="J24" s="148"/>
      <c r="K24" s="148"/>
      <c r="L24" s="148"/>
      <c r="M24" s="148"/>
      <c r="N24" s="148"/>
      <c r="O24" s="148"/>
    </row>
    <row r="25" spans="1:15" x14ac:dyDescent="0.25">
      <c r="A25" s="149"/>
      <c r="B25" s="148"/>
      <c r="C25" s="148"/>
      <c r="D25" s="148"/>
      <c r="E25" s="148"/>
      <c r="F25" s="148"/>
      <c r="G25" s="148"/>
      <c r="H25" s="148"/>
      <c r="I25" s="148"/>
      <c r="J25" s="148"/>
      <c r="K25" s="148"/>
      <c r="L25" s="148"/>
      <c r="M25" s="148"/>
      <c r="N25" s="148"/>
      <c r="O25" s="148"/>
    </row>
    <row r="26" spans="1:15" x14ac:dyDescent="0.25">
      <c r="A26" s="149"/>
      <c r="B26" s="148"/>
      <c r="C26" s="148"/>
      <c r="D26" s="148"/>
      <c r="E26" s="148"/>
      <c r="F26" s="148"/>
      <c r="G26" s="148"/>
      <c r="H26" s="148"/>
      <c r="I26" s="148"/>
      <c r="J26" s="148"/>
      <c r="K26" s="148"/>
      <c r="L26" s="148"/>
      <c r="M26" s="148"/>
      <c r="N26" s="148"/>
      <c r="O26" s="148"/>
    </row>
    <row r="27" spans="1:15" x14ac:dyDescent="0.25">
      <c r="A27" s="149"/>
      <c r="B27" s="148"/>
      <c r="C27" s="148"/>
      <c r="D27" s="148"/>
      <c r="E27" s="148"/>
      <c r="F27" s="148"/>
      <c r="G27" s="148"/>
      <c r="H27" s="148"/>
      <c r="I27" s="148"/>
      <c r="J27" s="148"/>
      <c r="K27" s="148"/>
      <c r="L27" s="148"/>
      <c r="M27" s="148"/>
      <c r="N27" s="148"/>
      <c r="O27" s="148"/>
    </row>
    <row r="28" spans="1:15" x14ac:dyDescent="0.25">
      <c r="A28" s="149"/>
      <c r="B28" s="148"/>
      <c r="C28" s="148"/>
      <c r="D28" s="148"/>
      <c r="E28" s="148"/>
      <c r="F28" s="148"/>
      <c r="G28" s="148"/>
      <c r="H28" s="148"/>
      <c r="I28" s="148"/>
      <c r="J28" s="148"/>
      <c r="K28" s="148"/>
      <c r="L28" s="148"/>
      <c r="M28" s="148"/>
      <c r="N28" s="148"/>
      <c r="O28" s="148"/>
    </row>
    <row r="29" spans="1:15" x14ac:dyDescent="0.25">
      <c r="A29" s="149"/>
      <c r="B29" s="148"/>
      <c r="C29" s="148"/>
      <c r="D29" s="148"/>
      <c r="E29" s="148"/>
      <c r="F29" s="148"/>
      <c r="G29" s="148"/>
      <c r="H29" s="148"/>
      <c r="I29" s="148"/>
      <c r="J29" s="148"/>
      <c r="K29" s="148"/>
      <c r="L29" s="148"/>
      <c r="M29" s="148"/>
      <c r="N29" s="148"/>
      <c r="O29" s="148"/>
    </row>
    <row r="30" spans="1:15" x14ac:dyDescent="0.25">
      <c r="A30" s="149"/>
      <c r="B30" s="148"/>
      <c r="C30" s="148"/>
      <c r="D30" s="148"/>
      <c r="E30" s="148"/>
      <c r="F30" s="148"/>
      <c r="G30" s="148"/>
      <c r="H30" s="148"/>
      <c r="I30" s="148"/>
      <c r="J30" s="148"/>
      <c r="K30" s="148"/>
      <c r="L30" s="148"/>
      <c r="M30" s="148"/>
      <c r="N30" s="148"/>
      <c r="O30" s="148"/>
    </row>
    <row r="31" spans="1:15" ht="15.75" customHeight="1" x14ac:dyDescent="0.25">
      <c r="A31" s="149" t="s">
        <v>15</v>
      </c>
      <c r="B31" s="148" t="s">
        <v>122</v>
      </c>
      <c r="C31" s="148"/>
      <c r="D31" s="148"/>
      <c r="E31" s="148"/>
      <c r="F31" s="148"/>
      <c r="G31" s="148"/>
      <c r="H31" s="148"/>
      <c r="I31" s="148"/>
      <c r="J31" s="148"/>
      <c r="K31" s="148"/>
      <c r="L31" s="148"/>
      <c r="M31" s="148"/>
      <c r="N31" s="148"/>
      <c r="O31" s="148"/>
    </row>
    <row r="32" spans="1:15" x14ac:dyDescent="0.25">
      <c r="A32" s="149"/>
      <c r="B32" s="148"/>
      <c r="C32" s="148"/>
      <c r="D32" s="148"/>
      <c r="E32" s="148"/>
      <c r="F32" s="148"/>
      <c r="G32" s="148"/>
      <c r="H32" s="148"/>
      <c r="I32" s="148"/>
      <c r="J32" s="148"/>
      <c r="K32" s="148"/>
      <c r="L32" s="148"/>
      <c r="M32" s="148"/>
      <c r="N32" s="148"/>
      <c r="O32" s="148"/>
    </row>
    <row r="33" spans="1:15" x14ac:dyDescent="0.25">
      <c r="A33" s="149"/>
      <c r="B33" s="148"/>
      <c r="C33" s="148"/>
      <c r="D33" s="148"/>
      <c r="E33" s="148"/>
      <c r="F33" s="148"/>
      <c r="G33" s="148"/>
      <c r="H33" s="148"/>
      <c r="I33" s="148"/>
      <c r="J33" s="148"/>
      <c r="K33" s="148"/>
      <c r="L33" s="148"/>
      <c r="M33" s="148"/>
      <c r="N33" s="148"/>
      <c r="O33" s="148"/>
    </row>
    <row r="34" spans="1:15" x14ac:dyDescent="0.25">
      <c r="A34" s="5" t="s">
        <v>16</v>
      </c>
      <c r="B34" s="148" t="s">
        <v>18</v>
      </c>
      <c r="C34" s="148"/>
      <c r="D34" s="148"/>
      <c r="E34" s="148"/>
      <c r="F34" s="148"/>
      <c r="G34" s="148"/>
      <c r="H34" s="148"/>
      <c r="I34" s="148"/>
      <c r="J34" s="148"/>
      <c r="K34" s="148"/>
      <c r="L34" s="148"/>
      <c r="M34" s="148"/>
      <c r="N34" s="148"/>
      <c r="O34" s="148"/>
    </row>
    <row r="35" spans="1:15" x14ac:dyDescent="0.25">
      <c r="A35" s="5"/>
      <c r="B35" s="150" t="s">
        <v>123</v>
      </c>
      <c r="C35" s="150"/>
      <c r="D35" s="150"/>
      <c r="E35" s="150"/>
      <c r="F35" s="150"/>
      <c r="G35" s="150"/>
      <c r="H35" s="150"/>
      <c r="I35" s="150"/>
      <c r="J35" s="150"/>
      <c r="K35" s="150"/>
      <c r="L35" s="150"/>
      <c r="M35" s="150"/>
      <c r="N35" s="150"/>
      <c r="O35" s="150"/>
    </row>
    <row r="36" spans="1:15" ht="15.75" customHeight="1" x14ac:dyDescent="0.25">
      <c r="A36" s="5"/>
      <c r="B36" s="148" t="s">
        <v>104</v>
      </c>
      <c r="C36" s="148"/>
      <c r="D36" s="148"/>
      <c r="E36" s="148"/>
      <c r="F36" s="148"/>
      <c r="G36" s="148"/>
      <c r="H36" s="148"/>
      <c r="I36" s="148"/>
      <c r="J36" s="148"/>
      <c r="K36" s="148"/>
      <c r="L36" s="148"/>
      <c r="M36" s="148"/>
      <c r="N36" s="148"/>
      <c r="O36" s="148"/>
    </row>
    <row r="37" spans="1:15" x14ac:dyDescent="0.25">
      <c r="A37" s="5"/>
      <c r="B37" s="148"/>
      <c r="C37" s="148"/>
      <c r="D37" s="148"/>
      <c r="E37" s="148"/>
      <c r="F37" s="148"/>
      <c r="G37" s="148"/>
      <c r="H37" s="148"/>
      <c r="I37" s="148"/>
      <c r="J37" s="148"/>
      <c r="K37" s="148"/>
      <c r="L37" s="148"/>
      <c r="M37" s="148"/>
      <c r="N37" s="148"/>
      <c r="O37" s="148"/>
    </row>
    <row r="38" spans="1:15" x14ac:dyDescent="0.25">
      <c r="A38" s="5"/>
      <c r="B38" s="148"/>
      <c r="C38" s="148"/>
      <c r="D38" s="148"/>
      <c r="E38" s="148"/>
      <c r="F38" s="148"/>
      <c r="G38" s="148"/>
      <c r="H38" s="148"/>
      <c r="I38" s="148"/>
      <c r="J38" s="148"/>
      <c r="K38" s="148"/>
      <c r="L38" s="148"/>
      <c r="M38" s="148"/>
      <c r="N38" s="148"/>
      <c r="O38" s="148"/>
    </row>
    <row r="39" spans="1:15" x14ac:dyDescent="0.25">
      <c r="A39" s="5" t="s">
        <v>17</v>
      </c>
      <c r="B39" s="148" t="s">
        <v>19</v>
      </c>
      <c r="C39" s="148"/>
      <c r="D39" s="148"/>
      <c r="E39" s="148"/>
      <c r="F39" s="148"/>
      <c r="G39" s="148"/>
      <c r="H39" s="148"/>
      <c r="I39" s="148"/>
      <c r="J39" s="148"/>
      <c r="K39" s="148"/>
      <c r="L39" s="148"/>
      <c r="M39" s="148"/>
      <c r="N39" s="148"/>
      <c r="O39" s="148"/>
    </row>
    <row r="40" spans="1:15" x14ac:dyDescent="0.25">
      <c r="A40" s="5"/>
      <c r="B40" s="148" t="s">
        <v>20</v>
      </c>
      <c r="C40" s="148"/>
      <c r="D40" s="148"/>
      <c r="E40" s="148"/>
      <c r="F40" s="148"/>
      <c r="G40" s="148"/>
      <c r="H40" s="148"/>
      <c r="I40" s="148"/>
      <c r="J40" s="148"/>
      <c r="K40" s="148"/>
      <c r="L40" s="148"/>
      <c r="M40" s="148"/>
      <c r="N40" s="148"/>
      <c r="O40" s="148"/>
    </row>
    <row r="41" spans="1:15" x14ac:dyDescent="0.25">
      <c r="A41" s="5"/>
      <c r="B41" s="148" t="s">
        <v>21</v>
      </c>
      <c r="C41" s="148"/>
      <c r="D41" s="148"/>
      <c r="E41" s="148"/>
      <c r="F41" s="148"/>
      <c r="G41" s="148"/>
      <c r="H41" s="148"/>
      <c r="I41" s="148"/>
      <c r="J41" s="148"/>
      <c r="K41" s="148"/>
      <c r="L41" s="148"/>
      <c r="M41" s="148"/>
      <c r="N41" s="148"/>
      <c r="O41" s="148"/>
    </row>
    <row r="42" spans="1:15" ht="15.75" customHeight="1" x14ac:dyDescent="0.25">
      <c r="A42" s="5"/>
      <c r="B42" s="148" t="s">
        <v>41</v>
      </c>
      <c r="C42" s="148"/>
      <c r="D42" s="148"/>
      <c r="E42" s="148"/>
      <c r="F42" s="148"/>
      <c r="G42" s="148"/>
      <c r="H42" s="148"/>
      <c r="I42" s="148"/>
      <c r="J42" s="148"/>
      <c r="K42" s="148"/>
      <c r="L42" s="148"/>
      <c r="M42" s="148"/>
      <c r="N42" s="148"/>
      <c r="O42" s="148"/>
    </row>
    <row r="43" spans="1:15" ht="15.75" customHeight="1" x14ac:dyDescent="0.25">
      <c r="A43" s="5"/>
      <c r="B43" s="148"/>
      <c r="C43" s="148"/>
      <c r="D43" s="148"/>
      <c r="E43" s="148"/>
      <c r="F43" s="148"/>
      <c r="G43" s="148"/>
      <c r="H43" s="148"/>
      <c r="I43" s="148"/>
      <c r="J43" s="148"/>
      <c r="K43" s="148"/>
      <c r="L43" s="148"/>
      <c r="M43" s="148"/>
      <c r="N43" s="148"/>
      <c r="O43" s="148"/>
    </row>
    <row r="44" spans="1:15" x14ac:dyDescent="0.25">
      <c r="A44" s="5"/>
      <c r="B44" s="148"/>
      <c r="C44" s="148"/>
      <c r="D44" s="148"/>
      <c r="E44" s="148"/>
      <c r="F44" s="148"/>
      <c r="G44" s="148"/>
      <c r="H44" s="148"/>
      <c r="I44" s="148"/>
      <c r="J44" s="148"/>
      <c r="K44" s="148"/>
      <c r="L44" s="148"/>
      <c r="M44" s="148"/>
      <c r="N44" s="148"/>
      <c r="O44" s="148"/>
    </row>
    <row r="45" spans="1:15" x14ac:dyDescent="0.25">
      <c r="A45" s="5"/>
      <c r="B45" s="148" t="s">
        <v>42</v>
      </c>
      <c r="C45" s="148"/>
      <c r="D45" s="148"/>
      <c r="E45" s="148"/>
      <c r="F45" s="148"/>
      <c r="G45" s="148"/>
      <c r="H45" s="148"/>
      <c r="I45" s="148"/>
      <c r="J45" s="148"/>
      <c r="K45" s="148"/>
      <c r="L45" s="148"/>
      <c r="M45" s="148"/>
      <c r="N45" s="148"/>
      <c r="O45" s="148"/>
    </row>
    <row r="46" spans="1:15" x14ac:dyDescent="0.25">
      <c r="A46" s="5"/>
      <c r="B46" s="148"/>
      <c r="C46" s="148"/>
      <c r="D46" s="148"/>
      <c r="E46" s="148"/>
      <c r="F46" s="148"/>
      <c r="G46" s="148"/>
      <c r="H46" s="148"/>
      <c r="I46" s="148"/>
      <c r="J46" s="148"/>
      <c r="K46" s="148"/>
      <c r="L46" s="148"/>
      <c r="M46" s="148"/>
      <c r="N46" s="148"/>
      <c r="O46" s="148"/>
    </row>
    <row r="47" spans="1:15" x14ac:dyDescent="0.25">
      <c r="A47" s="5" t="s">
        <v>105</v>
      </c>
      <c r="B47" s="150" t="s">
        <v>106</v>
      </c>
      <c r="C47" s="150"/>
      <c r="D47" s="150"/>
      <c r="E47" s="150"/>
      <c r="F47" s="150"/>
      <c r="G47" s="150"/>
      <c r="H47" s="150"/>
      <c r="I47" s="150"/>
      <c r="J47" s="150"/>
      <c r="K47" s="150"/>
      <c r="L47" s="150"/>
      <c r="M47" s="150"/>
      <c r="N47" s="150"/>
      <c r="O47" s="150"/>
    </row>
    <row r="48" spans="1:15" x14ac:dyDescent="0.25">
      <c r="A48" s="5"/>
      <c r="B48" s="148" t="s">
        <v>103</v>
      </c>
      <c r="C48" s="148"/>
      <c r="D48" s="148"/>
      <c r="E48" s="148"/>
      <c r="F48" s="148"/>
      <c r="G48" s="148"/>
      <c r="H48" s="148"/>
      <c r="I48" s="148"/>
      <c r="J48" s="148"/>
      <c r="K48" s="148"/>
      <c r="L48" s="148"/>
      <c r="M48" s="148"/>
      <c r="N48" s="148"/>
      <c r="O48" s="148"/>
    </row>
    <row r="49" spans="1:15" x14ac:dyDescent="0.25">
      <c r="A49" s="5"/>
      <c r="B49" s="68"/>
      <c r="C49" s="68"/>
      <c r="D49" s="68"/>
      <c r="E49" s="68"/>
      <c r="F49" s="68"/>
      <c r="G49" s="68"/>
      <c r="H49" s="68"/>
      <c r="I49" s="68"/>
      <c r="J49" s="68"/>
      <c r="K49" s="68"/>
      <c r="L49" s="68"/>
      <c r="M49" s="68"/>
      <c r="N49" s="68"/>
      <c r="O49" s="68"/>
    </row>
    <row r="50" spans="1:15" x14ac:dyDescent="0.25">
      <c r="A50" s="2" t="s">
        <v>124</v>
      </c>
      <c r="B50" s="148" t="s">
        <v>125</v>
      </c>
      <c r="C50" s="150"/>
      <c r="D50" s="150"/>
      <c r="E50" s="150"/>
      <c r="F50" s="150"/>
      <c r="G50" s="150"/>
      <c r="H50" s="150"/>
      <c r="I50" s="150"/>
      <c r="J50" s="150"/>
      <c r="K50" s="150"/>
      <c r="L50" s="150"/>
      <c r="M50" s="150"/>
      <c r="N50" s="150"/>
      <c r="O50" s="150"/>
    </row>
    <row r="51" spans="1:15" x14ac:dyDescent="0.25">
      <c r="A51" s="13"/>
      <c r="B51" s="150"/>
      <c r="C51" s="150"/>
      <c r="D51" s="150"/>
      <c r="E51" s="150"/>
      <c r="F51" s="150"/>
      <c r="G51" s="150"/>
      <c r="H51" s="150"/>
      <c r="I51" s="150"/>
      <c r="J51" s="150"/>
      <c r="K51" s="150"/>
      <c r="L51" s="150"/>
      <c r="M51" s="150"/>
      <c r="N51" s="150"/>
      <c r="O51" s="150"/>
    </row>
    <row r="52" spans="1:15" x14ac:dyDescent="0.25">
      <c r="A52" s="13"/>
      <c r="B52" s="150"/>
      <c r="C52" s="150"/>
      <c r="D52" s="150"/>
      <c r="E52" s="150"/>
      <c r="F52" s="150"/>
      <c r="G52" s="150"/>
      <c r="H52" s="150"/>
      <c r="I52" s="150"/>
      <c r="J52" s="150"/>
      <c r="K52" s="150"/>
      <c r="L52" s="150"/>
      <c r="M52" s="150"/>
      <c r="N52" s="150"/>
      <c r="O52" s="150"/>
    </row>
    <row r="53" spans="1:15" x14ac:dyDescent="0.25">
      <c r="A53" s="13"/>
      <c r="B53" s="150"/>
      <c r="C53" s="150"/>
      <c r="D53" s="150"/>
      <c r="E53" s="150"/>
      <c r="F53" s="150"/>
      <c r="G53" s="150"/>
      <c r="H53" s="150"/>
      <c r="I53" s="150"/>
      <c r="J53" s="150"/>
      <c r="K53" s="150"/>
      <c r="L53" s="150"/>
      <c r="M53" s="150"/>
      <c r="N53" s="150"/>
      <c r="O53" s="150"/>
    </row>
    <row r="54" spans="1:15" x14ac:dyDescent="0.25">
      <c r="A54" s="13"/>
      <c r="B54" s="150"/>
      <c r="C54" s="150"/>
      <c r="D54" s="150"/>
      <c r="E54" s="150"/>
      <c r="F54" s="150"/>
      <c r="G54" s="150"/>
      <c r="H54" s="150"/>
      <c r="I54" s="150"/>
      <c r="J54" s="150"/>
      <c r="K54" s="150"/>
      <c r="L54" s="150"/>
      <c r="M54" s="150"/>
      <c r="N54" s="150"/>
      <c r="O54" s="150"/>
    </row>
    <row r="55" spans="1:15" x14ac:dyDescent="0.25">
      <c r="A55" s="13"/>
      <c r="B55" s="150"/>
      <c r="C55" s="150"/>
      <c r="D55" s="150"/>
      <c r="E55" s="150"/>
      <c r="F55" s="150"/>
      <c r="G55" s="150"/>
      <c r="H55" s="150"/>
      <c r="I55" s="150"/>
      <c r="J55" s="150"/>
      <c r="K55" s="150"/>
      <c r="L55" s="150"/>
      <c r="M55" s="150"/>
      <c r="N55" s="150"/>
      <c r="O55" s="150"/>
    </row>
    <row r="56" spans="1:15" x14ac:dyDescent="0.25">
      <c r="B56" s="150"/>
      <c r="C56" s="150"/>
      <c r="D56" s="150"/>
      <c r="E56" s="150"/>
      <c r="F56" s="150"/>
      <c r="G56" s="150"/>
      <c r="H56" s="150"/>
      <c r="I56" s="150"/>
      <c r="J56" s="150"/>
      <c r="K56" s="150"/>
      <c r="L56" s="150"/>
      <c r="M56" s="150"/>
      <c r="N56" s="150"/>
      <c r="O56" s="150"/>
    </row>
    <row r="57" spans="1:15" x14ac:dyDescent="0.25">
      <c r="B57" s="150"/>
      <c r="C57" s="150"/>
      <c r="D57" s="150"/>
      <c r="E57" s="150"/>
      <c r="F57" s="150"/>
      <c r="G57" s="150"/>
      <c r="H57" s="150"/>
      <c r="I57" s="150"/>
      <c r="J57" s="150"/>
      <c r="K57" s="150"/>
      <c r="L57" s="150"/>
      <c r="M57" s="150"/>
      <c r="N57" s="150"/>
      <c r="O57" s="150"/>
    </row>
    <row r="58" spans="1:15" x14ac:dyDescent="0.25">
      <c r="B58" s="150"/>
      <c r="C58" s="150"/>
      <c r="D58" s="150"/>
      <c r="E58" s="150"/>
      <c r="F58" s="150"/>
      <c r="G58" s="150"/>
      <c r="H58" s="150"/>
      <c r="I58" s="150"/>
      <c r="J58" s="150"/>
      <c r="K58" s="150"/>
      <c r="L58" s="150"/>
      <c r="M58" s="150"/>
      <c r="N58" s="150"/>
      <c r="O58" s="150"/>
    </row>
    <row r="59" spans="1:15" x14ac:dyDescent="0.25">
      <c r="B59" s="150"/>
      <c r="C59" s="150"/>
      <c r="D59" s="150"/>
      <c r="E59" s="150"/>
      <c r="F59" s="150"/>
      <c r="G59" s="150"/>
      <c r="H59" s="150"/>
      <c r="I59" s="150"/>
      <c r="J59" s="150"/>
      <c r="K59" s="150"/>
      <c r="L59" s="150"/>
      <c r="M59" s="150"/>
      <c r="N59" s="150"/>
      <c r="O59" s="150"/>
    </row>
    <row r="60" spans="1:15" x14ac:dyDescent="0.25">
      <c r="B60" s="150"/>
      <c r="C60" s="150"/>
      <c r="D60" s="150"/>
      <c r="E60" s="150"/>
      <c r="F60" s="150"/>
      <c r="G60" s="150"/>
      <c r="H60" s="150"/>
      <c r="I60" s="150"/>
      <c r="J60" s="150"/>
      <c r="K60" s="150"/>
      <c r="L60" s="150"/>
      <c r="M60" s="150"/>
      <c r="N60" s="150"/>
      <c r="O60" s="150"/>
    </row>
    <row r="61" spans="1:15" x14ac:dyDescent="0.25">
      <c r="B61" s="150"/>
      <c r="C61" s="150"/>
      <c r="D61" s="150"/>
      <c r="E61" s="150"/>
      <c r="F61" s="150"/>
      <c r="G61" s="150"/>
      <c r="H61" s="150"/>
      <c r="I61" s="150"/>
      <c r="J61" s="150"/>
      <c r="K61" s="150"/>
      <c r="L61" s="150"/>
      <c r="M61" s="150"/>
      <c r="N61" s="150"/>
      <c r="O61" s="150"/>
    </row>
    <row r="62" spans="1:15" x14ac:dyDescent="0.25">
      <c r="B62" s="150"/>
      <c r="C62" s="150"/>
      <c r="D62" s="150"/>
      <c r="E62" s="150"/>
      <c r="F62" s="150"/>
      <c r="G62" s="150"/>
      <c r="H62" s="150"/>
      <c r="I62" s="150"/>
      <c r="J62" s="150"/>
      <c r="K62" s="150"/>
      <c r="L62" s="150"/>
      <c r="M62" s="150"/>
      <c r="N62" s="150"/>
      <c r="O62" s="150"/>
    </row>
    <row r="63" spans="1:15" x14ac:dyDescent="0.25">
      <c r="B63" s="150"/>
      <c r="C63" s="150"/>
      <c r="D63" s="150"/>
      <c r="E63" s="150"/>
      <c r="F63" s="150"/>
      <c r="G63" s="150"/>
      <c r="H63" s="150"/>
      <c r="I63" s="150"/>
      <c r="J63" s="150"/>
      <c r="K63" s="150"/>
      <c r="L63" s="150"/>
      <c r="M63" s="150"/>
      <c r="N63" s="150"/>
      <c r="O63" s="150"/>
    </row>
    <row r="64" spans="1:15" x14ac:dyDescent="0.25">
      <c r="B64" s="150"/>
      <c r="C64" s="150"/>
      <c r="D64" s="150"/>
      <c r="E64" s="150"/>
      <c r="F64" s="150"/>
      <c r="G64" s="150"/>
      <c r="H64" s="150"/>
      <c r="I64" s="150"/>
      <c r="J64" s="150"/>
      <c r="K64" s="150"/>
      <c r="L64" s="150"/>
      <c r="M64" s="150"/>
      <c r="N64" s="150"/>
      <c r="O64" s="150"/>
    </row>
    <row r="65" spans="2:15" x14ac:dyDescent="0.25">
      <c r="B65" s="150"/>
      <c r="C65" s="150"/>
      <c r="D65" s="150"/>
      <c r="E65" s="150"/>
      <c r="F65" s="150"/>
      <c r="G65" s="150"/>
      <c r="H65" s="150"/>
      <c r="I65" s="150"/>
      <c r="J65" s="150"/>
      <c r="K65" s="150"/>
      <c r="L65" s="150"/>
      <c r="M65" s="150"/>
      <c r="N65" s="150"/>
      <c r="O65" s="150"/>
    </row>
    <row r="66" spans="2:15" x14ac:dyDescent="0.25">
      <c r="B66" s="150"/>
      <c r="C66" s="150"/>
      <c r="D66" s="150"/>
      <c r="E66" s="150"/>
      <c r="F66" s="150"/>
      <c r="G66" s="150"/>
      <c r="H66" s="150"/>
      <c r="I66" s="150"/>
      <c r="J66" s="150"/>
      <c r="K66" s="150"/>
      <c r="L66" s="150"/>
      <c r="M66" s="150"/>
      <c r="N66" s="150"/>
      <c r="O66" s="150"/>
    </row>
    <row r="67" spans="2:15" x14ac:dyDescent="0.25">
      <c r="B67" s="150"/>
      <c r="C67" s="150"/>
      <c r="D67" s="150"/>
      <c r="E67" s="150"/>
      <c r="F67" s="150"/>
      <c r="G67" s="150"/>
      <c r="H67" s="150"/>
      <c r="I67" s="150"/>
      <c r="J67" s="150"/>
      <c r="K67" s="150"/>
      <c r="L67" s="150"/>
      <c r="M67" s="150"/>
      <c r="N67" s="150"/>
      <c r="O67" s="150"/>
    </row>
    <row r="68" spans="2:15" x14ac:dyDescent="0.25">
      <c r="B68" s="150"/>
      <c r="C68" s="150"/>
      <c r="D68" s="150"/>
      <c r="E68" s="150"/>
      <c r="F68" s="150"/>
      <c r="G68" s="150"/>
      <c r="H68" s="150"/>
      <c r="I68" s="150"/>
      <c r="J68" s="150"/>
      <c r="K68" s="150"/>
      <c r="L68" s="150"/>
      <c r="M68" s="150"/>
      <c r="N68" s="150"/>
      <c r="O68" s="150"/>
    </row>
    <row r="69" spans="2:15" x14ac:dyDescent="0.25">
      <c r="B69" s="150"/>
      <c r="C69" s="150"/>
      <c r="D69" s="150"/>
      <c r="E69" s="150"/>
      <c r="F69" s="150"/>
      <c r="G69" s="150"/>
      <c r="H69" s="150"/>
      <c r="I69" s="150"/>
      <c r="J69" s="150"/>
      <c r="K69" s="150"/>
      <c r="L69" s="150"/>
      <c r="M69" s="150"/>
      <c r="N69" s="150"/>
      <c r="O69" s="150"/>
    </row>
    <row r="70" spans="2:15" x14ac:dyDescent="0.25">
      <c r="B70" s="150"/>
      <c r="C70" s="150"/>
      <c r="D70" s="150"/>
      <c r="E70" s="150"/>
      <c r="F70" s="150"/>
      <c r="G70" s="150"/>
      <c r="H70" s="150"/>
      <c r="I70" s="150"/>
      <c r="J70" s="150"/>
      <c r="K70" s="150"/>
      <c r="L70" s="150"/>
      <c r="M70" s="150"/>
      <c r="N70" s="150"/>
      <c r="O70" s="150"/>
    </row>
    <row r="71" spans="2:15" x14ac:dyDescent="0.25">
      <c r="B71" s="150"/>
      <c r="C71" s="150"/>
      <c r="D71" s="150"/>
      <c r="E71" s="150"/>
      <c r="F71" s="150"/>
      <c r="G71" s="150"/>
      <c r="H71" s="150"/>
      <c r="I71" s="150"/>
      <c r="J71" s="150"/>
      <c r="K71" s="150"/>
      <c r="L71" s="150"/>
      <c r="M71" s="150"/>
      <c r="N71" s="150"/>
      <c r="O71" s="150"/>
    </row>
    <row r="72" spans="2:15" x14ac:dyDescent="0.25">
      <c r="B72" s="150"/>
      <c r="C72" s="150"/>
      <c r="D72" s="150"/>
      <c r="E72" s="150"/>
      <c r="F72" s="150"/>
      <c r="G72" s="150"/>
      <c r="H72" s="150"/>
      <c r="I72" s="150"/>
      <c r="J72" s="150"/>
      <c r="K72" s="150"/>
      <c r="L72" s="150"/>
      <c r="M72" s="150"/>
      <c r="N72" s="150"/>
      <c r="O72" s="150"/>
    </row>
    <row r="73" spans="2:15" x14ac:dyDescent="0.25">
      <c r="B73" s="150"/>
      <c r="C73" s="150"/>
      <c r="D73" s="150"/>
      <c r="E73" s="150"/>
      <c r="F73" s="150"/>
      <c r="G73" s="150"/>
      <c r="H73" s="150"/>
      <c r="I73" s="150"/>
      <c r="J73" s="150"/>
      <c r="K73" s="150"/>
      <c r="L73" s="150"/>
      <c r="M73" s="150"/>
      <c r="N73" s="150"/>
      <c r="O73" s="150"/>
    </row>
    <row r="74" spans="2:15" x14ac:dyDescent="0.25">
      <c r="B74" s="150"/>
      <c r="C74" s="150"/>
      <c r="D74" s="150"/>
      <c r="E74" s="150"/>
      <c r="F74" s="150"/>
      <c r="G74" s="150"/>
      <c r="H74" s="150"/>
      <c r="I74" s="150"/>
      <c r="J74" s="150"/>
      <c r="K74" s="150"/>
      <c r="L74" s="150"/>
      <c r="M74" s="150"/>
      <c r="N74" s="150"/>
      <c r="O74" s="150"/>
    </row>
    <row r="75" spans="2:15" x14ac:dyDescent="0.25">
      <c r="B75" s="150"/>
      <c r="C75" s="150"/>
      <c r="D75" s="150"/>
      <c r="E75" s="150"/>
      <c r="F75" s="150"/>
      <c r="G75" s="150"/>
      <c r="H75" s="150"/>
      <c r="I75" s="150"/>
      <c r="J75" s="150"/>
      <c r="K75" s="150"/>
      <c r="L75" s="150"/>
      <c r="M75" s="150"/>
      <c r="N75" s="150"/>
      <c r="O75" s="150"/>
    </row>
    <row r="76" spans="2:15" x14ac:dyDescent="0.25">
      <c r="B76" s="150"/>
      <c r="C76" s="150"/>
      <c r="D76" s="150"/>
      <c r="E76" s="150"/>
      <c r="F76" s="150"/>
      <c r="G76" s="150"/>
      <c r="H76" s="150"/>
      <c r="I76" s="150"/>
      <c r="J76" s="150"/>
      <c r="K76" s="150"/>
      <c r="L76" s="150"/>
      <c r="M76" s="150"/>
      <c r="N76" s="150"/>
      <c r="O76" s="150"/>
    </row>
    <row r="77" spans="2:15" x14ac:dyDescent="0.25">
      <c r="B77" s="150"/>
      <c r="C77" s="150"/>
      <c r="D77" s="150"/>
      <c r="E77" s="150"/>
      <c r="F77" s="150"/>
      <c r="G77" s="150"/>
      <c r="H77" s="150"/>
      <c r="I77" s="150"/>
      <c r="J77" s="150"/>
      <c r="K77" s="150"/>
      <c r="L77" s="150"/>
      <c r="M77" s="150"/>
      <c r="N77" s="150"/>
      <c r="O77" s="150"/>
    </row>
    <row r="78" spans="2:15" x14ac:dyDescent="0.25">
      <c r="B78" s="150"/>
      <c r="C78" s="150"/>
      <c r="D78" s="150"/>
      <c r="E78" s="150"/>
      <c r="F78" s="150"/>
      <c r="G78" s="150"/>
      <c r="H78" s="150"/>
      <c r="I78" s="150"/>
      <c r="J78" s="150"/>
      <c r="K78" s="150"/>
      <c r="L78" s="150"/>
      <c r="M78" s="150"/>
      <c r="N78" s="150"/>
      <c r="O78" s="150"/>
    </row>
  </sheetData>
  <mergeCells count="21">
    <mergeCell ref="B39:O39"/>
    <mergeCell ref="B47:O47"/>
    <mergeCell ref="B48:O48"/>
    <mergeCell ref="B45:O46"/>
    <mergeCell ref="B50:O78"/>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72"/>
  <sheetViews>
    <sheetView tabSelected="1" zoomScale="150" zoomScaleNormal="85" workbookViewId="0">
      <selection activeCell="D29" sqref="D29"/>
    </sheetView>
  </sheetViews>
  <sheetFormatPr defaultColWidth="9.140625" defaultRowHeight="15.75" x14ac:dyDescent="0.25"/>
  <cols>
    <col min="1" max="1" width="10" style="8" customWidth="1"/>
    <col min="2" max="2" width="51.42578125" style="8" customWidth="1"/>
    <col min="3" max="3" width="64.85546875" style="8" customWidth="1"/>
    <col min="4" max="4" width="63" style="78" customWidth="1"/>
    <col min="5" max="16384" width="9.140625" style="8"/>
  </cols>
  <sheetData>
    <row r="1" spans="1:4" x14ac:dyDescent="0.25">
      <c r="B1" s="57"/>
    </row>
    <row r="2" spans="1:4" x14ac:dyDescent="0.25">
      <c r="A2" s="167" t="s">
        <v>220</v>
      </c>
      <c r="B2" s="167"/>
      <c r="C2" s="167"/>
      <c r="D2" s="167"/>
    </row>
    <row r="3" spans="1:4" x14ac:dyDescent="0.25">
      <c r="A3" s="10"/>
      <c r="B3" s="7"/>
      <c r="C3" s="7"/>
    </row>
    <row r="4" spans="1:4" ht="18.75" x14ac:dyDescent="0.25">
      <c r="A4" s="6" t="s">
        <v>0</v>
      </c>
      <c r="B4" s="7"/>
      <c r="C4" s="7"/>
      <c r="D4" s="81"/>
    </row>
    <row r="5" spans="1:4" s="58" customFormat="1" ht="63" x14ac:dyDescent="0.25">
      <c r="A5" s="9" t="s">
        <v>2</v>
      </c>
      <c r="B5" s="9" t="s">
        <v>3</v>
      </c>
      <c r="C5" s="9" t="s">
        <v>4</v>
      </c>
      <c r="D5" s="79" t="s">
        <v>6</v>
      </c>
    </row>
    <row r="6" spans="1:4" s="58" customFormat="1" ht="31.5" x14ac:dyDescent="0.25">
      <c r="A6" s="69" t="s">
        <v>11</v>
      </c>
      <c r="B6" s="105" t="s">
        <v>5</v>
      </c>
      <c r="C6" s="70" t="s">
        <v>10</v>
      </c>
      <c r="D6" s="84"/>
    </row>
    <row r="7" spans="1:4" s="58" customFormat="1" x14ac:dyDescent="0.25">
      <c r="A7" s="153" t="s">
        <v>221</v>
      </c>
      <c r="B7" s="171" t="s">
        <v>108</v>
      </c>
      <c r="C7" s="70" t="s">
        <v>222</v>
      </c>
      <c r="D7" s="96"/>
    </row>
    <row r="8" spans="1:4" s="58" customFormat="1" x14ac:dyDescent="0.25">
      <c r="A8" s="154"/>
      <c r="B8" s="172"/>
      <c r="C8" s="70" t="s">
        <v>204</v>
      </c>
      <c r="D8" s="96"/>
    </row>
    <row r="9" spans="1:4" s="58" customFormat="1" x14ac:dyDescent="0.25">
      <c r="A9" s="154"/>
      <c r="B9" s="172"/>
      <c r="C9" s="70" t="s">
        <v>205</v>
      </c>
      <c r="D9" s="96"/>
    </row>
    <row r="10" spans="1:4" s="58" customFormat="1" x14ac:dyDescent="0.25">
      <c r="A10" s="71" t="s">
        <v>13</v>
      </c>
      <c r="B10" s="106" t="s">
        <v>223</v>
      </c>
      <c r="C10" s="70"/>
      <c r="D10" s="96"/>
    </row>
    <row r="11" spans="1:4" s="58" customFormat="1" x14ac:dyDescent="0.25">
      <c r="A11" s="153" t="s">
        <v>43</v>
      </c>
      <c r="B11" s="156" t="s">
        <v>129</v>
      </c>
      <c r="C11" s="104" t="s">
        <v>187</v>
      </c>
      <c r="D11" s="96"/>
    </row>
    <row r="12" spans="1:4" s="58" customFormat="1" x14ac:dyDescent="0.25">
      <c r="A12" s="154"/>
      <c r="B12" s="157"/>
      <c r="C12" s="104" t="s">
        <v>188</v>
      </c>
      <c r="D12" s="96"/>
    </row>
    <row r="13" spans="1:4" s="58" customFormat="1" x14ac:dyDescent="0.25">
      <c r="A13" s="154"/>
      <c r="B13" s="157"/>
      <c r="C13" s="104" t="s">
        <v>189</v>
      </c>
      <c r="D13" s="96"/>
    </row>
    <row r="14" spans="1:4" s="58" customFormat="1" ht="31.5" x14ac:dyDescent="0.25">
      <c r="A14" s="154"/>
      <c r="B14" s="157"/>
      <c r="C14" s="104" t="s">
        <v>190</v>
      </c>
      <c r="D14" s="96"/>
    </row>
    <row r="15" spans="1:4" s="58" customFormat="1" x14ac:dyDescent="0.25">
      <c r="A15" s="153" t="s">
        <v>44</v>
      </c>
      <c r="B15" s="168" t="s">
        <v>109</v>
      </c>
      <c r="C15" s="70" t="s">
        <v>110</v>
      </c>
      <c r="D15" s="96"/>
    </row>
    <row r="16" spans="1:4" s="58" customFormat="1" x14ac:dyDescent="0.25">
      <c r="A16" s="154"/>
      <c r="B16" s="169"/>
      <c r="C16" s="70" t="s">
        <v>191</v>
      </c>
      <c r="D16" s="96"/>
    </row>
    <row r="17" spans="1:4" s="58" customFormat="1" x14ac:dyDescent="0.25">
      <c r="A17" s="154"/>
      <c r="B17" s="169"/>
      <c r="C17" s="70" t="s">
        <v>130</v>
      </c>
      <c r="D17" s="96"/>
    </row>
    <row r="18" spans="1:4" s="58" customFormat="1" x14ac:dyDescent="0.25">
      <c r="A18" s="155"/>
      <c r="B18" s="170"/>
      <c r="C18" s="73" t="s">
        <v>131</v>
      </c>
      <c r="D18" s="96"/>
    </row>
    <row r="19" spans="1:4" s="58" customFormat="1" x14ac:dyDescent="0.25">
      <c r="A19" s="153" t="s">
        <v>45</v>
      </c>
      <c r="B19" s="156" t="s">
        <v>111</v>
      </c>
      <c r="C19" s="70" t="s">
        <v>192</v>
      </c>
      <c r="D19" s="96"/>
    </row>
    <row r="20" spans="1:4" s="58" customFormat="1" ht="31.5" x14ac:dyDescent="0.25">
      <c r="A20" s="154"/>
      <c r="B20" s="157"/>
      <c r="C20" s="70" t="s">
        <v>132</v>
      </c>
      <c r="D20" s="96"/>
    </row>
    <row r="21" spans="1:4" s="58" customFormat="1" x14ac:dyDescent="0.25">
      <c r="A21" s="155"/>
      <c r="B21" s="158"/>
      <c r="C21" s="70" t="s">
        <v>112</v>
      </c>
      <c r="D21" s="96"/>
    </row>
    <row r="22" spans="1:4" s="58" customFormat="1" x14ac:dyDescent="0.25">
      <c r="A22" s="72" t="s">
        <v>46</v>
      </c>
      <c r="B22" s="73" t="s">
        <v>113</v>
      </c>
      <c r="C22" s="70" t="s">
        <v>193</v>
      </c>
      <c r="D22" s="96"/>
    </row>
    <row r="23" spans="1:4" s="58" customFormat="1" ht="31.5" x14ac:dyDescent="0.25">
      <c r="A23" s="72" t="s">
        <v>47</v>
      </c>
      <c r="B23" s="73" t="s">
        <v>194</v>
      </c>
      <c r="C23" s="70" t="s">
        <v>195</v>
      </c>
      <c r="D23" s="96"/>
    </row>
    <row r="24" spans="1:4" s="58" customFormat="1" x14ac:dyDescent="0.25">
      <c r="A24" s="72" t="s">
        <v>48</v>
      </c>
      <c r="B24" s="73" t="s">
        <v>133</v>
      </c>
      <c r="C24" s="70" t="s">
        <v>134</v>
      </c>
      <c r="D24" s="96"/>
    </row>
    <row r="25" spans="1:4" s="58" customFormat="1" x14ac:dyDescent="0.25">
      <c r="A25" s="72" t="s">
        <v>49</v>
      </c>
      <c r="B25" s="73" t="s">
        <v>135</v>
      </c>
      <c r="C25" s="70" t="s">
        <v>136</v>
      </c>
      <c r="D25" s="96"/>
    </row>
    <row r="26" spans="1:4" s="58" customFormat="1" x14ac:dyDescent="0.25">
      <c r="A26" s="72" t="s">
        <v>50</v>
      </c>
      <c r="B26" s="73" t="s">
        <v>137</v>
      </c>
      <c r="C26" s="70" t="s">
        <v>138</v>
      </c>
      <c r="D26" s="96"/>
    </row>
    <row r="27" spans="1:4" s="58" customFormat="1" x14ac:dyDescent="0.25">
      <c r="A27" s="72" t="s">
        <v>51</v>
      </c>
      <c r="B27" s="73" t="s">
        <v>139</v>
      </c>
      <c r="C27" s="70" t="s">
        <v>140</v>
      </c>
      <c r="D27" s="96"/>
    </row>
    <row r="28" spans="1:4" s="58" customFormat="1" ht="31.5" x14ac:dyDescent="0.25">
      <c r="A28" s="72" t="s">
        <v>101</v>
      </c>
      <c r="B28" s="70" t="s">
        <v>141</v>
      </c>
      <c r="C28" s="70" t="s">
        <v>142</v>
      </c>
      <c r="D28" s="96"/>
    </row>
    <row r="29" spans="1:4" s="58" customFormat="1" x14ac:dyDescent="0.25">
      <c r="A29" s="153" t="s">
        <v>143</v>
      </c>
      <c r="B29" s="159" t="s">
        <v>144</v>
      </c>
      <c r="C29" s="70" t="s">
        <v>196</v>
      </c>
      <c r="D29" s="96"/>
    </row>
    <row r="30" spans="1:4" s="58" customFormat="1" x14ac:dyDescent="0.25">
      <c r="A30" s="154"/>
      <c r="B30" s="160"/>
      <c r="C30" s="70" t="s">
        <v>145</v>
      </c>
      <c r="D30" s="96"/>
    </row>
    <row r="31" spans="1:4" s="58" customFormat="1" x14ac:dyDescent="0.25">
      <c r="A31" s="154"/>
      <c r="B31" s="160"/>
      <c r="C31" s="70" t="s">
        <v>146</v>
      </c>
      <c r="D31" s="96"/>
    </row>
    <row r="32" spans="1:4" s="58" customFormat="1" x14ac:dyDescent="0.25">
      <c r="A32" s="154"/>
      <c r="B32" s="160"/>
      <c r="C32" s="70" t="s">
        <v>147</v>
      </c>
      <c r="D32" s="96"/>
    </row>
    <row r="33" spans="1:4" s="58" customFormat="1" x14ac:dyDescent="0.25">
      <c r="A33" s="154"/>
      <c r="B33" s="160"/>
      <c r="C33" s="70" t="s">
        <v>148</v>
      </c>
      <c r="D33" s="96"/>
    </row>
    <row r="34" spans="1:4" s="58" customFormat="1" x14ac:dyDescent="0.25">
      <c r="A34" s="154"/>
      <c r="B34" s="160"/>
      <c r="C34" s="70" t="s">
        <v>149</v>
      </c>
      <c r="D34" s="96"/>
    </row>
    <row r="35" spans="1:4" s="58" customFormat="1" x14ac:dyDescent="0.25">
      <c r="A35" s="154"/>
      <c r="B35" s="160"/>
      <c r="C35" s="70" t="s">
        <v>150</v>
      </c>
      <c r="D35" s="96"/>
    </row>
    <row r="36" spans="1:4" s="58" customFormat="1" x14ac:dyDescent="0.25">
      <c r="A36" s="154"/>
      <c r="B36" s="160"/>
      <c r="C36" s="70" t="s">
        <v>151</v>
      </c>
      <c r="D36" s="96"/>
    </row>
    <row r="37" spans="1:4" s="58" customFormat="1" x14ac:dyDescent="0.25">
      <c r="A37" s="154"/>
      <c r="B37" s="160"/>
      <c r="C37" s="70" t="s">
        <v>152</v>
      </c>
      <c r="D37" s="96"/>
    </row>
    <row r="38" spans="1:4" s="58" customFormat="1" x14ac:dyDescent="0.25">
      <c r="A38" s="154"/>
      <c r="B38" s="160"/>
      <c r="C38" s="70" t="s">
        <v>153</v>
      </c>
      <c r="D38" s="96"/>
    </row>
    <row r="39" spans="1:4" s="58" customFormat="1" ht="31.5" x14ac:dyDescent="0.25">
      <c r="A39" s="154"/>
      <c r="B39" s="160"/>
      <c r="C39" s="70" t="s">
        <v>154</v>
      </c>
      <c r="D39" s="96"/>
    </row>
    <row r="40" spans="1:4" s="58" customFormat="1" x14ac:dyDescent="0.25">
      <c r="A40" s="161" t="s">
        <v>155</v>
      </c>
      <c r="B40" s="164" t="s">
        <v>156</v>
      </c>
      <c r="C40" s="103" t="s">
        <v>157</v>
      </c>
      <c r="D40" s="96"/>
    </row>
    <row r="41" spans="1:4" s="58" customFormat="1" x14ac:dyDescent="0.25">
      <c r="A41" s="162"/>
      <c r="B41" s="165"/>
      <c r="C41" s="103" t="s">
        <v>158</v>
      </c>
      <c r="D41" s="96"/>
    </row>
    <row r="42" spans="1:4" s="58" customFormat="1" x14ac:dyDescent="0.25">
      <c r="A42" s="162"/>
      <c r="B42" s="165"/>
      <c r="C42" s="103" t="s">
        <v>197</v>
      </c>
      <c r="D42" s="96"/>
    </row>
    <row r="43" spans="1:4" s="58" customFormat="1" x14ac:dyDescent="0.25">
      <c r="A43" s="163"/>
      <c r="B43" s="166"/>
      <c r="C43" s="103" t="s">
        <v>159</v>
      </c>
      <c r="D43" s="96"/>
    </row>
    <row r="44" spans="1:4" s="58" customFormat="1" ht="31.5" x14ac:dyDescent="0.25">
      <c r="A44" s="161" t="s">
        <v>160</v>
      </c>
      <c r="B44" s="164" t="s">
        <v>161</v>
      </c>
      <c r="C44" s="103" t="s">
        <v>162</v>
      </c>
      <c r="D44" s="96"/>
    </row>
    <row r="45" spans="1:4" s="58" customFormat="1" x14ac:dyDescent="0.25">
      <c r="A45" s="162"/>
      <c r="B45" s="165"/>
      <c r="C45" s="103" t="s">
        <v>163</v>
      </c>
      <c r="D45" s="96"/>
    </row>
    <row r="46" spans="1:4" s="58" customFormat="1" ht="20.100000000000001" customHeight="1" x14ac:dyDescent="0.25">
      <c r="A46" s="162"/>
      <c r="B46" s="165"/>
      <c r="C46" s="103" t="s">
        <v>164</v>
      </c>
      <c r="D46" s="96"/>
    </row>
    <row r="47" spans="1:4" s="58" customFormat="1" ht="31.5" x14ac:dyDescent="0.25">
      <c r="A47" s="162"/>
      <c r="B47" s="165"/>
      <c r="C47" s="103" t="s">
        <v>198</v>
      </c>
      <c r="D47" s="96"/>
    </row>
    <row r="48" spans="1:4" s="58" customFormat="1" ht="78.75" x14ac:dyDescent="0.25">
      <c r="A48" s="161" t="s">
        <v>165</v>
      </c>
      <c r="B48" s="164" t="s">
        <v>166</v>
      </c>
      <c r="C48" s="103" t="s">
        <v>167</v>
      </c>
      <c r="D48" s="96"/>
    </row>
    <row r="49" spans="1:4" s="58" customFormat="1" x14ac:dyDescent="0.25">
      <c r="A49" s="162"/>
      <c r="B49" s="165"/>
      <c r="C49" s="103" t="s">
        <v>168</v>
      </c>
      <c r="D49" s="96"/>
    </row>
    <row r="50" spans="1:4" s="58" customFormat="1" ht="31.5" x14ac:dyDescent="0.25">
      <c r="A50" s="162"/>
      <c r="B50" s="165"/>
      <c r="C50" s="103" t="s">
        <v>169</v>
      </c>
      <c r="D50" s="96"/>
    </row>
    <row r="51" spans="1:4" s="58" customFormat="1" ht="31.5" x14ac:dyDescent="0.25">
      <c r="A51" s="162"/>
      <c r="B51" s="165"/>
      <c r="C51" s="103" t="s">
        <v>170</v>
      </c>
      <c r="D51" s="96"/>
    </row>
    <row r="52" spans="1:4" s="58" customFormat="1" x14ac:dyDescent="0.25">
      <c r="A52" s="163"/>
      <c r="B52" s="166"/>
      <c r="C52" s="103" t="s">
        <v>171</v>
      </c>
      <c r="D52" s="96"/>
    </row>
    <row r="53" spans="1:4" s="58" customFormat="1" x14ac:dyDescent="0.25">
      <c r="A53" s="161" t="s">
        <v>172</v>
      </c>
      <c r="B53" s="173" t="s">
        <v>173</v>
      </c>
      <c r="C53" s="103" t="s">
        <v>174</v>
      </c>
      <c r="D53" s="96"/>
    </row>
    <row r="54" spans="1:4" s="58" customFormat="1" x14ac:dyDescent="0.25">
      <c r="A54" s="162"/>
      <c r="B54" s="174"/>
      <c r="C54" s="103" t="s">
        <v>175</v>
      </c>
      <c r="D54" s="96"/>
    </row>
    <row r="55" spans="1:4" s="58" customFormat="1" x14ac:dyDescent="0.25">
      <c r="A55" s="163"/>
      <c r="B55" s="175"/>
      <c r="C55" s="103" t="s">
        <v>176</v>
      </c>
      <c r="D55" s="96"/>
    </row>
    <row r="56" spans="1:4" s="58" customFormat="1" x14ac:dyDescent="0.25">
      <c r="A56" s="161" t="s">
        <v>177</v>
      </c>
      <c r="B56" s="164" t="s">
        <v>178</v>
      </c>
      <c r="C56" s="103" t="s">
        <v>199</v>
      </c>
      <c r="D56" s="96"/>
    </row>
    <row r="57" spans="1:4" s="58" customFormat="1" ht="31.5" x14ac:dyDescent="0.25">
      <c r="A57" s="162"/>
      <c r="B57" s="165"/>
      <c r="C57" s="103" t="s">
        <v>179</v>
      </c>
      <c r="D57" s="96"/>
    </row>
    <row r="58" spans="1:4" s="58" customFormat="1" x14ac:dyDescent="0.25">
      <c r="A58" s="162"/>
      <c r="B58" s="165"/>
      <c r="C58" s="103" t="s">
        <v>180</v>
      </c>
      <c r="D58" s="96"/>
    </row>
    <row r="59" spans="1:4" s="58" customFormat="1" x14ac:dyDescent="0.25">
      <c r="A59" s="162"/>
      <c r="B59" s="165"/>
      <c r="C59" s="103" t="s">
        <v>181</v>
      </c>
      <c r="D59" s="96"/>
    </row>
    <row r="60" spans="1:4" s="58" customFormat="1" x14ac:dyDescent="0.25">
      <c r="A60" s="162"/>
      <c r="B60" s="165"/>
      <c r="C60" s="103" t="s">
        <v>182</v>
      </c>
      <c r="D60" s="96"/>
    </row>
    <row r="61" spans="1:4" s="58" customFormat="1" x14ac:dyDescent="0.25">
      <c r="A61" s="162"/>
      <c r="B61" s="165"/>
      <c r="C61" s="103" t="s">
        <v>183</v>
      </c>
      <c r="D61" s="96"/>
    </row>
    <row r="62" spans="1:4" s="58" customFormat="1" x14ac:dyDescent="0.25">
      <c r="A62" s="161" t="s">
        <v>184</v>
      </c>
      <c r="B62" s="176" t="s">
        <v>224</v>
      </c>
      <c r="C62" s="103" t="s">
        <v>185</v>
      </c>
      <c r="D62" s="96"/>
    </row>
    <row r="63" spans="1:4" s="58" customFormat="1" ht="31.5" x14ac:dyDescent="0.25">
      <c r="A63" s="162"/>
      <c r="B63" s="177"/>
      <c r="C63" s="103" t="s">
        <v>186</v>
      </c>
      <c r="D63" s="96"/>
    </row>
    <row r="64" spans="1:4" s="58" customFormat="1" x14ac:dyDescent="0.25">
      <c r="A64" s="153" t="s">
        <v>14</v>
      </c>
      <c r="B64" s="156" t="s">
        <v>208</v>
      </c>
      <c r="C64" s="103" t="s">
        <v>200</v>
      </c>
      <c r="D64" s="96"/>
    </row>
    <row r="65" spans="1:4" s="58" customFormat="1" x14ac:dyDescent="0.25">
      <c r="A65" s="154"/>
      <c r="B65" s="157"/>
      <c r="C65" s="103" t="s">
        <v>201</v>
      </c>
      <c r="D65" s="96"/>
    </row>
    <row r="66" spans="1:4" s="58" customFormat="1" x14ac:dyDescent="0.25">
      <c r="A66" s="154"/>
      <c r="B66" s="157"/>
      <c r="C66" s="103" t="s">
        <v>202</v>
      </c>
      <c r="D66" s="96"/>
    </row>
    <row r="67" spans="1:4" s="58" customFormat="1" x14ac:dyDescent="0.25">
      <c r="A67" s="153" t="s">
        <v>15</v>
      </c>
      <c r="B67" s="156" t="s">
        <v>114</v>
      </c>
      <c r="C67" s="107" t="s">
        <v>209</v>
      </c>
      <c r="D67" s="96"/>
    </row>
    <row r="68" spans="1:4" s="58" customFormat="1" x14ac:dyDescent="0.25">
      <c r="A68" s="154"/>
      <c r="B68" s="157"/>
      <c r="C68" s="107" t="s">
        <v>210</v>
      </c>
      <c r="D68" s="96"/>
    </row>
    <row r="69" spans="1:4" s="58" customFormat="1" x14ac:dyDescent="0.25">
      <c r="A69" s="154"/>
      <c r="B69" s="157"/>
      <c r="C69" s="107" t="s">
        <v>211</v>
      </c>
      <c r="D69" s="96"/>
    </row>
    <row r="70" spans="1:4" s="58" customFormat="1" x14ac:dyDescent="0.25">
      <c r="A70" s="151" t="s">
        <v>16</v>
      </c>
      <c r="B70" s="152" t="s">
        <v>22</v>
      </c>
      <c r="C70" s="103" t="s">
        <v>225</v>
      </c>
      <c r="D70" s="96"/>
    </row>
    <row r="71" spans="1:4" s="58" customFormat="1" x14ac:dyDescent="0.25">
      <c r="A71" s="151"/>
      <c r="B71" s="152"/>
      <c r="C71" s="103" t="s">
        <v>226</v>
      </c>
      <c r="D71" s="96"/>
    </row>
    <row r="72" spans="1:4" s="58" customFormat="1" x14ac:dyDescent="0.25">
      <c r="A72" s="151"/>
      <c r="B72" s="152"/>
      <c r="C72" s="103" t="s">
        <v>227</v>
      </c>
      <c r="D72" s="96"/>
    </row>
  </sheetData>
  <mergeCells count="29">
    <mergeCell ref="A53:A55"/>
    <mergeCell ref="B53:B55"/>
    <mergeCell ref="A56:A61"/>
    <mergeCell ref="B56:B61"/>
    <mergeCell ref="A62:A63"/>
    <mergeCell ref="B62:B63"/>
    <mergeCell ref="A2:D2"/>
    <mergeCell ref="A11:A14"/>
    <mergeCell ref="B11:B14"/>
    <mergeCell ref="A15:A18"/>
    <mergeCell ref="B15:B18"/>
    <mergeCell ref="A7:A9"/>
    <mergeCell ref="B7:B9"/>
    <mergeCell ref="A70:A72"/>
    <mergeCell ref="B70:B72"/>
    <mergeCell ref="A19:A21"/>
    <mergeCell ref="B19:B21"/>
    <mergeCell ref="A29:A39"/>
    <mergeCell ref="B29:B39"/>
    <mergeCell ref="A40:A43"/>
    <mergeCell ref="B40:B43"/>
    <mergeCell ref="B44:B47"/>
    <mergeCell ref="A64:A66"/>
    <mergeCell ref="B64:B66"/>
    <mergeCell ref="A67:A69"/>
    <mergeCell ref="B67:B69"/>
    <mergeCell ref="A48:A52"/>
    <mergeCell ref="B48:B52"/>
    <mergeCell ref="A44:A47"/>
  </mergeCells>
  <phoneticPr fontId="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6"/>
  <sheetViews>
    <sheetView zoomScale="125" workbookViewId="0">
      <selection activeCell="A31" sqref="A31"/>
    </sheetView>
  </sheetViews>
  <sheetFormatPr defaultColWidth="9.140625" defaultRowHeight="15.75" x14ac:dyDescent="0.25"/>
  <cols>
    <col min="1" max="1" width="41" style="45" bestFit="1" customWidth="1"/>
    <col min="2" max="3" width="60.85546875" style="23" customWidth="1"/>
    <col min="4" max="16384" width="9.140625" style="23"/>
  </cols>
  <sheetData>
    <row r="1" spans="1:4" ht="15.95" customHeight="1" x14ac:dyDescent="0.25">
      <c r="A1" s="65"/>
      <c r="B1" s="65"/>
      <c r="C1" s="65"/>
    </row>
    <row r="2" spans="1:4" ht="17.100000000000001" customHeight="1" thickBot="1" x14ac:dyDescent="0.3">
      <c r="A2" s="65"/>
      <c r="B2" s="66"/>
      <c r="C2" s="66"/>
    </row>
    <row r="3" spans="1:4" ht="16.5" thickBot="1" x14ac:dyDescent="0.3">
      <c r="A3" s="39"/>
      <c r="B3" s="40" t="s">
        <v>126</v>
      </c>
      <c r="C3" s="40" t="s">
        <v>127</v>
      </c>
    </row>
    <row r="4" spans="1:4" ht="18" thickBot="1" x14ac:dyDescent="0.3">
      <c r="A4" s="63" t="s">
        <v>75</v>
      </c>
      <c r="B4" s="97"/>
      <c r="C4" s="97"/>
      <c r="D4" s="89"/>
    </row>
    <row r="5" spans="1:4" ht="33.75" thickBot="1" x14ac:dyDescent="0.3">
      <c r="A5" s="63" t="s">
        <v>76</v>
      </c>
      <c r="B5" s="47"/>
      <c r="C5" s="47"/>
    </row>
    <row r="6" spans="1:4" ht="18" thickBot="1" x14ac:dyDescent="0.3">
      <c r="A6" s="63" t="s">
        <v>77</v>
      </c>
      <c r="B6" s="93"/>
      <c r="C6" s="93"/>
    </row>
    <row r="7" spans="1:4" ht="18" thickBot="1" x14ac:dyDescent="0.3">
      <c r="A7" s="63" t="s">
        <v>78</v>
      </c>
      <c r="B7" s="93"/>
      <c r="C7" s="93"/>
    </row>
    <row r="8" spans="1:4" ht="18" thickBot="1" x14ac:dyDescent="0.3">
      <c r="A8" s="63" t="s">
        <v>79</v>
      </c>
      <c r="B8" s="93"/>
      <c r="C8" s="93"/>
    </row>
    <row r="9" spans="1:4" ht="18" thickBot="1" x14ac:dyDescent="0.3">
      <c r="A9" s="63" t="s">
        <v>80</v>
      </c>
      <c r="B9" s="93"/>
      <c r="C9" s="93"/>
    </row>
    <row r="11" spans="1:4" x14ac:dyDescent="0.25">
      <c r="A11" s="43" t="s">
        <v>81</v>
      </c>
    </row>
    <row r="12" spans="1:4" ht="17.25" x14ac:dyDescent="0.3">
      <c r="A12" s="178" t="s">
        <v>115</v>
      </c>
      <c r="B12" s="178"/>
      <c r="C12" s="178"/>
    </row>
    <row r="13" spans="1:4" x14ac:dyDescent="0.25">
      <c r="A13" s="115" t="s">
        <v>118</v>
      </c>
      <c r="B13" s="115"/>
      <c r="C13" s="115"/>
    </row>
    <row r="14" spans="1:4" ht="18.95" customHeight="1" x14ac:dyDescent="0.25">
      <c r="A14" s="115"/>
      <c r="B14" s="115"/>
      <c r="C14" s="115"/>
    </row>
    <row r="15" spans="1:4" ht="17.25" x14ac:dyDescent="0.3">
      <c r="A15" s="178" t="s">
        <v>217</v>
      </c>
      <c r="B15" s="178"/>
      <c r="C15" s="178"/>
    </row>
    <row r="16" spans="1:4" x14ac:dyDescent="0.25">
      <c r="A16" s="44"/>
    </row>
  </sheetData>
  <mergeCells count="3">
    <mergeCell ref="A12:C12"/>
    <mergeCell ref="A15:C15"/>
    <mergeCell ref="A13:C14"/>
  </mergeCells>
  <phoneticPr fontId="24" type="noConversion"/>
  <dataValidations count="2">
    <dataValidation type="list" allowBlank="1" showInputMessage="1" showErrorMessage="1" sqref="B5:C5" xr:uid="{B1CC987E-D3ED-4D14-B5D6-6560F7057193}">
      <formula1>"3,4,5,6"</formula1>
    </dataValidation>
    <dataValidation type="list" allowBlank="1" showInputMessage="1" showErrorMessage="1" sqref="B6:C9"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F18"/>
  <sheetViews>
    <sheetView workbookViewId="0">
      <selection activeCell="C48" sqref="C48"/>
    </sheetView>
  </sheetViews>
  <sheetFormatPr defaultColWidth="9.140625" defaultRowHeight="15.75" x14ac:dyDescent="0.25"/>
  <cols>
    <col min="1" max="1" width="40.42578125" style="45" customWidth="1"/>
    <col min="2" max="3" width="60.85546875" style="23" customWidth="1"/>
    <col min="4" max="6" width="9.140625" style="23"/>
    <col min="7" max="8" width="9.42578125" style="23" bestFit="1" customWidth="1"/>
    <col min="9" max="16" width="11.28515625" style="23" bestFit="1" customWidth="1"/>
    <col min="17" max="16384" width="9.140625" style="23"/>
  </cols>
  <sheetData>
    <row r="1" spans="1:6" x14ac:dyDescent="0.25">
      <c r="A1" s="179"/>
      <c r="B1" s="179"/>
      <c r="C1" s="179"/>
    </row>
    <row r="2" spans="1:6" ht="16.5" thickBot="1" x14ac:dyDescent="0.3">
      <c r="A2" s="179"/>
      <c r="B2" s="179"/>
      <c r="C2" s="179"/>
    </row>
    <row r="3" spans="1:6" ht="16.5" thickBot="1" x14ac:dyDescent="0.3">
      <c r="A3" s="23"/>
      <c r="B3" s="40" t="s">
        <v>126</v>
      </c>
      <c r="C3" s="40" t="s">
        <v>127</v>
      </c>
      <c r="E3" s="42"/>
      <c r="F3" s="42"/>
    </row>
    <row r="4" spans="1:6" ht="35.25" thickBot="1" x14ac:dyDescent="0.4">
      <c r="A4" s="46" t="s">
        <v>82</v>
      </c>
      <c r="B4" s="47">
        <f>('Pasiūlymų suvestinė_Bendra'!B5-'Vertinimo sąlygos'!G4)*('Pasiūlymų suvestinė_Bendra'!B4*(('Vertinimo sąlygos'!G3/100)))</f>
        <v>0</v>
      </c>
      <c r="C4" s="47">
        <f>('Pasiūlymų suvestinė_Bendra'!C5-'Vertinimo sąlygos'!G4)*('Pasiūlymų suvestinė_Bendra'!C4*(('Vertinimo sąlygos'!G3/100)))</f>
        <v>0</v>
      </c>
    </row>
    <row r="5" spans="1:6" ht="35.25" thickBot="1" x14ac:dyDescent="0.4">
      <c r="A5" s="48" t="s">
        <v>83</v>
      </c>
      <c r="B5" s="41">
        <f>'Pasiūlymų suvestinė_Bendra'!B4-'Pasiūlymų suvestinė_Koreguota'!B4</f>
        <v>0</v>
      </c>
      <c r="C5" s="41">
        <f>'Pasiūlymų suvestinė_Bendra'!C4-'Pasiūlymų suvestinė_Koreguota'!C4</f>
        <v>0</v>
      </c>
    </row>
    <row r="7" spans="1:6" x14ac:dyDescent="0.25">
      <c r="A7" s="43" t="s">
        <v>84</v>
      </c>
    </row>
    <row r="8" spans="1:6" ht="17.25" x14ac:dyDescent="0.3">
      <c r="A8" s="178" t="s">
        <v>85</v>
      </c>
      <c r="B8" s="178"/>
      <c r="C8" s="178"/>
    </row>
    <row r="9" spans="1:6" ht="17.25" x14ac:dyDescent="0.3">
      <c r="A9" s="178" t="s">
        <v>86</v>
      </c>
      <c r="B9" s="178"/>
      <c r="C9" s="178"/>
    </row>
    <row r="10" spans="1:6" x14ac:dyDescent="0.25">
      <c r="A10" s="44"/>
    </row>
    <row r="11" spans="1:6" x14ac:dyDescent="0.25">
      <c r="A11" s="49" t="s">
        <v>74</v>
      </c>
      <c r="B11" s="34"/>
    </row>
    <row r="12" spans="1:6" ht="18.75" x14ac:dyDescent="0.35">
      <c r="A12" s="50" t="s">
        <v>87</v>
      </c>
      <c r="B12" s="34"/>
    </row>
    <row r="13" spans="1:6" x14ac:dyDescent="0.25">
      <c r="A13" s="50"/>
      <c r="B13" s="34"/>
    </row>
    <row r="14" spans="1:6" ht="18.75" x14ac:dyDescent="0.35">
      <c r="A14" s="50" t="s">
        <v>88</v>
      </c>
      <c r="B14" s="34"/>
    </row>
    <row r="15" spans="1:6" x14ac:dyDescent="0.25">
      <c r="A15" s="51"/>
      <c r="B15" s="34"/>
    </row>
    <row r="16" spans="1:6" x14ac:dyDescent="0.25">
      <c r="A16" s="44"/>
    </row>
    <row r="17" spans="1:1" x14ac:dyDescent="0.25">
      <c r="A17" s="44"/>
    </row>
    <row r="18" spans="1:1" x14ac:dyDescent="0.25">
      <c r="A18" s="44"/>
    </row>
  </sheetData>
  <mergeCells count="3">
    <mergeCell ref="A8:C8"/>
    <mergeCell ref="A9:C9"/>
    <mergeCell ref="A1:C2"/>
  </mergeCells>
  <phoneticPr fontId="24" type="noConversion"/>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C25"/>
  <sheetViews>
    <sheetView zoomScale="125" workbookViewId="0">
      <selection activeCell="B25" sqref="B25"/>
    </sheetView>
  </sheetViews>
  <sheetFormatPr defaultColWidth="9.140625" defaultRowHeight="15.75" x14ac:dyDescent="0.25"/>
  <cols>
    <col min="1" max="1" width="37.85546875" style="1" bestFit="1" customWidth="1"/>
    <col min="2" max="3" width="60.85546875" style="1" customWidth="1"/>
    <col min="4" max="5" width="10.7109375" style="1" bestFit="1" customWidth="1"/>
    <col min="6" max="16384" width="9.140625" style="1"/>
  </cols>
  <sheetData>
    <row r="1" spans="1:3" ht="20.25" thickBot="1" x14ac:dyDescent="0.3">
      <c r="B1" s="61"/>
      <c r="C1" s="61"/>
    </row>
    <row r="2" spans="1:3" ht="16.5" thickBot="1" x14ac:dyDescent="0.3">
      <c r="B2" s="40" t="s">
        <v>126</v>
      </c>
      <c r="C2" s="40" t="s">
        <v>127</v>
      </c>
    </row>
    <row r="3" spans="1:3" ht="19.5" thickBot="1" x14ac:dyDescent="0.4">
      <c r="A3" s="85" t="s">
        <v>89</v>
      </c>
      <c r="B3" s="83">
        <f>'Pasiūlymų suvestinė_Bendra'!B4</f>
        <v>0</v>
      </c>
      <c r="C3" s="52">
        <f>'Pasiūlymų suvestinė_Bendra'!C4</f>
        <v>0</v>
      </c>
    </row>
    <row r="4" spans="1:3" ht="19.5" thickBot="1" x14ac:dyDescent="0.4">
      <c r="A4" s="85" t="s">
        <v>90</v>
      </c>
      <c r="B4" s="83">
        <f>'Pasiūlymų suvestinė_Koreguota'!B5</f>
        <v>0</v>
      </c>
      <c r="C4" s="52">
        <f>'Pasiūlymų suvestinė_Koreguota'!C5</f>
        <v>0</v>
      </c>
    </row>
    <row r="5" spans="1:3" ht="19.5" thickBot="1" x14ac:dyDescent="0.4">
      <c r="A5" s="85" t="s">
        <v>91</v>
      </c>
      <c r="B5" s="53" t="e">
        <f>(MIN(B3:C3)/B3)*'Vertinimo tvarka'!H13</f>
        <v>#DIV/0!</v>
      </c>
      <c r="C5" s="53" t="e">
        <f>(MIN(B3:C3)/C3)*'Vertinimo tvarka'!H13</f>
        <v>#DIV/0!</v>
      </c>
    </row>
    <row r="6" spans="1:3" ht="19.5" thickBot="1" x14ac:dyDescent="0.4">
      <c r="A6" s="85" t="s">
        <v>92</v>
      </c>
      <c r="B6" s="53" t="e">
        <f>(MIN(B4:C4)/B4)*'Vertinimo tvarka'!H13</f>
        <v>#DIV/0!</v>
      </c>
      <c r="C6" s="53" t="e">
        <f>(MIN(B4:C4)/C4)*'Vertinimo tvarka'!H13</f>
        <v>#DIV/0!</v>
      </c>
    </row>
    <row r="7" spans="1:3" ht="19.5" thickBot="1" x14ac:dyDescent="0.4">
      <c r="A7" s="86" t="s">
        <v>93</v>
      </c>
      <c r="B7" s="53">
        <f>SUM(B8:B11)*'Vertinimo tvarka'!H14</f>
        <v>0</v>
      </c>
      <c r="C7" s="53">
        <f>SUM(C8:C11)*'Vertinimo tvarka'!H14</f>
        <v>0</v>
      </c>
    </row>
    <row r="8" spans="1:3" ht="18.75" x14ac:dyDescent="0.25">
      <c r="A8" s="87" t="s">
        <v>94</v>
      </c>
      <c r="B8" s="64">
        <f>COUNTIF('Pasiūlymų suvestinė_Bendra'!B6, "Yra")*'Vertinimo tvarka'!F16</f>
        <v>0</v>
      </c>
      <c r="C8" s="64">
        <f>COUNTIF('Pasiūlymų suvestinė_Bendra'!C6, "Yra")*'Vertinimo tvarka'!F16</f>
        <v>0</v>
      </c>
    </row>
    <row r="9" spans="1:3" ht="18.75" x14ac:dyDescent="0.25">
      <c r="A9" s="88" t="s">
        <v>95</v>
      </c>
      <c r="B9" s="64">
        <f>COUNTIF('Pasiūlymų suvestinė_Bendra'!B7, "Yra")*'Vertinimo tvarka'!F17</f>
        <v>0</v>
      </c>
      <c r="C9" s="64">
        <f>COUNTIF('Pasiūlymų suvestinė_Bendra'!C7, "Yra")*'Vertinimo tvarka'!F17</f>
        <v>0</v>
      </c>
    </row>
    <row r="10" spans="1:3" ht="18.75" x14ac:dyDescent="0.25">
      <c r="A10" s="88" t="s">
        <v>96</v>
      </c>
      <c r="B10" s="64">
        <f>COUNTIF('Pasiūlymų suvestinė_Bendra'!B8, "Yra")*'Vertinimo tvarka'!F18</f>
        <v>0</v>
      </c>
      <c r="C10" s="64">
        <f>COUNTIF('Pasiūlymų suvestinė_Bendra'!C8, "Yra")*'Vertinimo tvarka'!F18</f>
        <v>0</v>
      </c>
    </row>
    <row r="11" spans="1:3" ht="18.75" x14ac:dyDescent="0.25">
      <c r="A11" s="88" t="s">
        <v>97</v>
      </c>
      <c r="B11" s="64">
        <f>COUNTIF('Pasiūlymų suvestinė_Bendra'!B9, "Yra")*'Vertinimo tvarka'!F19</f>
        <v>0</v>
      </c>
      <c r="C11" s="64">
        <f>COUNTIF('Pasiūlymų suvestinė_Bendra'!C9, "Yra")*'Vertinimo tvarka'!F19</f>
        <v>0</v>
      </c>
    </row>
    <row r="12" spans="1:3" ht="19.5" thickBot="1" x14ac:dyDescent="0.4">
      <c r="A12" s="85" t="s">
        <v>98</v>
      </c>
      <c r="B12" s="62" t="e">
        <f>SUM(B6+B7)</f>
        <v>#DIV/0!</v>
      </c>
      <c r="C12" s="62" t="e">
        <f>SUM(C6+C7)</f>
        <v>#DIV/0!</v>
      </c>
    </row>
    <row r="13" spans="1:3" ht="16.5" thickBot="1" x14ac:dyDescent="0.3">
      <c r="A13" s="85" t="s">
        <v>99</v>
      </c>
      <c r="B13" s="54" t="e">
        <f>_xlfn.RANK.EQ(B12, $B$12:$C$12, 0)</f>
        <v>#DIV/0!</v>
      </c>
      <c r="C13" s="54" t="e">
        <f>_xlfn.RANK.EQ(C12, $B$12:$C$12, 0)</f>
        <v>#DIV/0!</v>
      </c>
    </row>
    <row r="15" spans="1:3" x14ac:dyDescent="0.25">
      <c r="B15" s="1" t="s">
        <v>100</v>
      </c>
    </row>
    <row r="20" spans="1:1" x14ac:dyDescent="0.25">
      <c r="A20" s="55"/>
    </row>
    <row r="25" spans="1:1" x14ac:dyDescent="0.25">
      <c r="A25" s="56"/>
    </row>
  </sheetData>
  <phoneticPr fontId="24" type="noConversion"/>
  <conditionalFormatting sqref="B13:C13">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7</v>
      </c>
    </row>
    <row r="2" spans="1:1" x14ac:dyDescent="0.25">
      <c r="A2" s="1" t="s">
        <v>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2025-10-20T05:58:24Z</dcterms:modified>
</cp:coreProperties>
</file>