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C789E83C-F192-428D-84D6-AB5E3B84B2EF}" xr6:coauthVersionLast="47" xr6:coauthVersionMax="47" xr10:uidLastSave="{00000000-0000-0000-0000-000000000000}"/>
  <bookViews>
    <workbookView xWindow="-120" yWindow="-120" windowWidth="29040" windowHeight="15720" activeTab="4" xr2:uid="{5483DBAB-F8D9-4D07-8840-AC47F9C153B4}"/>
  </bookViews>
  <sheets>
    <sheet name="Vertinimo sąlygos" sheetId="15" r:id="rId1"/>
    <sheet name="Vertinimo tvarka" sheetId="13" r:id="rId2"/>
    <sheet name="Pasiūlymas" sheetId="1" r:id="rId3"/>
    <sheet name="Specialieji reikalavimai" sheetId="9" r:id="rId4"/>
    <sheet name="Techninė specifikacija" sheetId="3" r:id="rId5"/>
    <sheet name="Pasiūlymų suvestinė_Bendra" sheetId="16" r:id="rId6"/>
    <sheet name="Pasiūlymų suvestinė_Koreguota" sheetId="17"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3" i="1"/>
  <c r="C12" i="1"/>
  <c r="C11" i="18"/>
  <c r="C12" i="18"/>
  <c r="C10" i="18"/>
  <c r="C9" i="18"/>
  <c r="B11" i="18"/>
  <c r="B12" i="18"/>
  <c r="B10" i="18"/>
  <c r="B9" i="18"/>
  <c r="C10" i="1"/>
  <c r="C9" i="1"/>
  <c r="C8" i="18"/>
  <c r="B8" i="18"/>
  <c r="H14" i="13"/>
  <c r="H13" i="13"/>
  <c r="C7" i="18" l="1"/>
  <c r="B4" i="17"/>
  <c r="B5" i="17" s="1"/>
  <c r="B4" i="18" s="1"/>
  <c r="B3" i="18"/>
  <c r="C3" i="18"/>
  <c r="C5" i="18" s="1"/>
  <c r="C4" i="17"/>
  <c r="C5" i="17" s="1"/>
  <c r="C4" i="18" s="1"/>
  <c r="B7" i="18"/>
  <c r="C6" i="18" l="1"/>
  <c r="C13" i="18" s="1"/>
  <c r="B5" i="18"/>
  <c r="B6" i="18"/>
  <c r="B13" i="18" s="1"/>
  <c r="B14" i="18" l="1"/>
  <c r="C14" i="18"/>
</calcChain>
</file>

<file path=xl/sharedStrings.xml><?xml version="1.0" encoding="utf-8"?>
<sst xmlns="http://schemas.openxmlformats.org/spreadsheetml/2006/main" count="268" uniqueCount="249">
  <si>
    <t>Tiekėjo pasiūlymas:</t>
  </si>
  <si>
    <t>Nr.</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</si>
  <si>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</si>
  <si>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</si>
  <si>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</si>
  <si>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</si>
  <si>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</si>
  <si>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</si>
  <si>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</si>
  <si>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</si>
  <si>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</si>
  <si>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</si>
  <si>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2.</t>
  </si>
  <si>
    <t>3.</t>
  </si>
  <si>
    <t>4.</t>
  </si>
  <si>
    <t>5.</t>
  </si>
  <si>
    <t>6.</t>
  </si>
  <si>
    <t>7.</t>
  </si>
  <si>
    <t>Garantinis laikotarpis</t>
  </si>
  <si>
    <t>Kartu su įranga pateikiama dokumentacija</t>
  </si>
  <si>
    <t>1. Naudojimo instrukcija lietuvių kalba,</t>
  </si>
  <si>
    <t>2. Serviso dokumentacija lietuvių arba anglų kalba.</t>
  </si>
  <si>
    <t>Komplektacija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</si>
  <si>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</si>
  <si>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</si>
  <si>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</si>
  <si>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</si>
  <si>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</si>
  <si>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</si>
  <si>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</si>
  <si>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</si>
  <si>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</si>
  <si>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</si>
  <si>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</si>
  <si>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</si>
  <si>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</si>
  <si>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</si>
  <si>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</si>
  <si>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</si>
  <si>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</si>
  <si>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</si>
  <si>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</si>
  <si>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</si>
  <si>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</si>
  <si>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</si>
  <si>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</si>
  <si>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</si>
  <si>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T5</t>
  </si>
  <si>
    <t>3.1</t>
  </si>
  <si>
    <t>3.2</t>
  </si>
  <si>
    <t>3.3</t>
  </si>
  <si>
    <t>3.4</t>
  </si>
  <si>
    <t>3.5</t>
  </si>
  <si>
    <t>3.6</t>
  </si>
  <si>
    <t>3.7</t>
  </si>
  <si>
    <t>3.8</t>
  </si>
  <si>
    <t>3.9</t>
  </si>
  <si>
    <t>Siūlomas techninis funkcionalumas</t>
  </si>
  <si>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</si>
  <si>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</si>
  <si>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</si>
  <si>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</si>
  <si>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</si>
  <si>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</si>
  <si>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</si>
  <si>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</si>
  <si>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</si>
  <si>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</si>
  <si>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</si>
  <si>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</si>
  <si>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</si>
  <si>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</si>
  <si>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</si>
  <si>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</si>
  <si>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</si>
  <si>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L5 =</t>
  </si>
  <si>
    <t>Vertinimo sąlygos</t>
  </si>
  <si>
    <t>Minimalus garantinis laikotarpis (gamintojo garantija arba garantija pagal įstatymą) (MGL)</t>
  </si>
  <si>
    <t>Ekonominis pranašumas už kiekvienus papildomos garantijos metus (EpPG)</t>
  </si>
  <si>
    <t>%</t>
  </si>
  <si>
    <t>Formulės:</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</si>
  <si>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</si>
  <si>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</si>
  <si>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</si>
  <si>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</si>
  <si>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</si>
  <si>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</si>
  <si>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</si>
  <si>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Techninis pranašumas T5 (T5</t>
    </r>
    <r>
      <rPr>
        <b/>
        <vertAlign val="subscript"/>
        <sz val="12"/>
        <color theme="1"/>
        <rFont val="Times New Roman"/>
        <family val="1"/>
      </rPr>
      <t>n</t>
    </r>
    <r>
      <rPr>
        <b/>
        <sz val="12"/>
        <color theme="1"/>
        <rFont val="Times New Roman"/>
        <family val="1"/>
      </rPr>
      <t>)</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</si>
  <si>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</si>
  <si>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</si>
  <si>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</si>
  <si>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</si>
  <si>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</si>
  <si>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</si>
  <si>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</si>
  <si>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</si>
  <si>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</si>
  <si>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</si>
  <si>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</si>
  <si>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</si>
  <si>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</si>
  <si>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</si>
  <si>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</si>
  <si>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</si>
  <si>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</si>
  <si>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</si>
  <si>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</si>
  <si>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r>
      <t>T5</t>
    </r>
    <r>
      <rPr>
        <vertAlign val="subscript"/>
        <sz val="12"/>
        <rFont val="Times New Roman"/>
        <family val="1"/>
      </rPr>
      <t>n</t>
    </r>
  </si>
  <si>
    <t>3.10</t>
  </si>
  <si>
    <t>Statinis:
(yra/nėra)</t>
  </si>
  <si>
    <t>1. Mokymai ≥ 10 gydytojų. Trukmė ≥ 4 akademinės valandos.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</si>
  <si>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</si>
  <si>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</si>
  <si>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</si>
  <si>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</si>
  <si>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Sistemą sudaro</t>
  </si>
  <si>
    <t>Sistemos architektūra</t>
  </si>
  <si>
    <t>1. Mobili sistema,</t>
  </si>
  <si>
    <t>2. ≥ 7 mln. skaitmeninių vaizdo apdorojimo kanalų,</t>
  </si>
  <si>
    <t>3. ≥ 3 aktyvios jungtys ultragarsiniams davikliams prijungti,</t>
  </si>
  <si>
    <t>4. Vaizdo monitorius pasukamas, palenkiamas, pakeliamas ir nuleidžiamas,</t>
  </si>
  <si>
    <t>5. Valdymo pultas pasukamas, pakeliamas ir nuleidžiamas,</t>
  </si>
  <si>
    <t>6. Sistema su ratukais ir atskirais stabdžiais ratukams arba lygiaverčiu ratukų fiksacijos mechanizmu,</t>
  </si>
  <si>
    <t>7. Integruotas atsarginio maitinimo akumuliatorius arba apsauginis nepertraukiamo maitinimo šaltinis („UPS“ tipo arba lygiavertis).</t>
  </si>
  <si>
    <t>Vaizdo monitorius</t>
  </si>
  <si>
    <t>1. LCD (arba lygiavertės technologijos),</t>
  </si>
  <si>
    <t>2. Ekrano įstrižainė ≥ 50 cm,</t>
  </si>
  <si>
    <t>3. Skiriamoji geba ≥ (1920 x 1080) vaizdo elementų.</t>
  </si>
  <si>
    <t>Lietimui jautrus sistemos funkcijų valdymo monitorius</t>
  </si>
  <si>
    <t>1. ≥ 30 cm ekrano įstrižainės su „swipe“ arba lygiaverčiu funkcionalumu,</t>
  </si>
  <si>
    <t>2. TGC (angliškai: Time gain compensation) kreivės reguliavimas valdymo panelėje arba sensoriniame ekrane,</t>
  </si>
  <si>
    <t>3. Skaitmeninė klaviatūra arba klaviatūra valdymo panelėje.</t>
  </si>
  <si>
    <t>Sistemos valdymo pultas</t>
  </si>
  <si>
    <t>Reguliuojamas valdymo pulto aukščio diapazonas ≥ 10 cm</t>
  </si>
  <si>
    <t>Sistemos dinaminis diapazonas (”dynamic range“)</t>
  </si>
  <si>
    <t>Išorinės jungtys (arba lygiavertės)</t>
  </si>
  <si>
    <t>1. DisplayPort arba HDMI arba DVI-D,</t>
  </si>
  <si>
    <t>2. LAN,</t>
  </si>
  <si>
    <t>3. EKG,</t>
  </si>
  <si>
    <t>4. ≥ 2 USB jungtys.</t>
  </si>
  <si>
    <t>Dvimačio vaizdo savybės</t>
  </si>
  <si>
    <t>1. Ne mažiau kaip 256 pilkumo skalės lygiai,</t>
  </si>
  <si>
    <t>2. Automatinė skenavimo parametrų optimizacija apimanti optimalios stiprinimo kompensavimo kreivės (TGC, arba DGC, arba STC) parinkimą,</t>
  </si>
  <si>
    <t>3. Šoninio vaizdo stiprinimas,</t>
  </si>
  <si>
    <t>Vienmatis vaizdinimas</t>
  </si>
  <si>
    <t>1. Audinių (pilkų spalvų skalėje),</t>
  </si>
  <si>
    <t>2. Spalvinės tėkmės,</t>
  </si>
  <si>
    <t>3. Anatominis (laisvos ašies) vienmatis vaizdinimas:</t>
  </si>
  <si>
    <t>3.1 Realiame laike.</t>
  </si>
  <si>
    <t>Tėkmės doplerografija</t>
  </si>
  <si>
    <t>Spektrinė doplerografija</t>
  </si>
  <si>
    <t>1. Pulsinės bangos (PW),</t>
  </si>
  <si>
    <t>2. Dažnesnės pulsinės bangos (HPRF),</t>
  </si>
  <si>
    <t>3. Nuolatinės bangos (CW),</t>
  </si>
  <si>
    <t>4. Dupleksinis vaizdinimas realiame laike,</t>
  </si>
  <si>
    <t>5. Garsinis stereo signalas,</t>
  </si>
  <si>
    <t>6. Automatinė skenavimo parametrų optimizacija.</t>
  </si>
  <si>
    <t>Spalvinė doplerografija</t>
  </si>
  <si>
    <t>1. Spalvinė tėkmės greičio doplerografija,</t>
  </si>
  <si>
    <t>2. Spalvinė tėkmės galios doplerografija,</t>
  </si>
  <si>
    <t>3. Tripleksinis vaizdinimas realiame laike veikiantis su pulsinės bangos (PW) doplerografija.</t>
  </si>
  <si>
    <t>Audinių doplerografija</t>
  </si>
  <si>
    <t>1. Spektrinė (PW) audinių doplerografija,</t>
  </si>
  <si>
    <t>2. Spalvinė audinių doplerografija (TDI) spalvų skalėse koduojanti audinių:</t>
  </si>
  <si>
    <t>2.1 Judėjimo greitį,</t>
  </si>
  <si>
    <t>2.2 Deformaciją (strain),</t>
  </si>
  <si>
    <t>2.3 Deformacijos greitį (strain rate).</t>
  </si>
  <si>
    <t>Vaizdų išsaugojimas</t>
  </si>
  <si>
    <t>1. Statinių ir dinaminių vaizdų archyvavimas vidinėje prietaiso atmintyje išsaugant visą pradinę informaciją apie signalą,</t>
  </si>
  <si>
    <t>2. statinių ir dinaminių vaizdų eksportavimas pagal DICOM send arba DICOM store protokolus į duomenų saugyklas ir darbo stotis išsaugant visą pradinę informaciją apie signalą su galimybe siųsti duomenis tiek laidiniu kompiuteriniu tinklu (LAN), tiek belaidžio ryšio kompiuteriniu tinklu (WLAN) (pagal vartotojo pasirinkimą),</t>
  </si>
  <si>
    <t>3. Statinių ir dinaminių vaizdų importavimas iš duomenų saugyklų ar darbo stočių,</t>
  </si>
  <si>
    <t>4. statinių vaizdų konvertavimo galimybė į BMP arba JPEG formatus, dinaminių vaizdų konvertavimo galimybė į MPEG arba AVI formatus bei konvertuotų vaizdų eksportavimas (arba lygiaverčius),</t>
  </si>
  <si>
    <t>5. Vaizdų išsaugojimo galimybė USB jungtimi prijungiamose išorinėse laikmenose.</t>
  </si>
  <si>
    <t>Programinė įranga vaizdų analizei ultragarso prietaise</t>
  </si>
  <si>
    <t>1. Standartinių širdies morfometrinių, funkcinių ir hemodinaminių parametrų skaičiavimų paketas reikalingas širdies būklei įvertinti (Cardiac measurements),</t>
  </si>
  <si>
    <t>2. Automatizuotas kairiojo skilvelio matmenų įvertinimas,</t>
  </si>
  <si>
    <t>3. Automatizuotas kairiojo skilvelio išstūmio frakcijos skaičiavimas dvimačiuose vaizduose,</t>
  </si>
  <si>
    <t>4. Kiekybinis spalvinės audinių doplerografijos koduojamų rodiklių įvertinimas:</t>
  </si>
  <si>
    <t xml:space="preserve">4.1 Judėjimo greičio, </t>
  </si>
  <si>
    <t>4.2 Deformacijos (strain),</t>
  </si>
  <si>
    <t>4.3 Deformacijos greičio (strain rate).</t>
  </si>
  <si>
    <t>5. Automatizuota audinių išilginės deformacijos analizė taškelių žymėjimo metodikos pagalba įvertintinanti bendrąją ir segmentinę kairiojo skilvelio miokardo deformaciją ir parodanti:</t>
  </si>
  <si>
    <t>5.1 Didžiausią sistolinę deformaciją (peak systolic strain),</t>
  </si>
  <si>
    <t>5.2 Laiką iki didžiausios deformacijos (time to peak strain).</t>
  </si>
  <si>
    <t>6. Automatizuota dešiniojo skilvelio deformacijos analizė,</t>
  </si>
  <si>
    <t>7. Automatizuota kairiojo prieširdžio deformacijos analizė,</t>
  </si>
  <si>
    <t>8. Kiekybinės rodiklių analizės rezultatų pateikimas PDF ir / arba EXCEL formatu (arba lygiaverčiais).</t>
  </si>
  <si>
    <t>1. Sektorinis vienalyčio kristalo daviklis skirtas transtorakaliniams suaugusiųjų širdies tyrimams,</t>
  </si>
  <si>
    <t>2. Dažnio diapazonas (ne siauresnis už nurodytą) - nuo 1.8 iki 5.0 MHz.</t>
  </si>
  <si>
    <t>Reikalavimai linijiniam davikliui</t>
  </si>
  <si>
    <t>1. Linijinis daviklis skirtas kraujagyslių ir paviršiaus struktūrų tyrimams,</t>
  </si>
  <si>
    <t>1. Dažnio diapazonas (ne siauresnis už nurodytą) - nuo 3.0 iki 8.5 MHz.</t>
  </si>
  <si>
    <t xml:space="preserve">4. Linijinis daviklis - 1 vnt, </t>
  </si>
  <si>
    <t>5. EKG kabelis - 1 vnt,</t>
  </si>
  <si>
    <t>Anatominis (laisvos ašies) vienmatis vaizdinimas atkuriamas iš išsaugotų vaizdų</t>
  </si>
  <si>
    <t xml:space="preserve">Automatizuotas doplerinių intrakardinės kraujotakos spektrų atpažinimas ir automatinis jos įvertinimas apskaičiuojant standartinius tėkmių parametrus: Vmax, Vvid, Gmax, Gvid, VTI, tėkmės trukmę, deceleracijos laiką ir  širdies susitraukimų dažnį: kraujotakos per aortos vožtuvą atpažinimas: </t>
  </si>
  <si>
    <t>Automatizuotas E‘ bangos atpažinimas MV žiedo judesio audinių doplerografijos vaizde ir automatinis įvertinimas</t>
  </si>
  <si>
    <t xml:space="preserve">3. Tūrinis sektorinis daviklis, </t>
  </si>
  <si>
    <t xml:space="preserve">2. Sektorinis daviklis, </t>
  </si>
  <si>
    <t>Reikalavimai sektoriniam davikliui</t>
  </si>
  <si>
    <t>Reikalavimai tūriniam sektoriniam davikliui</t>
  </si>
  <si>
    <t>1. Dažnio diapazonas (ne siauresnis už nurodytą) - nuo 1,0 iki 5,0 MHz,</t>
  </si>
  <si>
    <t>2. Elementų skaičius ne mažiau 3000.</t>
  </si>
  <si>
    <t xml:space="preserve">2. Sektorinis daviklis - 1 vnt, </t>
  </si>
  <si>
    <t xml:space="preserve">3. Tūrinis sektorinis daviklis - 1 vnt, </t>
  </si>
  <si>
    <t>4. Aukštesnių harmonikų registravimas,</t>
  </si>
  <si>
    <t>5. Skenuojamas gylis ≥ 40 cm.</t>
  </si>
  <si>
    <t xml:space="preserve">Dviejų plokštumų vaizdinimas vienu metu (angl. multiplane/x-plane) </t>
  </si>
  <si>
    <t>1. Realiame laike,</t>
  </si>
  <si>
    <t>2. Kampo tarp plokštumų pasirinkimas.</t>
  </si>
  <si>
    <t>1. kraujotakos KS išstūmimo trakte atpažinimas,
2. kraujotakos per mitralinį vožtuvą atpažinimas,
3. kraujotakos dešiniojo skilvelio išstūmimo trakte atpažinimas,
4. regurgitacijos per TV atpažinimas ir automatinis Vmax ir Gmax įvertinimas.</t>
  </si>
  <si>
    <t>≥ 300 dB</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</si>
  <si>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</si>
  <si>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</si>
  <si>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</si>
  <si>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</si>
  <si>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</si>
  <si>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</si>
  <si>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</si>
  <si>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Vilniaus miesto klinikinės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</si>
  <si>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</si>
  <si>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</si>
  <si>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</si>
  <si>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4. Linijinis daviklis.</t>
  </si>
  <si>
    <t>3.10.1</t>
  </si>
  <si>
    <t>3.10.2</t>
  </si>
  <si>
    <t>3.10.3</t>
  </si>
  <si>
    <t>3.10.4</t>
  </si>
  <si>
    <t>3.10.5</t>
  </si>
  <si>
    <t>4</t>
  </si>
  <si>
    <t>5</t>
  </si>
  <si>
    <t>6</t>
  </si>
  <si>
    <t>7</t>
  </si>
  <si>
    <t>6. Stacionariniai EKG elektrodai - 6 vnt.</t>
  </si>
  <si>
    <t xml:space="preserve">Tiekėjas 1 </t>
  </si>
  <si>
    <t>Tiekėjas 2</t>
  </si>
  <si>
    <t>Maksimalus linijinio daviklio dažnis ≥ 12 MHz</t>
  </si>
  <si>
    <t>3. Kadangi siūlomo objekto T1, T2, T3, T4 ir T5 techniniai parametrai neturi skaitinių išraiškų (yra arba nėra), todėl parametrų įvertinimas apskaičiuojamas pagal metodiką:</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</si>
  <si>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</si>
  <si>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Jei siūlomas objektas turi nurodytą pranašumą gauna maksimalų balų skaičių pagal lyginamąjį svorį: T1 = L1 = 0.20, T2 = L2 = 0.20, T3 = L3 = 0.30, T4 = L4 = 0.15, T5 = L5 = 0.15. Jei siūlomas objektas neturi nurodyto pranašumo gauna 0 balų: T1 = L1 = 0, T2 = L2 = 0, T3 = L3 = 0, T4 = L4 = 0, T5 = L5 = 0.</t>
  </si>
  <si>
    <r>
      <t>1. Siūlomi techniniai funkcionalumai (</t>
    </r>
    <r>
      <rPr>
        <b/>
        <sz val="12"/>
        <color rgb="FFFF0000"/>
        <rFont val="Times New Roman"/>
        <family val="1"/>
      </rPr>
      <t>Pildo Tiekėjas</t>
    </r>
    <r>
      <rPr>
        <b/>
        <sz val="12"/>
        <color theme="1"/>
        <rFont val="Times New Roman"/>
        <family val="1"/>
      </rPr>
      <t>):</t>
    </r>
  </si>
  <si>
    <r>
      <t>2. Siūlomas garantinis laikotarpis (</t>
    </r>
    <r>
      <rPr>
        <b/>
        <sz val="12"/>
        <color rgb="FFFF0000"/>
        <rFont val="Times New Roman"/>
        <family val="1"/>
      </rPr>
      <t>Pildo Tiekėjas</t>
    </r>
    <r>
      <rPr>
        <b/>
        <sz val="12"/>
        <color theme="1"/>
        <rFont val="Times New Roman"/>
        <family val="1"/>
      </rPr>
      <t>):</t>
    </r>
  </si>
  <si>
    <t>2</t>
  </si>
  <si>
    <t xml:space="preserve">1. Kardiologinis ultargarso aparatas, </t>
  </si>
  <si>
    <t>Reikalavimai kardiologiniam ultargarso aparatui</t>
  </si>
  <si>
    <t>1. Kardiologinis ultargarso aparatas - 1 vnt,</t>
  </si>
  <si>
    <t>Techninė specifikacija: Kardiologinis ultargarso aparatas - 1 vnt.</t>
  </si>
  <si>
    <t>Specializuota programa, skirta itin mažo srauto mikro kraujagyslėms, kurios kadrų dažnis ne mažesnis kaip 60 kadrų per sekundę, o mažiausia kraujo srauto aptikimo riba - ne didesnė kaip 0,3 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</si>
</sst>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b/>
      <sz val="14"/>
      <name val="Times New Roman"/>
      <family val="1"/>
    </font>
    <font>
      <sz val="12"/>
      <color rgb="FF00B05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cellStyleXfs>
  <cellXfs count="184">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2" fillId="3" borderId="0" xfId="0" applyFont="1" applyFill="1" applyAlignment="1">
      <alignment vertical="top"/>
    </xf>
    <xf numFmtId="0" fontId="1" fillId="3" borderId="0" xfId="0" applyFont="1" applyFill="1" applyAlignment="1">
      <alignment horizontal="center" vertical="top"/>
    </xf>
    <xf numFmtId="0" fontId="11" fillId="3" borderId="0" xfId="0" applyFont="1" applyFill="1" applyAlignment="1">
      <alignment vertical="top"/>
    </xf>
    <xf numFmtId="0" fontId="12" fillId="3" borderId="0" xfId="0" applyFont="1" applyFill="1" applyAlignment="1">
      <alignment vertical="top" wrapText="1"/>
    </xf>
    <xf numFmtId="0" fontId="12" fillId="3" borderId="0" xfId="0" applyFont="1" applyFill="1"/>
    <xf numFmtId="0" fontId="11" fillId="3" borderId="1" xfId="0" applyFont="1" applyFill="1" applyBorder="1" applyAlignment="1">
      <alignment horizontal="center" vertical="center" wrapText="1"/>
    </xf>
    <xf numFmtId="0" fontId="12" fillId="3" borderId="0" xfId="0" applyFont="1" applyFill="1" applyAlignment="1">
      <alignment vertical="top"/>
    </xf>
    <xf numFmtId="0" fontId="4" fillId="3" borderId="0" xfId="0" applyFont="1" applyFill="1" applyAlignment="1">
      <alignment vertical="center"/>
    </xf>
    <xf numFmtId="0" fontId="5" fillId="3" borderId="0" xfId="0" applyFont="1" applyFill="1"/>
    <xf numFmtId="0" fontId="0" fillId="3" borderId="0" xfId="0" applyFill="1"/>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3" borderId="0" xfId="0" applyFont="1" applyFill="1" applyAlignment="1">
      <alignment wrapText="1"/>
    </xf>
    <xf numFmtId="0" fontId="1" fillId="2" borderId="0" xfId="0" applyFont="1" applyFill="1"/>
    <xf numFmtId="0" fontId="4" fillId="2" borderId="0" xfId="0" applyFont="1" applyFill="1" applyAlignment="1">
      <alignment vertical="center"/>
    </xf>
    <xf numFmtId="0" fontId="5" fillId="2" borderId="0" xfId="0" applyFont="1" applyFill="1"/>
    <xf numFmtId="0" fontId="1" fillId="2" borderId="1" xfId="0" applyFont="1" applyFill="1" applyBorder="1"/>
    <xf numFmtId="0" fontId="1" fillId="2" borderId="1" xfId="0" applyFont="1" applyFill="1" applyBorder="1" applyAlignment="1">
      <alignment horizontal="center"/>
    </xf>
    <xf numFmtId="0" fontId="2" fillId="2" borderId="1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2" borderId="16" xfId="0" applyFont="1" applyFill="1" applyBorder="1" applyAlignment="1">
      <alignment vertical="center" wrapText="1"/>
    </xf>
    <xf numFmtId="2" fontId="8" fillId="2" borderId="16" xfId="0" applyNumberFormat="1" applyFont="1" applyFill="1" applyBorder="1" applyAlignment="1">
      <alignment horizontal="center" vertical="center" wrapText="1"/>
    </xf>
    <xf numFmtId="0" fontId="3" fillId="2" borderId="0" xfId="0" applyFont="1" applyFill="1"/>
    <xf numFmtId="0" fontId="2" fillId="2" borderId="0" xfId="0" applyFont="1" applyFill="1"/>
    <xf numFmtId="0" fontId="13" fillId="2" borderId="0" xfId="0" applyFont="1" applyFill="1"/>
    <xf numFmtId="0" fontId="1" fillId="2" borderId="0" xfId="0" applyFont="1" applyFill="1" applyAlignment="1">
      <alignment vertical="top" wrapText="1"/>
    </xf>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8"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right"/>
    </xf>
    <xf numFmtId="0" fontId="3" fillId="2" borderId="16" xfId="0" applyFont="1" applyFill="1" applyBorder="1" applyAlignment="1">
      <alignment horizontal="justify" wrapText="1"/>
    </xf>
    <xf numFmtId="0" fontId="3" fillId="2" borderId="3" xfId="0" applyFont="1" applyFill="1" applyBorder="1" applyAlignment="1">
      <alignment horizontal="center" vertical="center"/>
    </xf>
    <xf numFmtId="0" fontId="3" fillId="2" borderId="16" xfId="0" applyFont="1" applyFill="1" applyBorder="1" applyAlignment="1">
      <alignment horizontal="justify"/>
    </xf>
    <xf numFmtId="0" fontId="19" fillId="2" borderId="0" xfId="0" applyFont="1" applyFill="1" applyAlignment="1">
      <alignment horizontal="left"/>
    </xf>
    <xf numFmtId="0" fontId="10" fillId="2" borderId="0" xfId="0" applyFont="1" applyFill="1" applyAlignment="1">
      <alignment horizontal="left"/>
    </xf>
    <xf numFmtId="0" fontId="3" fillId="2" borderId="0" xfId="0" applyFont="1" applyFill="1" applyAlignment="1">
      <alignment horizontal="left"/>
    </xf>
    <xf numFmtId="0" fontId="15" fillId="2" borderId="16" xfId="0" applyFont="1" applyFill="1" applyBorder="1" applyAlignment="1">
      <alignment horizontal="center" vertical="center"/>
    </xf>
    <xf numFmtId="2" fontId="1" fillId="4"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18" fillId="0" borderId="0" xfId="0" applyFont="1" applyAlignment="1">
      <alignment horizontal="left"/>
    </xf>
    <xf numFmtId="0" fontId="23" fillId="0" borderId="0" xfId="0" applyFont="1"/>
    <xf numFmtId="0" fontId="12" fillId="3" borderId="0" xfId="0" applyFont="1" applyFill="1" applyAlignment="1">
      <alignment vertical="center"/>
    </xf>
    <xf numFmtId="0" fontId="12" fillId="3" borderId="0" xfId="0" applyFont="1" applyFill="1" applyAlignment="1">
      <alignment horizontal="center" vertical="center"/>
    </xf>
    <xf numFmtId="0" fontId="3" fillId="3" borderId="14" xfId="0" applyFont="1" applyFill="1" applyBorder="1" applyAlignment="1">
      <alignment horizontal="justify" vertical="center" wrapText="1"/>
    </xf>
    <xf numFmtId="0" fontId="3" fillId="3" borderId="16" xfId="0" applyFont="1" applyFill="1" applyBorder="1" applyAlignment="1">
      <alignment horizontal="center" vertical="center" wrapText="1"/>
    </xf>
    <xf numFmtId="0" fontId="16" fillId="2" borderId="0" xfId="0" applyFont="1" applyFill="1" applyAlignment="1">
      <alignment horizontal="center" vertical="center"/>
    </xf>
    <xf numFmtId="2" fontId="1" fillId="5" borderId="10" xfId="0" applyNumberFormat="1" applyFont="1" applyFill="1" applyBorder="1" applyAlignment="1">
      <alignment horizontal="center" vertical="center"/>
    </xf>
    <xf numFmtId="0" fontId="2" fillId="2" borderId="16" xfId="0" applyFont="1" applyFill="1" applyBorder="1" applyAlignment="1">
      <alignment horizontal="right" vertical="center" wrapText="1"/>
    </xf>
    <xf numFmtId="2" fontId="1" fillId="2" borderId="8" xfId="0" applyNumberFormat="1" applyFont="1" applyFill="1" applyBorder="1" applyAlignment="1">
      <alignment horizontal="center" vertical="center"/>
    </xf>
    <xf numFmtId="0" fontId="16" fillId="2" borderId="0" xfId="0" applyFont="1" applyFill="1" applyAlignment="1">
      <alignment vertical="center"/>
    </xf>
    <xf numFmtId="0" fontId="25"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justify" vertical="center" wrapText="1"/>
    </xf>
    <xf numFmtId="49" fontId="3" fillId="3" borderId="1" xfId="0" applyNumberFormat="1" applyFont="1" applyFill="1" applyBorder="1" applyAlignment="1">
      <alignment horizontal="justify" vertical="top" wrapText="1"/>
    </xf>
    <xf numFmtId="49" fontId="3" fillId="3" borderId="7" xfId="0" applyNumberFormat="1" applyFont="1" applyFill="1" applyBorder="1" applyAlignment="1">
      <alignment horizontal="center" vertical="top" wrapText="1"/>
    </xf>
    <xf numFmtId="49" fontId="3" fillId="3" borderId="7" xfId="0" applyNumberFormat="1" applyFont="1" applyFill="1" applyBorder="1" applyAlignment="1">
      <alignment horizontal="justify" vertical="top" wrapText="1"/>
    </xf>
    <xf numFmtId="49" fontId="3" fillId="3" borderId="8" xfId="0" applyNumberFormat="1" applyFont="1" applyFill="1" applyBorder="1" applyAlignment="1">
      <alignment horizontal="justify"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justify" vertical="top"/>
    </xf>
    <xf numFmtId="2" fontId="8" fillId="2" borderId="24" xfId="0" applyNumberFormat="1" applyFont="1" applyFill="1" applyBorder="1" applyAlignment="1">
      <alignment horizontal="center" vertical="center" wrapText="1"/>
    </xf>
    <xf numFmtId="2" fontId="8" fillId="2" borderId="10" xfId="0" applyNumberFormat="1" applyFont="1" applyFill="1" applyBorder="1" applyAlignment="1">
      <alignment horizontal="center" vertical="center" wrapText="1"/>
    </xf>
    <xf numFmtId="2" fontId="8" fillId="2" borderId="10" xfId="0" applyNumberFormat="1" applyFont="1" applyFill="1" applyBorder="1" applyAlignment="1">
      <alignment horizontal="centerContinuous" vertical="center" wrapText="1"/>
    </xf>
    <xf numFmtId="2" fontId="8" fillId="2" borderId="24" xfId="0" applyNumberFormat="1" applyFont="1" applyFill="1" applyBorder="1" applyAlignment="1">
      <alignment horizontal="centerContinuous" wrapText="1"/>
    </xf>
    <xf numFmtId="0" fontId="8" fillId="2" borderId="14" xfId="0" applyFont="1" applyFill="1" applyBorder="1" applyAlignment="1">
      <alignment vertical="center" wrapText="1"/>
    </xf>
    <xf numFmtId="0" fontId="8" fillId="2" borderId="15" xfId="0" applyFont="1" applyFill="1" applyBorder="1" applyAlignment="1">
      <alignment horizontal="left" wrapText="1"/>
    </xf>
    <xf numFmtId="0" fontId="1"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xf numFmtId="0" fontId="9" fillId="3" borderId="1" xfId="0" applyFont="1" applyFill="1" applyBorder="1" applyAlignment="1">
      <alignment horizontal="justify" vertical="center" wrapText="1"/>
    </xf>
    <xf numFmtId="0" fontId="3" fillId="2" borderId="0" xfId="0" applyFont="1" applyFill="1" applyAlignment="1">
      <alignment wrapText="1"/>
    </xf>
    <xf numFmtId="0" fontId="26" fillId="3" borderId="0" xfId="0" applyFont="1" applyFill="1" applyAlignment="1">
      <alignment horizontal="center" vertical="center"/>
    </xf>
    <xf numFmtId="0" fontId="3" fillId="3" borderId="0" xfId="0" applyFont="1" applyFill="1" applyAlignment="1">
      <alignment wrapText="1"/>
    </xf>
    <xf numFmtId="2" fontId="15" fillId="2" borderId="16" xfId="0" applyNumberFormat="1" applyFont="1" applyFill="1" applyBorder="1" applyAlignment="1">
      <alignment horizontal="center" vertical="center"/>
    </xf>
    <xf numFmtId="49" fontId="27" fillId="0" borderId="1" xfId="0" applyNumberFormat="1" applyFont="1" applyBorder="1" applyAlignment="1">
      <alignment horizontal="justify" vertical="top" wrapText="1"/>
    </xf>
    <xf numFmtId="0" fontId="1" fillId="0" borderId="0" xfId="0" applyFont="1" applyAlignment="1">
      <alignment horizontal="right" indent="2"/>
    </xf>
    <xf numFmtId="0" fontId="3" fillId="0" borderId="0" xfId="0" applyFont="1" applyAlignment="1">
      <alignment horizontal="right" indent="2"/>
    </xf>
    <xf numFmtId="0" fontId="1" fillId="0" borderId="0" xfId="0" applyFont="1" applyAlignment="1">
      <alignment horizontal="right" vertical="center" wrapText="1" indent="2"/>
    </xf>
    <xf numFmtId="0" fontId="3" fillId="0" borderId="0" xfId="0" applyFont="1" applyAlignment="1">
      <alignment horizontal="right" vertical="center" wrapText="1" indent="2"/>
    </xf>
    <xf numFmtId="2" fontId="1" fillId="2" borderId="0" xfId="0" applyNumberFormat="1" applyFont="1" applyFill="1"/>
    <xf numFmtId="0" fontId="3" fillId="2" borderId="0" xfId="0" applyFont="1" applyFill="1" applyAlignment="1">
      <alignment horizontal="center" wrapText="1"/>
    </xf>
    <xf numFmtId="0" fontId="1" fillId="2" borderId="0" xfId="0" applyFont="1" applyFill="1" applyAlignment="1">
      <alignment horizontal="center" wrapText="1"/>
    </xf>
    <xf numFmtId="0" fontId="3" fillId="2" borderId="0" xfId="0" applyFont="1" applyFill="1" applyAlignment="1">
      <alignment horizontal="center" vertical="center" wrapText="1"/>
    </xf>
    <xf numFmtId="0" fontId="3" fillId="3" borderId="15"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10" xfId="0" applyFont="1" applyFill="1" applyBorder="1" applyAlignment="1">
      <alignment horizontal="justify" vertical="top" wrapText="1"/>
    </xf>
    <xf numFmtId="0" fontId="3" fillId="2" borderId="22" xfId="0" applyFont="1" applyFill="1" applyBorder="1" applyAlignment="1">
      <alignment horizontal="center" vertical="center" wrapText="1"/>
    </xf>
    <xf numFmtId="49" fontId="3" fillId="0" borderId="1" xfId="0" applyNumberFormat="1" applyFont="1" applyBorder="1" applyAlignment="1">
      <alignment horizontal="justify" vertical="top" wrapText="1"/>
    </xf>
    <xf numFmtId="49" fontId="3" fillId="0" borderId="8" xfId="0" applyNumberFormat="1" applyFont="1" applyBorder="1" applyAlignment="1">
      <alignment horizontal="justify" vertical="top" wrapText="1"/>
    </xf>
    <xf numFmtId="2" fontId="3" fillId="2" borderId="22" xfId="0" applyNumberFormat="1" applyFont="1" applyFill="1" applyBorder="1" applyAlignment="1">
      <alignment horizontal="center" vertical="center"/>
    </xf>
    <xf numFmtId="49" fontId="3" fillId="3" borderId="7" xfId="0" applyNumberFormat="1" applyFont="1" applyFill="1" applyBorder="1" applyAlignment="1">
      <alignment horizontal="left" vertical="top" wrapText="1"/>
    </xf>
    <xf numFmtId="0" fontId="1" fillId="4" borderId="4" xfId="0" applyFont="1" applyFill="1" applyBorder="1" applyAlignment="1">
      <alignment horizontal="justify"/>
    </xf>
    <xf numFmtId="0" fontId="1" fillId="4" borderId="5" xfId="0" applyFont="1" applyFill="1" applyBorder="1" applyAlignment="1">
      <alignment horizontal="justify"/>
    </xf>
    <xf numFmtId="0" fontId="1" fillId="4" borderId="3" xfId="0" applyFont="1" applyFill="1" applyBorder="1" applyAlignment="1">
      <alignment horizontal="justify"/>
    </xf>
    <xf numFmtId="0" fontId="1" fillId="4" borderId="4" xfId="0" applyFont="1" applyFill="1" applyBorder="1" applyAlignment="1">
      <alignment horizontal="justify" wrapText="1"/>
    </xf>
    <xf numFmtId="0" fontId="1" fillId="4" borderId="5" xfId="0" applyFont="1" applyFill="1" applyBorder="1" applyAlignment="1">
      <alignment horizontal="justify" wrapText="1"/>
    </xf>
    <xf numFmtId="0" fontId="1" fillId="4" borderId="3" xfId="0" applyFont="1" applyFill="1" applyBorder="1" applyAlignment="1">
      <alignment horizontal="justify" wrapText="1"/>
    </xf>
    <xf numFmtId="0" fontId="14" fillId="2" borderId="0" xfId="0" applyFont="1" applyFill="1" applyAlignment="1">
      <alignment horizontal="center"/>
    </xf>
    <xf numFmtId="0" fontId="3" fillId="2" borderId="26"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2" borderId="0" xfId="0" applyFont="1" applyFill="1" applyAlignment="1">
      <alignment horizontal="justify"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2" fillId="2" borderId="1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2" borderId="0" xfId="0" applyFont="1" applyFill="1" applyAlignment="1">
      <alignment horizontal="justify"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1" fillId="2" borderId="0" xfId="0" applyFont="1" applyFill="1" applyAlignment="1">
      <alignment horizontal="justify" vertical="top" wrapText="1"/>
    </xf>
    <xf numFmtId="0" fontId="1" fillId="3" borderId="17"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22" xfId="0" applyFont="1" applyFill="1" applyBorder="1" applyAlignment="1">
      <alignment horizontal="justify" vertical="top" wrapText="1"/>
    </xf>
    <xf numFmtId="0" fontId="1" fillId="3" borderId="18" xfId="0" applyFont="1" applyFill="1" applyBorder="1" applyAlignment="1">
      <alignment horizontal="justify" wrapText="1"/>
    </xf>
    <xf numFmtId="0" fontId="1" fillId="3" borderId="19" xfId="0" applyFont="1" applyFill="1" applyBorder="1" applyAlignment="1">
      <alignment horizontal="justify" wrapText="1"/>
    </xf>
    <xf numFmtId="0" fontId="2" fillId="3" borderId="0" xfId="0" applyFont="1" applyFill="1" applyAlignment="1">
      <alignment horizontal="left"/>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0" xfId="0" applyFont="1" applyFill="1" applyAlignment="1">
      <alignment horizontal="center"/>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3" borderId="1" xfId="0" applyFont="1" applyFill="1" applyBorder="1" applyAlignment="1">
      <alignment horizontal="justify" vertical="center" wrapText="1"/>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1" fillId="3" borderId="0" xfId="0" applyFont="1" applyFill="1" applyAlignment="1">
      <alignment horizontal="justify" vertical="top" wrapText="1"/>
    </xf>
    <xf numFmtId="0" fontId="1" fillId="3" borderId="0" xfId="0" applyFont="1" applyFill="1" applyAlignment="1">
      <alignment horizontal="justify" vertical="top"/>
    </xf>
    <xf numFmtId="0" fontId="4" fillId="3" borderId="0" xfId="0" applyFont="1" applyFill="1" applyAlignment="1">
      <alignment horizontal="center"/>
    </xf>
    <xf numFmtId="0" fontId="1" fillId="3" borderId="0" xfId="0" applyFont="1" applyFill="1" applyAlignment="1">
      <alignment horizontal="center" vertical="top"/>
    </xf>
    <xf numFmtId="49" fontId="3" fillId="3" borderId="1" xfId="0" applyNumberFormat="1" applyFont="1" applyFill="1" applyBorder="1" applyAlignment="1">
      <alignment horizontal="center" vertical="top"/>
    </xf>
    <xf numFmtId="0" fontId="3" fillId="3" borderId="1" xfId="0" applyFont="1" applyFill="1" applyBorder="1" applyAlignment="1">
      <alignment horizontal="left" vertical="top" wrapText="1"/>
    </xf>
    <xf numFmtId="49" fontId="3" fillId="3" borderId="7" xfId="0" applyNumberFormat="1" applyFont="1" applyFill="1" applyBorder="1" applyAlignment="1">
      <alignment horizontal="center" vertical="top" wrapText="1"/>
    </xf>
    <xf numFmtId="49" fontId="3" fillId="3" borderId="9" xfId="0" applyNumberFormat="1" applyFont="1" applyFill="1" applyBorder="1" applyAlignment="1">
      <alignment horizontal="center" vertical="top" wrapText="1"/>
    </xf>
    <xf numFmtId="49" fontId="3" fillId="3" borderId="7" xfId="0" applyNumberFormat="1" applyFont="1" applyFill="1" applyBorder="1" applyAlignment="1">
      <alignment horizontal="justify" vertical="top" wrapText="1"/>
    </xf>
    <xf numFmtId="49" fontId="3" fillId="3" borderId="9" xfId="0" applyNumberFormat="1" applyFont="1" applyFill="1" applyBorder="1" applyAlignment="1">
      <alignment horizontal="justify" vertical="top" wrapText="1"/>
    </xf>
    <xf numFmtId="49" fontId="3" fillId="3" borderId="7" xfId="0" applyNumberFormat="1" applyFont="1" applyFill="1" applyBorder="1" applyAlignment="1">
      <alignment horizontal="left" vertical="top" wrapText="1"/>
    </xf>
    <xf numFmtId="49" fontId="3" fillId="3" borderId="9" xfId="0" applyNumberFormat="1" applyFont="1" applyFill="1" applyBorder="1" applyAlignment="1">
      <alignment horizontal="left" vertical="top" wrapText="1"/>
    </xf>
    <xf numFmtId="49" fontId="3" fillId="3" borderId="7" xfId="0" applyNumberFormat="1" applyFont="1" applyFill="1" applyBorder="1" applyAlignment="1">
      <alignment horizontal="justify" vertical="top"/>
    </xf>
    <xf numFmtId="49" fontId="3" fillId="3" borderId="9" xfId="0" applyNumberFormat="1" applyFont="1" applyFill="1" applyBorder="1" applyAlignment="1">
      <alignment horizontal="justify" vertical="top"/>
    </xf>
    <xf numFmtId="49" fontId="3" fillId="3" borderId="8" xfId="0" applyNumberFormat="1" applyFont="1" applyFill="1" applyBorder="1" applyAlignment="1">
      <alignment horizontal="center" vertical="top" wrapText="1"/>
    </xf>
    <xf numFmtId="49" fontId="3" fillId="3" borderId="8" xfId="0" applyNumberFormat="1" applyFont="1" applyFill="1" applyBorder="1" applyAlignment="1">
      <alignment horizontal="justify" vertical="top" wrapText="1"/>
    </xf>
    <xf numFmtId="0" fontId="11" fillId="3" borderId="0" xfId="0" applyFont="1" applyFill="1" applyAlignment="1">
      <alignment horizontal="left" wrapText="1"/>
    </xf>
    <xf numFmtId="49" fontId="3" fillId="3" borderId="8"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xf>
    <xf numFmtId="49" fontId="3" fillId="3" borderId="9" xfId="0" applyNumberFormat="1" applyFont="1" applyFill="1" applyBorder="1" applyAlignment="1">
      <alignment horizontal="left" vertical="top"/>
    </xf>
    <xf numFmtId="49" fontId="3" fillId="3" borderId="8" xfId="0" applyNumberFormat="1" applyFont="1" applyFill="1" applyBorder="1" applyAlignment="1">
      <alignment horizontal="left" vertical="top"/>
    </xf>
    <xf numFmtId="0" fontId="1" fillId="2" borderId="0" xfId="0" applyFont="1" applyFill="1" applyAlignment="1">
      <alignment horizontal="left"/>
    </xf>
    <xf numFmtId="0" fontId="16" fillId="2" borderId="0" xfId="0" applyFont="1" applyFill="1" applyAlignment="1">
      <alignment horizontal="center" vertical="center"/>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38</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28</xdr:row>
      <xdr:rowOff>97790</xdr:rowOff>
    </xdr:from>
    <xdr:to>
      <xdr:col>3</xdr:col>
      <xdr:colOff>1167765</xdr:colOff>
      <xdr:row>30</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zoomScale="125" workbookViewId="0">
      <selection activeCell="E33" sqref="E33"/>
    </sheetView>
  </sheetViews>
  <sheetFormatPr defaultColWidth="9.140625" defaultRowHeight="15.75" x14ac:dyDescent="0.25"/>
  <cols>
    <col min="1" max="2" width="9.140625" style="23"/>
    <col min="3" max="3" width="25.85546875" style="23" customWidth="1"/>
    <col min="4" max="5" width="11" style="23" bestFit="1" customWidth="1"/>
    <col min="6" max="6" width="16.28515625" style="23" customWidth="1"/>
    <col min="7" max="7" width="11" style="23" bestFit="1" customWidth="1"/>
    <col min="8" max="8" width="13.42578125" style="23" bestFit="1" customWidth="1"/>
    <col min="9" max="12" width="11" style="23" bestFit="1" customWidth="1"/>
    <col min="13" max="13" width="12.140625" style="23" bestFit="1" customWidth="1"/>
    <col min="14" max="16384" width="9.140625" style="23"/>
  </cols>
  <sheetData>
    <row r="1" spans="2:8" ht="20.25" x14ac:dyDescent="0.3">
      <c r="B1" s="114" t="s">
        <v>76</v>
      </c>
      <c r="C1" s="114"/>
      <c r="D1" s="114"/>
      <c r="E1" s="114"/>
      <c r="F1" s="114"/>
      <c r="G1" s="114"/>
      <c r="H1" s="114"/>
    </row>
    <row r="3" spans="2:8" x14ac:dyDescent="0.25">
      <c r="B3" s="108" t="s">
        <v>78</v>
      </c>
      <c r="C3" s="109"/>
      <c r="D3" s="109"/>
      <c r="E3" s="109"/>
      <c r="F3" s="110"/>
      <c r="G3" s="38">
        <v>6</v>
      </c>
      <c r="H3" s="38" t="s">
        <v>79</v>
      </c>
    </row>
    <row r="4" spans="2:8" x14ac:dyDescent="0.25">
      <c r="B4" s="111" t="s">
        <v>77</v>
      </c>
      <c r="C4" s="112"/>
      <c r="D4" s="112"/>
      <c r="E4" s="112"/>
      <c r="F4" s="113"/>
      <c r="G4" s="38">
        <v>3</v>
      </c>
      <c r="H4" s="38" t="s">
        <v>61</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6"/>
  <sheetViews>
    <sheetView topLeftCell="A14" zoomScale="139" zoomScaleNormal="76" workbookViewId="0">
      <selection activeCell="K23" sqref="K23"/>
    </sheetView>
  </sheetViews>
  <sheetFormatPr defaultColWidth="9.140625" defaultRowHeight="15.75" x14ac:dyDescent="0.25"/>
  <cols>
    <col min="1" max="1" width="9.140625" style="23"/>
    <col min="2" max="2" width="5" style="23" customWidth="1"/>
    <col min="3" max="3" width="40.42578125" style="23" customWidth="1"/>
    <col min="4" max="4" width="17" style="23" customWidth="1"/>
    <col min="5" max="5" width="5.85546875" style="23" customWidth="1"/>
    <col min="6" max="6" width="5.140625" style="23" customWidth="1"/>
    <col min="7" max="8" width="11.7109375" style="23" customWidth="1"/>
    <col min="9" max="9" width="40.28515625" style="23" customWidth="1"/>
    <col min="10" max="16384" width="9.140625" style="23"/>
  </cols>
  <sheetData>
    <row r="1" spans="2:9" ht="18.75" x14ac:dyDescent="0.3">
      <c r="B1" s="24" t="s">
        <v>23</v>
      </c>
      <c r="C1" s="25"/>
      <c r="D1" s="25"/>
      <c r="E1" s="25"/>
      <c r="F1" s="25"/>
    </row>
    <row r="2" spans="2:9" ht="18.75" x14ac:dyDescent="0.3">
      <c r="B2" s="24"/>
      <c r="C2" s="25"/>
      <c r="D2" s="25"/>
      <c r="E2" s="25"/>
      <c r="F2" s="25"/>
    </row>
    <row r="3" spans="2:9" ht="36" customHeight="1" x14ac:dyDescent="0.25">
      <c r="B3" s="134" t="s">
        <v>215</v>
      </c>
      <c r="C3" s="134"/>
      <c r="D3" s="134"/>
      <c r="E3" s="134"/>
      <c r="F3" s="134"/>
      <c r="G3" s="134"/>
      <c r="H3" s="134"/>
    </row>
    <row r="4" spans="2:9" ht="34.5" customHeight="1" x14ac:dyDescent="0.25">
      <c r="B4" s="134" t="s">
        <v>24</v>
      </c>
      <c r="C4" s="134"/>
      <c r="D4" s="134"/>
      <c r="E4" s="134"/>
      <c r="F4" s="134"/>
      <c r="G4" s="134"/>
      <c r="H4" s="134"/>
    </row>
    <row r="6" spans="2:9" x14ac:dyDescent="0.25">
      <c r="B6" s="23" t="s">
        <v>25</v>
      </c>
    </row>
    <row r="7" spans="2:9" x14ac:dyDescent="0.25">
      <c r="C7" s="26" t="s">
        <v>64</v>
      </c>
      <c r="D7" s="27">
        <v>60</v>
      </c>
    </row>
    <row r="8" spans="2:9" x14ac:dyDescent="0.25">
      <c r="C8" s="26" t="s">
        <v>65</v>
      </c>
      <c r="D8" s="27">
        <v>40</v>
      </c>
    </row>
    <row r="10" spans="2:9" x14ac:dyDescent="0.25">
      <c r="B10" s="23" t="s">
        <v>26</v>
      </c>
    </row>
    <row r="11" spans="2:9" ht="16.5" thickBot="1" x14ac:dyDescent="0.3"/>
    <row r="12" spans="2:9" ht="49.5" customHeight="1" thickBot="1" x14ac:dyDescent="0.3">
      <c r="B12" s="135" t="s">
        <v>27</v>
      </c>
      <c r="C12" s="124"/>
      <c r="D12" s="124"/>
      <c r="E12" s="124"/>
      <c r="F12" s="125"/>
      <c r="G12" s="135" t="s">
        <v>29</v>
      </c>
      <c r="H12" s="125"/>
    </row>
    <row r="13" spans="2:9" ht="16.5" thickBot="1" x14ac:dyDescent="0.3">
      <c r="B13" s="136" t="s">
        <v>30</v>
      </c>
      <c r="C13" s="137"/>
      <c r="D13" s="137"/>
      <c r="E13" s="137"/>
      <c r="F13" s="138"/>
      <c r="G13" s="28" t="s">
        <v>66</v>
      </c>
      <c r="H13" s="29">
        <f>D7</f>
        <v>60</v>
      </c>
    </row>
    <row r="14" spans="2:9" ht="16.5" thickBot="1" x14ac:dyDescent="0.3">
      <c r="B14" s="119" t="s">
        <v>31</v>
      </c>
      <c r="C14" s="120"/>
      <c r="D14" s="120"/>
      <c r="E14" s="120"/>
      <c r="F14" s="121"/>
      <c r="G14" s="28" t="s">
        <v>67</v>
      </c>
      <c r="H14" s="29">
        <f>D8</f>
        <v>40</v>
      </c>
    </row>
    <row r="15" spans="2:9" ht="16.5" customHeight="1" thickBot="1" x14ac:dyDescent="0.3">
      <c r="B15" s="30" t="s">
        <v>1</v>
      </c>
      <c r="C15" s="31" t="s">
        <v>3</v>
      </c>
      <c r="D15" s="31" t="s">
        <v>68</v>
      </c>
      <c r="E15" s="122" t="s">
        <v>28</v>
      </c>
      <c r="F15" s="123"/>
      <c r="G15" s="124"/>
      <c r="H15" s="125"/>
    </row>
    <row r="16" spans="2:9" ht="39" customHeight="1" thickBot="1" x14ac:dyDescent="0.3">
      <c r="B16" s="83" t="s">
        <v>32</v>
      </c>
      <c r="C16" s="100" t="s">
        <v>195</v>
      </c>
      <c r="D16" s="60" t="s">
        <v>110</v>
      </c>
      <c r="E16" s="32" t="s">
        <v>69</v>
      </c>
      <c r="F16" s="77">
        <v>0.2</v>
      </c>
      <c r="G16" s="116"/>
      <c r="H16" s="117"/>
      <c r="I16" s="98"/>
    </row>
    <row r="17" spans="2:9" s="34" customFormat="1" ht="135" customHeight="1" x14ac:dyDescent="0.25">
      <c r="B17" s="128" t="s">
        <v>33</v>
      </c>
      <c r="C17" s="101" t="s">
        <v>196</v>
      </c>
      <c r="D17" s="126" t="s">
        <v>110</v>
      </c>
      <c r="E17" s="82" t="s">
        <v>70</v>
      </c>
      <c r="F17" s="80">
        <v>0.2</v>
      </c>
      <c r="G17" s="130"/>
      <c r="H17" s="131"/>
      <c r="I17" s="115"/>
    </row>
    <row r="18" spans="2:9" s="34" customFormat="1" ht="132" customHeight="1" thickBot="1" x14ac:dyDescent="0.3">
      <c r="B18" s="129"/>
      <c r="C18" s="102" t="s">
        <v>211</v>
      </c>
      <c r="D18" s="127"/>
      <c r="E18" s="81"/>
      <c r="F18" s="79"/>
      <c r="G18" s="132"/>
      <c r="H18" s="133"/>
      <c r="I18" s="115"/>
    </row>
    <row r="19" spans="2:9" s="34" customFormat="1" ht="48" thickBot="1" x14ac:dyDescent="0.3">
      <c r="B19" s="84" t="s">
        <v>34</v>
      </c>
      <c r="C19" s="59" t="s">
        <v>197</v>
      </c>
      <c r="D19" s="60" t="s">
        <v>110</v>
      </c>
      <c r="E19" s="32" t="s">
        <v>71</v>
      </c>
      <c r="F19" s="78">
        <v>0.3</v>
      </c>
      <c r="G19" s="116"/>
      <c r="H19" s="117"/>
      <c r="I19" s="97"/>
    </row>
    <row r="20" spans="2:9" ht="32.25" thickBot="1" x14ac:dyDescent="0.3">
      <c r="B20" s="84" t="s">
        <v>35</v>
      </c>
      <c r="C20" s="59" t="s">
        <v>237</v>
      </c>
      <c r="D20" s="60" t="s">
        <v>110</v>
      </c>
      <c r="E20" s="32" t="s">
        <v>72</v>
      </c>
      <c r="F20" s="78">
        <v>0.15</v>
      </c>
      <c r="G20" s="116"/>
      <c r="H20" s="117"/>
      <c r="I20" s="87"/>
    </row>
    <row r="21" spans="2:9" ht="79.5" thickBot="1" x14ac:dyDescent="0.3">
      <c r="B21" s="84" t="s">
        <v>47</v>
      </c>
      <c r="C21" s="59" t="s">
        <v>248</v>
      </c>
      <c r="D21" s="60" t="s">
        <v>110</v>
      </c>
      <c r="E21" s="32" t="s">
        <v>75</v>
      </c>
      <c r="F21" s="33">
        <v>0.15</v>
      </c>
      <c r="G21" s="116"/>
      <c r="H21" s="117"/>
      <c r="I21" s="99"/>
    </row>
    <row r="23" spans="2:9" ht="33.75" customHeight="1" x14ac:dyDescent="0.25">
      <c r="B23" s="118" t="s">
        <v>42</v>
      </c>
      <c r="C23" s="118"/>
      <c r="D23" s="118"/>
      <c r="E23" s="118"/>
      <c r="F23" s="118"/>
      <c r="G23" s="118"/>
      <c r="H23" s="118"/>
    </row>
    <row r="25" spans="2:9" ht="31.5" customHeight="1" x14ac:dyDescent="0.25">
      <c r="B25" s="118" t="s">
        <v>73</v>
      </c>
      <c r="C25" s="118"/>
      <c r="D25" s="118"/>
      <c r="E25" s="118"/>
      <c r="F25" s="118"/>
      <c r="G25" s="118"/>
      <c r="H25" s="118"/>
    </row>
    <row r="26" spans="2:9" x14ac:dyDescent="0.25">
      <c r="D26" s="35" t="s">
        <v>74</v>
      </c>
    </row>
    <row r="28" spans="2:9" ht="31.5" customHeight="1" x14ac:dyDescent="0.25">
      <c r="B28" s="118" t="s">
        <v>43</v>
      </c>
      <c r="C28" s="118"/>
      <c r="D28" s="118"/>
      <c r="E28" s="118"/>
      <c r="F28" s="118"/>
      <c r="G28" s="118"/>
      <c r="H28" s="118"/>
    </row>
    <row r="32" spans="2:9" ht="30.75" customHeight="1" x14ac:dyDescent="0.25">
      <c r="B32" s="118" t="s">
        <v>238</v>
      </c>
      <c r="C32" s="118"/>
      <c r="D32" s="118"/>
      <c r="E32" s="118"/>
      <c r="F32" s="118"/>
      <c r="G32" s="118"/>
      <c r="H32" s="118"/>
    </row>
    <row r="33" spans="2:8" x14ac:dyDescent="0.25">
      <c r="B33" s="139" t="s">
        <v>240</v>
      </c>
      <c r="C33" s="139"/>
      <c r="D33" s="139"/>
      <c r="E33" s="139"/>
      <c r="F33" s="139"/>
      <c r="G33" s="139"/>
      <c r="H33" s="139"/>
    </row>
    <row r="34" spans="2:8" x14ac:dyDescent="0.25">
      <c r="B34" s="139"/>
      <c r="C34" s="139"/>
      <c r="D34" s="139"/>
      <c r="E34" s="139"/>
      <c r="F34" s="139"/>
      <c r="G34" s="139"/>
      <c r="H34" s="139"/>
    </row>
    <row r="35" spans="2:8" x14ac:dyDescent="0.25">
      <c r="B35" s="139"/>
      <c r="C35" s="139"/>
      <c r="D35" s="139"/>
      <c r="E35" s="139"/>
      <c r="F35" s="139"/>
      <c r="G35" s="139"/>
      <c r="H35" s="139"/>
    </row>
    <row r="37" spans="2:8" ht="32.25" customHeight="1" x14ac:dyDescent="0.25">
      <c r="B37" s="118" t="s">
        <v>44</v>
      </c>
      <c r="C37" s="118"/>
      <c r="D37" s="118"/>
      <c r="E37" s="118"/>
      <c r="F37" s="118"/>
      <c r="G37" s="118"/>
      <c r="H37" s="118"/>
    </row>
    <row r="46" spans="2:8" x14ac:dyDescent="0.25">
      <c r="B46" s="36"/>
    </row>
    <row r="47" spans="2:8" ht="15.75" customHeight="1" x14ac:dyDescent="0.25">
      <c r="B47" s="139"/>
      <c r="C47" s="139"/>
      <c r="D47" s="139"/>
      <c r="E47" s="139"/>
      <c r="F47" s="139"/>
      <c r="G47" s="139"/>
      <c r="H47" s="139"/>
    </row>
    <row r="48" spans="2:8" x14ac:dyDescent="0.25">
      <c r="B48" s="139"/>
      <c r="C48" s="139"/>
      <c r="D48" s="139"/>
      <c r="E48" s="139"/>
      <c r="F48" s="139"/>
      <c r="G48" s="139"/>
      <c r="H48" s="139"/>
    </row>
    <row r="49" spans="2:8" x14ac:dyDescent="0.25">
      <c r="B49" s="37"/>
      <c r="C49" s="37"/>
      <c r="D49" s="37"/>
      <c r="E49" s="37"/>
      <c r="F49" s="37"/>
      <c r="G49" s="37"/>
      <c r="H49" s="37"/>
    </row>
    <row r="50" spans="2:8" x14ac:dyDescent="0.25">
      <c r="B50" s="37"/>
      <c r="C50" s="37"/>
      <c r="D50" s="37"/>
      <c r="E50" s="37"/>
      <c r="F50" s="37"/>
      <c r="G50" s="37"/>
      <c r="H50" s="37"/>
    </row>
    <row r="51" spans="2:8" x14ac:dyDescent="0.25">
      <c r="B51" s="37"/>
      <c r="C51" s="37"/>
      <c r="D51" s="37"/>
      <c r="E51" s="37"/>
      <c r="F51" s="37"/>
      <c r="G51" s="37"/>
      <c r="H51" s="37"/>
    </row>
    <row r="52" spans="2:8" x14ac:dyDescent="0.25">
      <c r="B52" s="37"/>
      <c r="C52" s="37"/>
      <c r="D52" s="37"/>
      <c r="E52" s="37"/>
      <c r="F52" s="37"/>
      <c r="G52" s="37"/>
      <c r="H52" s="37"/>
    </row>
    <row r="53" spans="2:8" x14ac:dyDescent="0.25">
      <c r="B53" s="37"/>
      <c r="C53" s="37"/>
      <c r="D53" s="37"/>
      <c r="E53" s="37"/>
      <c r="F53" s="37"/>
      <c r="G53" s="37"/>
      <c r="H53" s="37"/>
    </row>
    <row r="54" spans="2:8" x14ac:dyDescent="0.25">
      <c r="B54" s="37"/>
      <c r="C54" s="37"/>
      <c r="D54" s="37"/>
      <c r="E54" s="37"/>
      <c r="F54" s="37"/>
      <c r="G54" s="37"/>
      <c r="H54" s="37"/>
    </row>
    <row r="55" spans="2:8" x14ac:dyDescent="0.25">
      <c r="B55" s="37"/>
      <c r="C55" s="37"/>
      <c r="D55" s="37"/>
      <c r="E55" s="37"/>
      <c r="F55" s="37"/>
      <c r="G55" s="37"/>
      <c r="H55" s="37"/>
    </row>
    <row r="56" spans="2:8" x14ac:dyDescent="0.25">
      <c r="B56" s="37"/>
      <c r="C56" s="37"/>
      <c r="D56" s="37"/>
      <c r="E56" s="37"/>
      <c r="F56" s="37"/>
      <c r="G56" s="37"/>
      <c r="H56" s="37"/>
    </row>
  </sheetData>
  <mergeCells count="22">
    <mergeCell ref="B47:H48"/>
    <mergeCell ref="B25:H25"/>
    <mergeCell ref="B28:H28"/>
    <mergeCell ref="B32:H32"/>
    <mergeCell ref="B33:H35"/>
    <mergeCell ref="B37:H37"/>
    <mergeCell ref="B3:H3"/>
    <mergeCell ref="B4:H4"/>
    <mergeCell ref="B12:F12"/>
    <mergeCell ref="G12:H12"/>
    <mergeCell ref="B13:F13"/>
    <mergeCell ref="I17:I18"/>
    <mergeCell ref="G21:H21"/>
    <mergeCell ref="B23:H23"/>
    <mergeCell ref="B14:F14"/>
    <mergeCell ref="E15:H15"/>
    <mergeCell ref="G16:H16"/>
    <mergeCell ref="G20:H20"/>
    <mergeCell ref="D17:D18"/>
    <mergeCell ref="B17:B18"/>
    <mergeCell ref="G17:H18"/>
    <mergeCell ref="G19:H19"/>
  </mergeCells>
  <phoneticPr fontId="24" type="noConversion"/>
  <dataValidations count="2">
    <dataValidation allowBlank="1" sqref="C16:C21" xr:uid="{C8B2E398-3A93-424A-A3D9-9CF7342CEA21}"/>
    <dataValidation allowBlank="1" prompt="Pasirinkti parametro vertę: yra / nėra" sqref="H16 G16:G17 G19:H21" xr:uid="{52E8514C-F488-45BA-8FEF-2F1026ABD9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30"/>
  <sheetViews>
    <sheetView zoomScale="119" zoomScaleNormal="79" workbookViewId="0">
      <selection activeCell="D31" sqref="D31"/>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0.7109375" style="2" customWidth="1"/>
    <col min="8" max="8" width="26.28515625" style="2" customWidth="1"/>
    <col min="9" max="9" width="29.85546875" style="2" customWidth="1"/>
    <col min="10" max="10" width="27.7109375" style="2" customWidth="1"/>
    <col min="11" max="16384" width="9.140625" style="2"/>
  </cols>
  <sheetData>
    <row r="2" spans="2:9" ht="18.75" x14ac:dyDescent="0.3">
      <c r="B2" s="4"/>
      <c r="C2" s="11"/>
      <c r="D2" s="11"/>
      <c r="E2" s="12"/>
      <c r="F2" s="149"/>
      <c r="G2" s="149"/>
      <c r="H2" s="149"/>
      <c r="I2" s="12"/>
    </row>
    <row r="6" spans="2:9" x14ac:dyDescent="0.25">
      <c r="B6" s="146" t="s">
        <v>241</v>
      </c>
      <c r="C6" s="146"/>
      <c r="D6" s="146"/>
      <c r="E6" s="146"/>
    </row>
    <row r="8" spans="2:9" ht="47.25" x14ac:dyDescent="0.25">
      <c r="B8" s="14" t="s">
        <v>1</v>
      </c>
      <c r="C8" s="147" t="s">
        <v>57</v>
      </c>
      <c r="D8" s="148"/>
      <c r="E8" s="15" t="s">
        <v>62</v>
      </c>
    </row>
    <row r="9" spans="2:9" x14ac:dyDescent="0.25">
      <c r="B9" s="16" t="s">
        <v>32</v>
      </c>
      <c r="C9" s="155" t="str">
        <f>'Vertinimo tvarka'!C16</f>
        <v>Anatominis (laisvos ašies) vienmatis vaizdinimas atkuriamas iš išsaugotų vaizdų</v>
      </c>
      <c r="D9" s="156"/>
      <c r="E9" s="17"/>
      <c r="F9" s="22"/>
    </row>
    <row r="10" spans="2:9" ht="72.95" customHeight="1" x14ac:dyDescent="0.25">
      <c r="B10" s="153" t="s">
        <v>33</v>
      </c>
      <c r="C10" s="157" t="str">
        <f>'Vertinimo tvarka'!C17</f>
        <v xml:space="preserve">Automatizuotas doplerinių intrakardinės kraujotakos spektrų atpažinimas ir automatinis jos įvertinimas apskaičiuojant standartinius tėkmių parametrus: Vmax, Vvid, Gmax, Gvid, VTI, tėkmės trukmę, deceleracijos laiką ir  širdies susitraukimų dažnį: kraujotakos per aortos vožtuvą atpažinimas: </v>
      </c>
      <c r="D10" s="158"/>
      <c r="E10" s="150"/>
      <c r="F10" s="89"/>
    </row>
    <row r="11" spans="2:9" ht="63" customHeight="1" x14ac:dyDescent="0.25">
      <c r="B11" s="154"/>
      <c r="C11" s="159" t="s">
        <v>211</v>
      </c>
      <c r="D11" s="160"/>
      <c r="E11" s="151"/>
      <c r="F11" s="85"/>
    </row>
    <row r="12" spans="2:9" ht="36.950000000000003" customHeight="1" x14ac:dyDescent="0.25">
      <c r="B12" s="18" t="s">
        <v>34</v>
      </c>
      <c r="C12" s="155" t="str">
        <f>'Vertinimo tvarka'!C19</f>
        <v>Automatizuotas E‘ bangos atpažinimas MV žiedo judesio audinių doplerografijos vaizde ir automatinis įvertinimas</v>
      </c>
      <c r="D12" s="156"/>
      <c r="E12" s="17"/>
      <c r="F12" s="89"/>
    </row>
    <row r="13" spans="2:9" x14ac:dyDescent="0.25">
      <c r="B13" s="18" t="s">
        <v>35</v>
      </c>
      <c r="C13" s="155" t="str">
        <f>'Vertinimo tvarka'!C20</f>
        <v>Maksimalus linijinio daviklio dažnis ≥ 12 MHz</v>
      </c>
      <c r="D13" s="156"/>
      <c r="E13" s="17"/>
      <c r="F13" s="89"/>
    </row>
    <row r="14" spans="2:9" ht="51" customHeight="1" x14ac:dyDescent="0.25">
      <c r="B14" s="18" t="s">
        <v>47</v>
      </c>
      <c r="C14" s="155" t="str">
        <f>'Vertinimo tvarka'!C21</f>
        <v>Specializuota programa, skirta itin mažo srauto mikro kraujagyslėms, kurios kadrų dažnis ne mažesnis kaip 60 kadrų per sekundę, o mažiausia kraujo srauto aptikimo riba - ne didesnė kaip 0,3 cm/s</v>
      </c>
      <c r="D14" s="156"/>
      <c r="E14" s="17"/>
      <c r="F14" s="89"/>
    </row>
    <row r="16" spans="2:9" x14ac:dyDescent="0.25">
      <c r="B16" s="146" t="s">
        <v>242</v>
      </c>
      <c r="C16" s="146"/>
      <c r="D16" s="146"/>
    </row>
    <row r="17" spans="2:10" x14ac:dyDescent="0.25">
      <c r="C17" s="3"/>
      <c r="D17" s="3"/>
      <c r="E17" s="3"/>
      <c r="F17" s="3"/>
      <c r="G17" s="3"/>
      <c r="H17" s="3"/>
      <c r="I17" s="3"/>
      <c r="J17" s="3"/>
    </row>
    <row r="18" spans="2:10" x14ac:dyDescent="0.25">
      <c r="B18" s="148" t="s">
        <v>58</v>
      </c>
      <c r="C18" s="148"/>
      <c r="D18" s="15" t="s">
        <v>59</v>
      </c>
      <c r="E18" s="14" t="s">
        <v>60</v>
      </c>
      <c r="F18" s="3"/>
      <c r="G18" s="3"/>
      <c r="H18" s="3"/>
      <c r="I18" s="3"/>
      <c r="J18" s="3"/>
    </row>
    <row r="19" spans="2:10" x14ac:dyDescent="0.25">
      <c r="B19" s="152" t="s">
        <v>214</v>
      </c>
      <c r="C19" s="152"/>
      <c r="D19" s="19"/>
      <c r="E19" s="20" t="s">
        <v>61</v>
      </c>
      <c r="F19" s="3"/>
      <c r="G19" s="3"/>
      <c r="H19" s="3"/>
      <c r="I19" s="3"/>
      <c r="J19" s="3"/>
    </row>
    <row r="20" spans="2:10" x14ac:dyDescent="0.25">
      <c r="B20" s="144" t="s">
        <v>63</v>
      </c>
      <c r="C20" s="145"/>
      <c r="D20" s="3"/>
      <c r="E20" s="3"/>
      <c r="F20" s="3"/>
      <c r="G20" s="3"/>
      <c r="H20" s="3"/>
      <c r="I20" s="3"/>
      <c r="J20" s="3"/>
    </row>
    <row r="21" spans="2:10" x14ac:dyDescent="0.25">
      <c r="B21" s="140" t="s">
        <v>36</v>
      </c>
      <c r="C21" s="141"/>
      <c r="D21" s="21"/>
    </row>
    <row r="22" spans="2:10" x14ac:dyDescent="0.25">
      <c r="B22" s="140"/>
      <c r="C22" s="141"/>
      <c r="D22" s="21"/>
    </row>
    <row r="23" spans="2:10" ht="15.75" customHeight="1" x14ac:dyDescent="0.25">
      <c r="B23" s="140" t="s">
        <v>37</v>
      </c>
      <c r="C23" s="141"/>
    </row>
    <row r="24" spans="2:10" x14ac:dyDescent="0.25">
      <c r="B24" s="140"/>
      <c r="C24" s="141"/>
    </row>
    <row r="25" spans="2:10" ht="15.75" customHeight="1" x14ac:dyDescent="0.25">
      <c r="B25" s="140" t="s">
        <v>38</v>
      </c>
      <c r="C25" s="141"/>
    </row>
    <row r="26" spans="2:10" x14ac:dyDescent="0.25">
      <c r="B26" s="140" t="s">
        <v>39</v>
      </c>
      <c r="C26" s="141"/>
    </row>
    <row r="27" spans="2:10" x14ac:dyDescent="0.25">
      <c r="B27" s="140" t="s">
        <v>40</v>
      </c>
      <c r="C27" s="141"/>
    </row>
    <row r="28" spans="2:10" ht="15.75" customHeight="1" x14ac:dyDescent="0.25">
      <c r="B28" s="140" t="s">
        <v>41</v>
      </c>
      <c r="C28" s="141"/>
    </row>
    <row r="29" spans="2:10" x14ac:dyDescent="0.25">
      <c r="B29" s="142"/>
      <c r="C29" s="143"/>
    </row>
    <row r="30" spans="2:10" x14ac:dyDescent="0.25">
      <c r="B30" s="22"/>
      <c r="C30" s="22"/>
    </row>
  </sheetData>
  <mergeCells count="21">
    <mergeCell ref="B6:E6"/>
    <mergeCell ref="C8:D8"/>
    <mergeCell ref="F2:H2"/>
    <mergeCell ref="E10:E11"/>
    <mergeCell ref="B25:C25"/>
    <mergeCell ref="B16:D16"/>
    <mergeCell ref="B18:C18"/>
    <mergeCell ref="B19:C19"/>
    <mergeCell ref="B10:B11"/>
    <mergeCell ref="C9:D9"/>
    <mergeCell ref="C10:D10"/>
    <mergeCell ref="C11:D11"/>
    <mergeCell ref="C12:D12"/>
    <mergeCell ref="C13:D13"/>
    <mergeCell ref="C14:D14"/>
    <mergeCell ref="B26:C26"/>
    <mergeCell ref="B27:C27"/>
    <mergeCell ref="B28:C29"/>
    <mergeCell ref="B20:C20"/>
    <mergeCell ref="B23:C24"/>
    <mergeCell ref="B21:C22"/>
  </mergeCells>
  <phoneticPr fontId="24" type="noConversion"/>
  <dataValidations count="3">
    <dataValidation type="list" allowBlank="1" showInputMessage="1" showErrorMessage="1" prompt="Pasirinkti parametro vertę: yra / nėra" sqref="E9:E10 E12:E14" xr:uid="{BC22B66D-08B9-4E8A-B4AB-88296C6D243F}">
      <formula1>"Yra, Nėra"</formula1>
    </dataValidation>
    <dataValidation allowBlank="1" sqref="B19:C19 C9:C14" xr:uid="{A50A1BA4-CC4D-40FC-AC9D-32CA624405C2}"/>
    <dataValidation type="list" allowBlank="1" showInputMessage="1" prompt="Pasirinkti garantinio laikotarpio reikšmę" sqref="D19" xr:uid="{C69DECDC-4BD5-4A44-BD96-0520E1B05B44}">
      <formula1>"3,4,5,6"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zoomScale="174" zoomScaleNormal="112" workbookViewId="0">
      <selection activeCell="B35" sqref="B35:O35"/>
    </sheetView>
  </sheetViews>
  <sheetFormatPr defaultColWidth="9.140625" defaultRowHeight="15.75" x14ac:dyDescent="0.25"/>
  <cols>
    <col min="1" max="1" width="3.42578125" style="2" customWidth="1"/>
    <col min="2" max="16384" width="9.140625" style="2"/>
  </cols>
  <sheetData>
    <row r="1" spans="1:15" ht="18.75" x14ac:dyDescent="0.3">
      <c r="A1" s="163" t="s">
        <v>115</v>
      </c>
      <c r="B1" s="163"/>
      <c r="C1" s="163"/>
      <c r="D1" s="163"/>
      <c r="E1" s="163"/>
      <c r="F1" s="163"/>
      <c r="G1" s="163"/>
      <c r="H1" s="163"/>
      <c r="I1" s="163"/>
      <c r="J1" s="163"/>
      <c r="K1" s="163"/>
      <c r="L1" s="163"/>
      <c r="M1" s="163"/>
      <c r="N1" s="163"/>
      <c r="O1" s="163"/>
    </row>
    <row r="2" spans="1:15" x14ac:dyDescent="0.25">
      <c r="A2" s="67" t="s">
        <v>11</v>
      </c>
      <c r="B2" s="161" t="s">
        <v>217</v>
      </c>
      <c r="C2" s="161"/>
      <c r="D2" s="161"/>
      <c r="E2" s="161"/>
      <c r="F2" s="161"/>
      <c r="G2" s="161"/>
      <c r="H2" s="161"/>
      <c r="I2" s="161"/>
      <c r="J2" s="161"/>
      <c r="K2" s="161"/>
      <c r="L2" s="161"/>
      <c r="M2" s="161"/>
      <c r="N2" s="161"/>
      <c r="O2" s="161"/>
    </row>
    <row r="3" spans="1:15" x14ac:dyDescent="0.25">
      <c r="A3" s="67"/>
      <c r="B3" s="161"/>
      <c r="C3" s="161"/>
      <c r="D3" s="161"/>
      <c r="E3" s="161"/>
      <c r="F3" s="161"/>
      <c r="G3" s="161"/>
      <c r="H3" s="161"/>
      <c r="I3" s="161"/>
      <c r="J3" s="161"/>
      <c r="K3" s="161"/>
      <c r="L3" s="161"/>
      <c r="M3" s="161"/>
      <c r="N3" s="161"/>
      <c r="O3" s="161"/>
    </row>
    <row r="4" spans="1:15" x14ac:dyDescent="0.25">
      <c r="A4" s="67"/>
      <c r="B4" s="161"/>
      <c r="C4" s="161"/>
      <c r="D4" s="161"/>
      <c r="E4" s="161"/>
      <c r="F4" s="161"/>
      <c r="G4" s="161"/>
      <c r="H4" s="161"/>
      <c r="I4" s="161"/>
      <c r="J4" s="161"/>
      <c r="K4" s="161"/>
      <c r="L4" s="161"/>
      <c r="M4" s="161"/>
      <c r="N4" s="161"/>
      <c r="O4" s="161"/>
    </row>
    <row r="5" spans="1:15" x14ac:dyDescent="0.25">
      <c r="A5" s="67"/>
      <c r="B5" s="161"/>
      <c r="C5" s="161"/>
      <c r="D5" s="161"/>
      <c r="E5" s="161"/>
      <c r="F5" s="161"/>
      <c r="G5" s="161"/>
      <c r="H5" s="161"/>
      <c r="I5" s="161"/>
      <c r="J5" s="161"/>
      <c r="K5" s="161"/>
      <c r="L5" s="161"/>
      <c r="M5" s="161"/>
      <c r="N5" s="161"/>
      <c r="O5" s="161"/>
    </row>
    <row r="6" spans="1:15" x14ac:dyDescent="0.25">
      <c r="A6" s="67"/>
      <c r="B6" s="161"/>
      <c r="C6" s="161"/>
      <c r="D6" s="161"/>
      <c r="E6" s="161"/>
      <c r="F6" s="161"/>
      <c r="G6" s="161"/>
      <c r="H6" s="161"/>
      <c r="I6" s="161"/>
      <c r="J6" s="161"/>
      <c r="K6" s="161"/>
      <c r="L6" s="161"/>
      <c r="M6" s="161"/>
      <c r="N6" s="161"/>
      <c r="O6" s="161"/>
    </row>
    <row r="7" spans="1:15" x14ac:dyDescent="0.25">
      <c r="A7" s="67"/>
      <c r="B7" s="161"/>
      <c r="C7" s="161"/>
      <c r="D7" s="161"/>
      <c r="E7" s="161"/>
      <c r="F7" s="161"/>
      <c r="G7" s="161"/>
      <c r="H7" s="161"/>
      <c r="I7" s="161"/>
      <c r="J7" s="161"/>
      <c r="K7" s="161"/>
      <c r="L7" s="161"/>
      <c r="M7" s="161"/>
      <c r="N7" s="161"/>
      <c r="O7" s="161"/>
    </row>
    <row r="8" spans="1:15" x14ac:dyDescent="0.25">
      <c r="A8" s="67"/>
      <c r="B8" s="161"/>
      <c r="C8" s="161"/>
      <c r="D8" s="161"/>
      <c r="E8" s="161"/>
      <c r="F8" s="161"/>
      <c r="G8" s="161"/>
      <c r="H8" s="161"/>
      <c r="I8" s="161"/>
      <c r="J8" s="161"/>
      <c r="K8" s="161"/>
      <c r="L8" s="161"/>
      <c r="M8" s="161"/>
      <c r="N8" s="161"/>
      <c r="O8" s="161"/>
    </row>
    <row r="9" spans="1:15" x14ac:dyDescent="0.25">
      <c r="A9" s="67"/>
      <c r="B9" s="161"/>
      <c r="C9" s="161"/>
      <c r="D9" s="161"/>
      <c r="E9" s="161"/>
      <c r="F9" s="161"/>
      <c r="G9" s="161"/>
      <c r="H9" s="161"/>
      <c r="I9" s="161"/>
      <c r="J9" s="161"/>
      <c r="K9" s="161"/>
      <c r="L9" s="161"/>
      <c r="M9" s="161"/>
      <c r="N9" s="161"/>
      <c r="O9" s="161"/>
    </row>
    <row r="10" spans="1:15" x14ac:dyDescent="0.25">
      <c r="A10" s="164" t="s">
        <v>12</v>
      </c>
      <c r="B10" s="161" t="s">
        <v>218</v>
      </c>
      <c r="C10" s="161"/>
      <c r="D10" s="161"/>
      <c r="E10" s="161"/>
      <c r="F10" s="161"/>
      <c r="G10" s="161"/>
      <c r="H10" s="161"/>
      <c r="I10" s="161"/>
      <c r="J10" s="161"/>
      <c r="K10" s="161"/>
      <c r="L10" s="161"/>
      <c r="M10" s="161"/>
      <c r="N10" s="161"/>
      <c r="O10" s="161"/>
    </row>
    <row r="11" spans="1:15" x14ac:dyDescent="0.25">
      <c r="A11" s="164"/>
      <c r="B11" s="161"/>
      <c r="C11" s="161"/>
      <c r="D11" s="161"/>
      <c r="E11" s="161"/>
      <c r="F11" s="161"/>
      <c r="G11" s="161"/>
      <c r="H11" s="161"/>
      <c r="I11" s="161"/>
      <c r="J11" s="161"/>
      <c r="K11" s="161"/>
      <c r="L11" s="161"/>
      <c r="M11" s="161"/>
      <c r="N11" s="161"/>
      <c r="O11" s="161"/>
    </row>
    <row r="12" spans="1:15" x14ac:dyDescent="0.25">
      <c r="A12" s="164"/>
      <c r="B12" s="161"/>
      <c r="C12" s="161"/>
      <c r="D12" s="161"/>
      <c r="E12" s="161"/>
      <c r="F12" s="161"/>
      <c r="G12" s="161"/>
      <c r="H12" s="161"/>
      <c r="I12" s="161"/>
      <c r="J12" s="161"/>
      <c r="K12" s="161"/>
      <c r="L12" s="161"/>
      <c r="M12" s="161"/>
      <c r="N12" s="161"/>
      <c r="O12" s="161"/>
    </row>
    <row r="13" spans="1:15" x14ac:dyDescent="0.25">
      <c r="A13" s="164"/>
      <c r="B13" s="161"/>
      <c r="C13" s="161"/>
      <c r="D13" s="161"/>
      <c r="E13" s="161"/>
      <c r="F13" s="161"/>
      <c r="G13" s="161"/>
      <c r="H13" s="161"/>
      <c r="I13" s="161"/>
      <c r="J13" s="161"/>
      <c r="K13" s="161"/>
      <c r="L13" s="161"/>
      <c r="M13" s="161"/>
      <c r="N13" s="161"/>
      <c r="O13" s="161"/>
    </row>
    <row r="14" spans="1:15" x14ac:dyDescent="0.25">
      <c r="A14" s="164"/>
      <c r="B14" s="161"/>
      <c r="C14" s="161"/>
      <c r="D14" s="161"/>
      <c r="E14" s="161"/>
      <c r="F14" s="161"/>
      <c r="G14" s="161"/>
      <c r="H14" s="161"/>
      <c r="I14" s="161"/>
      <c r="J14" s="161"/>
      <c r="K14" s="161"/>
      <c r="L14" s="161"/>
      <c r="M14" s="161"/>
      <c r="N14" s="161"/>
      <c r="O14" s="161"/>
    </row>
    <row r="15" spans="1:15" x14ac:dyDescent="0.25">
      <c r="A15" s="164"/>
      <c r="B15" s="161"/>
      <c r="C15" s="161"/>
      <c r="D15" s="161"/>
      <c r="E15" s="161"/>
      <c r="F15" s="161"/>
      <c r="G15" s="161"/>
      <c r="H15" s="161"/>
      <c r="I15" s="161"/>
      <c r="J15" s="161"/>
      <c r="K15" s="161"/>
      <c r="L15" s="161"/>
      <c r="M15" s="161"/>
      <c r="N15" s="161"/>
      <c r="O15" s="161"/>
    </row>
    <row r="16" spans="1:15" x14ac:dyDescent="0.25">
      <c r="A16" s="164"/>
      <c r="B16" s="161"/>
      <c r="C16" s="161"/>
      <c r="D16" s="161"/>
      <c r="E16" s="161"/>
      <c r="F16" s="161"/>
      <c r="G16" s="161"/>
      <c r="H16" s="161"/>
      <c r="I16" s="161"/>
      <c r="J16" s="161"/>
      <c r="K16" s="161"/>
      <c r="L16" s="161"/>
      <c r="M16" s="161"/>
      <c r="N16" s="161"/>
      <c r="O16" s="161"/>
    </row>
    <row r="17" spans="1:15" x14ac:dyDescent="0.25">
      <c r="A17" s="164"/>
      <c r="B17" s="161"/>
      <c r="C17" s="161"/>
      <c r="D17" s="161"/>
      <c r="E17" s="161"/>
      <c r="F17" s="161"/>
      <c r="G17" s="161"/>
      <c r="H17" s="161"/>
      <c r="I17" s="161"/>
      <c r="J17" s="161"/>
      <c r="K17" s="161"/>
      <c r="L17" s="161"/>
      <c r="M17" s="161"/>
      <c r="N17" s="161"/>
      <c r="O17" s="161"/>
    </row>
    <row r="18" spans="1:15" x14ac:dyDescent="0.25">
      <c r="A18" s="164"/>
      <c r="B18" s="161"/>
      <c r="C18" s="161"/>
      <c r="D18" s="161"/>
      <c r="E18" s="161"/>
      <c r="F18" s="161"/>
      <c r="G18" s="161"/>
      <c r="H18" s="161"/>
      <c r="I18" s="161"/>
      <c r="J18" s="161"/>
      <c r="K18" s="161"/>
      <c r="L18" s="161"/>
      <c r="M18" s="161"/>
      <c r="N18" s="161"/>
      <c r="O18" s="161"/>
    </row>
    <row r="19" spans="1:15" x14ac:dyDescent="0.25">
      <c r="A19" s="164"/>
      <c r="B19" s="161"/>
      <c r="C19" s="161"/>
      <c r="D19" s="161"/>
      <c r="E19" s="161"/>
      <c r="F19" s="161"/>
      <c r="G19" s="161"/>
      <c r="H19" s="161"/>
      <c r="I19" s="161"/>
      <c r="J19" s="161"/>
      <c r="K19" s="161"/>
      <c r="L19" s="161"/>
      <c r="M19" s="161"/>
      <c r="N19" s="161"/>
      <c r="O19" s="161"/>
    </row>
    <row r="20" spans="1:15" x14ac:dyDescent="0.25">
      <c r="A20" s="164" t="s">
        <v>13</v>
      </c>
      <c r="B20" s="161" t="s">
        <v>9</v>
      </c>
      <c r="C20" s="161"/>
      <c r="D20" s="161"/>
      <c r="E20" s="161"/>
      <c r="F20" s="161"/>
      <c r="G20" s="161"/>
      <c r="H20" s="161"/>
      <c r="I20" s="161"/>
      <c r="J20" s="161"/>
      <c r="K20" s="161"/>
      <c r="L20" s="161"/>
      <c r="M20" s="161"/>
      <c r="N20" s="161"/>
      <c r="O20" s="161"/>
    </row>
    <row r="21" spans="1:15" x14ac:dyDescent="0.25">
      <c r="A21" s="164"/>
      <c r="B21" s="161"/>
      <c r="C21" s="161"/>
      <c r="D21" s="161"/>
      <c r="E21" s="161"/>
      <c r="F21" s="161"/>
      <c r="G21" s="161"/>
      <c r="H21" s="161"/>
      <c r="I21" s="161"/>
      <c r="J21" s="161"/>
      <c r="K21" s="161"/>
      <c r="L21" s="161"/>
      <c r="M21" s="161"/>
      <c r="N21" s="161"/>
      <c r="O21" s="161"/>
    </row>
    <row r="22" spans="1:15" x14ac:dyDescent="0.25">
      <c r="A22" s="164"/>
      <c r="B22" s="161"/>
      <c r="C22" s="161"/>
      <c r="D22" s="161"/>
      <c r="E22" s="161"/>
      <c r="F22" s="161"/>
      <c r="G22" s="161"/>
      <c r="H22" s="161"/>
      <c r="I22" s="161"/>
      <c r="J22" s="161"/>
      <c r="K22" s="161"/>
      <c r="L22" s="161"/>
      <c r="M22" s="161"/>
      <c r="N22" s="161"/>
      <c r="O22" s="161"/>
    </row>
    <row r="23" spans="1:15" x14ac:dyDescent="0.25">
      <c r="A23" s="164" t="s">
        <v>14</v>
      </c>
      <c r="B23" s="161" t="s">
        <v>219</v>
      </c>
      <c r="C23" s="161"/>
      <c r="D23" s="161"/>
      <c r="E23" s="161"/>
      <c r="F23" s="161"/>
      <c r="G23" s="161"/>
      <c r="H23" s="161"/>
      <c r="I23" s="161"/>
      <c r="J23" s="161"/>
      <c r="K23" s="161"/>
      <c r="L23" s="161"/>
      <c r="M23" s="161"/>
      <c r="N23" s="161"/>
      <c r="O23" s="161"/>
    </row>
    <row r="24" spans="1:15" x14ac:dyDescent="0.25">
      <c r="A24" s="164"/>
      <c r="B24" s="161"/>
      <c r="C24" s="161"/>
      <c r="D24" s="161"/>
      <c r="E24" s="161"/>
      <c r="F24" s="161"/>
      <c r="G24" s="161"/>
      <c r="H24" s="161"/>
      <c r="I24" s="161"/>
      <c r="J24" s="161"/>
      <c r="K24" s="161"/>
      <c r="L24" s="161"/>
      <c r="M24" s="161"/>
      <c r="N24" s="161"/>
      <c r="O24" s="161"/>
    </row>
    <row r="25" spans="1:15" x14ac:dyDescent="0.25">
      <c r="A25" s="164"/>
      <c r="B25" s="161"/>
      <c r="C25" s="161"/>
      <c r="D25" s="161"/>
      <c r="E25" s="161"/>
      <c r="F25" s="161"/>
      <c r="G25" s="161"/>
      <c r="H25" s="161"/>
      <c r="I25" s="161"/>
      <c r="J25" s="161"/>
      <c r="K25" s="161"/>
      <c r="L25" s="161"/>
      <c r="M25" s="161"/>
      <c r="N25" s="161"/>
      <c r="O25" s="161"/>
    </row>
    <row r="26" spans="1:15" x14ac:dyDescent="0.25">
      <c r="A26" s="164"/>
      <c r="B26" s="161"/>
      <c r="C26" s="161"/>
      <c r="D26" s="161"/>
      <c r="E26" s="161"/>
      <c r="F26" s="161"/>
      <c r="G26" s="161"/>
      <c r="H26" s="161"/>
      <c r="I26" s="161"/>
      <c r="J26" s="161"/>
      <c r="K26" s="161"/>
      <c r="L26" s="161"/>
      <c r="M26" s="161"/>
      <c r="N26" s="161"/>
      <c r="O26" s="161"/>
    </row>
    <row r="27" spans="1:15" x14ac:dyDescent="0.25">
      <c r="A27" s="164"/>
      <c r="B27" s="161"/>
      <c r="C27" s="161"/>
      <c r="D27" s="161"/>
      <c r="E27" s="161"/>
      <c r="F27" s="161"/>
      <c r="G27" s="161"/>
      <c r="H27" s="161"/>
      <c r="I27" s="161"/>
      <c r="J27" s="161"/>
      <c r="K27" s="161"/>
      <c r="L27" s="161"/>
      <c r="M27" s="161"/>
      <c r="N27" s="161"/>
      <c r="O27" s="161"/>
    </row>
    <row r="28" spans="1:15" x14ac:dyDescent="0.25">
      <c r="A28" s="164"/>
      <c r="B28" s="161"/>
      <c r="C28" s="161"/>
      <c r="D28" s="161"/>
      <c r="E28" s="161"/>
      <c r="F28" s="161"/>
      <c r="G28" s="161"/>
      <c r="H28" s="161"/>
      <c r="I28" s="161"/>
      <c r="J28" s="161"/>
      <c r="K28" s="161"/>
      <c r="L28" s="161"/>
      <c r="M28" s="161"/>
      <c r="N28" s="161"/>
      <c r="O28" s="161"/>
    </row>
    <row r="29" spans="1:15" x14ac:dyDescent="0.25">
      <c r="A29" s="164"/>
      <c r="B29" s="161"/>
      <c r="C29" s="161"/>
      <c r="D29" s="161"/>
      <c r="E29" s="161"/>
      <c r="F29" s="161"/>
      <c r="G29" s="161"/>
      <c r="H29" s="161"/>
      <c r="I29" s="161"/>
      <c r="J29" s="161"/>
      <c r="K29" s="161"/>
      <c r="L29" s="161"/>
      <c r="M29" s="161"/>
      <c r="N29" s="161"/>
      <c r="O29" s="161"/>
    </row>
    <row r="30" spans="1:15" x14ac:dyDescent="0.25">
      <c r="A30" s="164"/>
      <c r="B30" s="161"/>
      <c r="C30" s="161"/>
      <c r="D30" s="161"/>
      <c r="E30" s="161"/>
      <c r="F30" s="161"/>
      <c r="G30" s="161"/>
      <c r="H30" s="161"/>
      <c r="I30" s="161"/>
      <c r="J30" s="161"/>
      <c r="K30" s="161"/>
      <c r="L30" s="161"/>
      <c r="M30" s="161"/>
      <c r="N30" s="161"/>
      <c r="O30" s="161"/>
    </row>
    <row r="31" spans="1:15" ht="15.75" customHeight="1" x14ac:dyDescent="0.25">
      <c r="A31" s="164" t="s">
        <v>15</v>
      </c>
      <c r="B31" s="161" t="s">
        <v>220</v>
      </c>
      <c r="C31" s="161"/>
      <c r="D31" s="161"/>
      <c r="E31" s="161"/>
      <c r="F31" s="161"/>
      <c r="G31" s="161"/>
      <c r="H31" s="161"/>
      <c r="I31" s="161"/>
      <c r="J31" s="161"/>
      <c r="K31" s="161"/>
      <c r="L31" s="161"/>
      <c r="M31" s="161"/>
      <c r="N31" s="161"/>
      <c r="O31" s="161"/>
    </row>
    <row r="32" spans="1:15" x14ac:dyDescent="0.25">
      <c r="A32" s="164"/>
      <c r="B32" s="161"/>
      <c r="C32" s="161"/>
      <c r="D32" s="161"/>
      <c r="E32" s="161"/>
      <c r="F32" s="161"/>
      <c r="G32" s="161"/>
      <c r="H32" s="161"/>
      <c r="I32" s="161"/>
      <c r="J32" s="161"/>
      <c r="K32" s="161"/>
      <c r="L32" s="161"/>
      <c r="M32" s="161"/>
      <c r="N32" s="161"/>
      <c r="O32" s="161"/>
    </row>
    <row r="33" spans="1:15" x14ac:dyDescent="0.25">
      <c r="A33" s="164"/>
      <c r="B33" s="161"/>
      <c r="C33" s="161"/>
      <c r="D33" s="161"/>
      <c r="E33" s="161"/>
      <c r="F33" s="161"/>
      <c r="G33" s="161"/>
      <c r="H33" s="161"/>
      <c r="I33" s="161"/>
      <c r="J33" s="161"/>
      <c r="K33" s="161"/>
      <c r="L33" s="161"/>
      <c r="M33" s="161"/>
      <c r="N33" s="161"/>
      <c r="O33" s="161"/>
    </row>
    <row r="34" spans="1:15" x14ac:dyDescent="0.25">
      <c r="A34" s="5" t="s">
        <v>16</v>
      </c>
      <c r="B34" s="161" t="s">
        <v>18</v>
      </c>
      <c r="C34" s="161"/>
      <c r="D34" s="161"/>
      <c r="E34" s="161"/>
      <c r="F34" s="161"/>
      <c r="G34" s="161"/>
      <c r="H34" s="161"/>
      <c r="I34" s="161"/>
      <c r="J34" s="161"/>
      <c r="K34" s="161"/>
      <c r="L34" s="161"/>
      <c r="M34" s="161"/>
      <c r="N34" s="161"/>
      <c r="O34" s="161"/>
    </row>
    <row r="35" spans="1:15" x14ac:dyDescent="0.25">
      <c r="A35" s="5"/>
      <c r="B35" s="162" t="s">
        <v>221</v>
      </c>
      <c r="C35" s="162"/>
      <c r="D35" s="162"/>
      <c r="E35" s="162"/>
      <c r="F35" s="162"/>
      <c r="G35" s="162"/>
      <c r="H35" s="162"/>
      <c r="I35" s="162"/>
      <c r="J35" s="162"/>
      <c r="K35" s="162"/>
      <c r="L35" s="162"/>
      <c r="M35" s="162"/>
      <c r="N35" s="162"/>
      <c r="O35" s="162"/>
    </row>
    <row r="36" spans="1:15" ht="15.75" customHeight="1" x14ac:dyDescent="0.25">
      <c r="A36" s="5"/>
      <c r="B36" s="161" t="s">
        <v>112</v>
      </c>
      <c r="C36" s="161"/>
      <c r="D36" s="161"/>
      <c r="E36" s="161"/>
      <c r="F36" s="161"/>
      <c r="G36" s="161"/>
      <c r="H36" s="161"/>
      <c r="I36" s="161"/>
      <c r="J36" s="161"/>
      <c r="K36" s="161"/>
      <c r="L36" s="161"/>
      <c r="M36" s="161"/>
      <c r="N36" s="161"/>
      <c r="O36" s="161"/>
    </row>
    <row r="37" spans="1:15" x14ac:dyDescent="0.25">
      <c r="A37" s="5"/>
      <c r="B37" s="161"/>
      <c r="C37" s="161"/>
      <c r="D37" s="161"/>
      <c r="E37" s="161"/>
      <c r="F37" s="161"/>
      <c r="G37" s="161"/>
      <c r="H37" s="161"/>
      <c r="I37" s="161"/>
      <c r="J37" s="161"/>
      <c r="K37" s="161"/>
      <c r="L37" s="161"/>
      <c r="M37" s="161"/>
      <c r="N37" s="161"/>
      <c r="O37" s="161"/>
    </row>
    <row r="38" spans="1:15" x14ac:dyDescent="0.25">
      <c r="A38" s="5"/>
      <c r="B38" s="161"/>
      <c r="C38" s="161"/>
      <c r="D38" s="161"/>
      <c r="E38" s="161"/>
      <c r="F38" s="161"/>
      <c r="G38" s="161"/>
      <c r="H38" s="161"/>
      <c r="I38" s="161"/>
      <c r="J38" s="161"/>
      <c r="K38" s="161"/>
      <c r="L38" s="161"/>
      <c r="M38" s="161"/>
      <c r="N38" s="161"/>
      <c r="O38" s="161"/>
    </row>
    <row r="39" spans="1:15" x14ac:dyDescent="0.25">
      <c r="A39" s="5" t="s">
        <v>17</v>
      </c>
      <c r="B39" s="161" t="s">
        <v>19</v>
      </c>
      <c r="C39" s="161"/>
      <c r="D39" s="161"/>
      <c r="E39" s="161"/>
      <c r="F39" s="161"/>
      <c r="G39" s="161"/>
      <c r="H39" s="161"/>
      <c r="I39" s="161"/>
      <c r="J39" s="161"/>
      <c r="K39" s="161"/>
      <c r="L39" s="161"/>
      <c r="M39" s="161"/>
      <c r="N39" s="161"/>
      <c r="O39" s="161"/>
    </row>
    <row r="40" spans="1:15" x14ac:dyDescent="0.25">
      <c r="A40" s="5"/>
      <c r="B40" s="161" t="s">
        <v>20</v>
      </c>
      <c r="C40" s="161"/>
      <c r="D40" s="161"/>
      <c r="E40" s="161"/>
      <c r="F40" s="161"/>
      <c r="G40" s="161"/>
      <c r="H40" s="161"/>
      <c r="I40" s="161"/>
      <c r="J40" s="161"/>
      <c r="K40" s="161"/>
      <c r="L40" s="161"/>
      <c r="M40" s="161"/>
      <c r="N40" s="161"/>
      <c r="O40" s="161"/>
    </row>
    <row r="41" spans="1:15" x14ac:dyDescent="0.25">
      <c r="A41" s="5"/>
      <c r="B41" s="161" t="s">
        <v>21</v>
      </c>
      <c r="C41" s="161"/>
      <c r="D41" s="161"/>
      <c r="E41" s="161"/>
      <c r="F41" s="161"/>
      <c r="G41" s="161"/>
      <c r="H41" s="161"/>
      <c r="I41" s="161"/>
      <c r="J41" s="161"/>
      <c r="K41" s="161"/>
      <c r="L41" s="161"/>
      <c r="M41" s="161"/>
      <c r="N41" s="161"/>
      <c r="O41" s="161"/>
    </row>
    <row r="42" spans="1:15" ht="15.75" customHeight="1" x14ac:dyDescent="0.25">
      <c r="A42" s="5"/>
      <c r="B42" s="161" t="s">
        <v>45</v>
      </c>
      <c r="C42" s="161"/>
      <c r="D42" s="161"/>
      <c r="E42" s="161"/>
      <c r="F42" s="161"/>
      <c r="G42" s="161"/>
      <c r="H42" s="161"/>
      <c r="I42" s="161"/>
      <c r="J42" s="161"/>
      <c r="K42" s="161"/>
      <c r="L42" s="161"/>
      <c r="M42" s="161"/>
      <c r="N42" s="161"/>
      <c r="O42" s="161"/>
    </row>
    <row r="43" spans="1:15" ht="15.75" customHeight="1" x14ac:dyDescent="0.25">
      <c r="A43" s="5"/>
      <c r="B43" s="161"/>
      <c r="C43" s="161"/>
      <c r="D43" s="161"/>
      <c r="E43" s="161"/>
      <c r="F43" s="161"/>
      <c r="G43" s="161"/>
      <c r="H43" s="161"/>
      <c r="I43" s="161"/>
      <c r="J43" s="161"/>
      <c r="K43" s="161"/>
      <c r="L43" s="161"/>
      <c r="M43" s="161"/>
      <c r="N43" s="161"/>
      <c r="O43" s="161"/>
    </row>
    <row r="44" spans="1:15" x14ac:dyDescent="0.25">
      <c r="A44" s="5"/>
      <c r="B44" s="161"/>
      <c r="C44" s="161"/>
      <c r="D44" s="161"/>
      <c r="E44" s="161"/>
      <c r="F44" s="161"/>
      <c r="G44" s="161"/>
      <c r="H44" s="161"/>
      <c r="I44" s="161"/>
      <c r="J44" s="161"/>
      <c r="K44" s="161"/>
      <c r="L44" s="161"/>
      <c r="M44" s="161"/>
      <c r="N44" s="161"/>
      <c r="O44" s="161"/>
    </row>
    <row r="45" spans="1:15" x14ac:dyDescent="0.25">
      <c r="A45" s="5"/>
      <c r="B45" s="161" t="s">
        <v>46</v>
      </c>
      <c r="C45" s="161"/>
      <c r="D45" s="161"/>
      <c r="E45" s="161"/>
      <c r="F45" s="161"/>
      <c r="G45" s="161"/>
      <c r="H45" s="161"/>
      <c r="I45" s="161"/>
      <c r="J45" s="161"/>
      <c r="K45" s="161"/>
      <c r="L45" s="161"/>
      <c r="M45" s="161"/>
      <c r="N45" s="161"/>
      <c r="O45" s="161"/>
    </row>
    <row r="46" spans="1:15" x14ac:dyDescent="0.25">
      <c r="A46" s="5"/>
      <c r="B46" s="161"/>
      <c r="C46" s="161"/>
      <c r="D46" s="161"/>
      <c r="E46" s="161"/>
      <c r="F46" s="161"/>
      <c r="G46" s="161"/>
      <c r="H46" s="161"/>
      <c r="I46" s="161"/>
      <c r="J46" s="161"/>
      <c r="K46" s="161"/>
      <c r="L46" s="161"/>
      <c r="M46" s="161"/>
      <c r="N46" s="161"/>
      <c r="O46" s="161"/>
    </row>
    <row r="47" spans="1:15" x14ac:dyDescent="0.25">
      <c r="A47" s="5" t="s">
        <v>113</v>
      </c>
      <c r="B47" s="162" t="s">
        <v>114</v>
      </c>
      <c r="C47" s="162"/>
      <c r="D47" s="162"/>
      <c r="E47" s="162"/>
      <c r="F47" s="162"/>
      <c r="G47" s="162"/>
      <c r="H47" s="162"/>
      <c r="I47" s="162"/>
      <c r="J47" s="162"/>
      <c r="K47" s="162"/>
      <c r="L47" s="162"/>
      <c r="M47" s="162"/>
      <c r="N47" s="162"/>
      <c r="O47" s="162"/>
    </row>
    <row r="48" spans="1:15" x14ac:dyDescent="0.25">
      <c r="A48" s="5"/>
      <c r="B48" s="161" t="s">
        <v>111</v>
      </c>
      <c r="C48" s="161"/>
      <c r="D48" s="161"/>
      <c r="E48" s="161"/>
      <c r="F48" s="161"/>
      <c r="G48" s="161"/>
      <c r="H48" s="161"/>
      <c r="I48" s="161"/>
      <c r="J48" s="161"/>
      <c r="K48" s="161"/>
      <c r="L48" s="161"/>
      <c r="M48" s="161"/>
      <c r="N48" s="161"/>
      <c r="O48" s="161"/>
    </row>
    <row r="49" spans="1:15" x14ac:dyDescent="0.25">
      <c r="A49" s="5"/>
      <c r="B49" s="68"/>
      <c r="C49" s="68"/>
      <c r="D49" s="68"/>
      <c r="E49" s="68"/>
      <c r="F49" s="68"/>
      <c r="G49" s="68"/>
      <c r="H49" s="68"/>
      <c r="I49" s="68"/>
      <c r="J49" s="68"/>
      <c r="K49" s="68"/>
      <c r="L49" s="68"/>
      <c r="M49" s="68"/>
      <c r="N49" s="68"/>
      <c r="O49" s="68"/>
    </row>
    <row r="50" spans="1:15" x14ac:dyDescent="0.25">
      <c r="A50" s="2" t="s">
        <v>222</v>
      </c>
      <c r="B50" s="161" t="s">
        <v>223</v>
      </c>
      <c r="C50" s="162"/>
      <c r="D50" s="162"/>
      <c r="E50" s="162"/>
      <c r="F50" s="162"/>
      <c r="G50" s="162"/>
      <c r="H50" s="162"/>
      <c r="I50" s="162"/>
      <c r="J50" s="162"/>
      <c r="K50" s="162"/>
      <c r="L50" s="162"/>
      <c r="M50" s="162"/>
      <c r="N50" s="162"/>
      <c r="O50" s="162"/>
    </row>
    <row r="51" spans="1:15" x14ac:dyDescent="0.25">
      <c r="A51" s="13"/>
      <c r="B51" s="162"/>
      <c r="C51" s="162"/>
      <c r="D51" s="162"/>
      <c r="E51" s="162"/>
      <c r="F51" s="162"/>
      <c r="G51" s="162"/>
      <c r="H51" s="162"/>
      <c r="I51" s="162"/>
      <c r="J51" s="162"/>
      <c r="K51" s="162"/>
      <c r="L51" s="162"/>
      <c r="M51" s="162"/>
      <c r="N51" s="162"/>
      <c r="O51" s="162"/>
    </row>
    <row r="52" spans="1:15" x14ac:dyDescent="0.25">
      <c r="A52" s="13"/>
      <c r="B52" s="162"/>
      <c r="C52" s="162"/>
      <c r="D52" s="162"/>
      <c r="E52" s="162"/>
      <c r="F52" s="162"/>
      <c r="G52" s="162"/>
      <c r="H52" s="162"/>
      <c r="I52" s="162"/>
      <c r="J52" s="162"/>
      <c r="K52" s="162"/>
      <c r="L52" s="162"/>
      <c r="M52" s="162"/>
      <c r="N52" s="162"/>
      <c r="O52" s="162"/>
    </row>
    <row r="53" spans="1:15" x14ac:dyDescent="0.25">
      <c r="A53" s="13"/>
      <c r="B53" s="162"/>
      <c r="C53" s="162"/>
      <c r="D53" s="162"/>
      <c r="E53" s="162"/>
      <c r="F53" s="162"/>
      <c r="G53" s="162"/>
      <c r="H53" s="162"/>
      <c r="I53" s="162"/>
      <c r="J53" s="162"/>
      <c r="K53" s="162"/>
      <c r="L53" s="162"/>
      <c r="M53" s="162"/>
      <c r="N53" s="162"/>
      <c r="O53" s="162"/>
    </row>
    <row r="54" spans="1:15" x14ac:dyDescent="0.25">
      <c r="A54" s="13"/>
      <c r="B54" s="162"/>
      <c r="C54" s="162"/>
      <c r="D54" s="162"/>
      <c r="E54" s="162"/>
      <c r="F54" s="162"/>
      <c r="G54" s="162"/>
      <c r="H54" s="162"/>
      <c r="I54" s="162"/>
      <c r="J54" s="162"/>
      <c r="K54" s="162"/>
      <c r="L54" s="162"/>
      <c r="M54" s="162"/>
      <c r="N54" s="162"/>
      <c r="O54" s="162"/>
    </row>
    <row r="55" spans="1:15" x14ac:dyDescent="0.25">
      <c r="A55" s="13"/>
      <c r="B55" s="162"/>
      <c r="C55" s="162"/>
      <c r="D55" s="162"/>
      <c r="E55" s="162"/>
      <c r="F55" s="162"/>
      <c r="G55" s="162"/>
      <c r="H55" s="162"/>
      <c r="I55" s="162"/>
      <c r="J55" s="162"/>
      <c r="K55" s="162"/>
      <c r="L55" s="162"/>
      <c r="M55" s="162"/>
      <c r="N55" s="162"/>
      <c r="O55" s="162"/>
    </row>
    <row r="56" spans="1:15" x14ac:dyDescent="0.25">
      <c r="B56" s="162"/>
      <c r="C56" s="162"/>
      <c r="D56" s="162"/>
      <c r="E56" s="162"/>
      <c r="F56" s="162"/>
      <c r="G56" s="162"/>
      <c r="H56" s="162"/>
      <c r="I56" s="162"/>
      <c r="J56" s="162"/>
      <c r="K56" s="162"/>
      <c r="L56" s="162"/>
      <c r="M56" s="162"/>
      <c r="N56" s="162"/>
      <c r="O56" s="162"/>
    </row>
    <row r="57" spans="1:15" x14ac:dyDescent="0.25">
      <c r="B57" s="162"/>
      <c r="C57" s="162"/>
      <c r="D57" s="162"/>
      <c r="E57" s="162"/>
      <c r="F57" s="162"/>
      <c r="G57" s="162"/>
      <c r="H57" s="162"/>
      <c r="I57" s="162"/>
      <c r="J57" s="162"/>
      <c r="K57" s="162"/>
      <c r="L57" s="162"/>
      <c r="M57" s="162"/>
      <c r="N57" s="162"/>
      <c r="O57" s="162"/>
    </row>
    <row r="58" spans="1:15" x14ac:dyDescent="0.25">
      <c r="B58" s="162"/>
      <c r="C58" s="162"/>
      <c r="D58" s="162"/>
      <c r="E58" s="162"/>
      <c r="F58" s="162"/>
      <c r="G58" s="162"/>
      <c r="H58" s="162"/>
      <c r="I58" s="162"/>
      <c r="J58" s="162"/>
      <c r="K58" s="162"/>
      <c r="L58" s="162"/>
      <c r="M58" s="162"/>
      <c r="N58" s="162"/>
      <c r="O58" s="162"/>
    </row>
    <row r="59" spans="1:15" x14ac:dyDescent="0.25">
      <c r="B59" s="162"/>
      <c r="C59" s="162"/>
      <c r="D59" s="162"/>
      <c r="E59" s="162"/>
      <c r="F59" s="162"/>
      <c r="G59" s="162"/>
      <c r="H59" s="162"/>
      <c r="I59" s="162"/>
      <c r="J59" s="162"/>
      <c r="K59" s="162"/>
      <c r="L59" s="162"/>
      <c r="M59" s="162"/>
      <c r="N59" s="162"/>
      <c r="O59" s="162"/>
    </row>
    <row r="60" spans="1:15" x14ac:dyDescent="0.25">
      <c r="B60" s="162"/>
      <c r="C60" s="162"/>
      <c r="D60" s="162"/>
      <c r="E60" s="162"/>
      <c r="F60" s="162"/>
      <c r="G60" s="162"/>
      <c r="H60" s="162"/>
      <c r="I60" s="162"/>
      <c r="J60" s="162"/>
      <c r="K60" s="162"/>
      <c r="L60" s="162"/>
      <c r="M60" s="162"/>
      <c r="N60" s="162"/>
      <c r="O60" s="162"/>
    </row>
    <row r="61" spans="1:15" x14ac:dyDescent="0.25">
      <c r="B61" s="162"/>
      <c r="C61" s="162"/>
      <c r="D61" s="162"/>
      <c r="E61" s="162"/>
      <c r="F61" s="162"/>
      <c r="G61" s="162"/>
      <c r="H61" s="162"/>
      <c r="I61" s="162"/>
      <c r="J61" s="162"/>
      <c r="K61" s="162"/>
      <c r="L61" s="162"/>
      <c r="M61" s="162"/>
      <c r="N61" s="162"/>
      <c r="O61" s="162"/>
    </row>
    <row r="62" spans="1:15" x14ac:dyDescent="0.25">
      <c r="B62" s="162"/>
      <c r="C62" s="162"/>
      <c r="D62" s="162"/>
      <c r="E62" s="162"/>
      <c r="F62" s="162"/>
      <c r="G62" s="162"/>
      <c r="H62" s="162"/>
      <c r="I62" s="162"/>
      <c r="J62" s="162"/>
      <c r="K62" s="162"/>
      <c r="L62" s="162"/>
      <c r="M62" s="162"/>
      <c r="N62" s="162"/>
      <c r="O62" s="162"/>
    </row>
    <row r="63" spans="1:15" x14ac:dyDescent="0.25">
      <c r="B63" s="162"/>
      <c r="C63" s="162"/>
      <c r="D63" s="162"/>
      <c r="E63" s="162"/>
      <c r="F63" s="162"/>
      <c r="G63" s="162"/>
      <c r="H63" s="162"/>
      <c r="I63" s="162"/>
      <c r="J63" s="162"/>
      <c r="K63" s="162"/>
      <c r="L63" s="162"/>
      <c r="M63" s="162"/>
      <c r="N63" s="162"/>
      <c r="O63" s="162"/>
    </row>
    <row r="64" spans="1:15" x14ac:dyDescent="0.25">
      <c r="B64" s="162"/>
      <c r="C64" s="162"/>
      <c r="D64" s="162"/>
      <c r="E64" s="162"/>
      <c r="F64" s="162"/>
      <c r="G64" s="162"/>
      <c r="H64" s="162"/>
      <c r="I64" s="162"/>
      <c r="J64" s="162"/>
      <c r="K64" s="162"/>
      <c r="L64" s="162"/>
      <c r="M64" s="162"/>
      <c r="N64" s="162"/>
      <c r="O64" s="162"/>
    </row>
    <row r="65" spans="2:15" x14ac:dyDescent="0.25">
      <c r="B65" s="162"/>
      <c r="C65" s="162"/>
      <c r="D65" s="162"/>
      <c r="E65" s="162"/>
      <c r="F65" s="162"/>
      <c r="G65" s="162"/>
      <c r="H65" s="162"/>
      <c r="I65" s="162"/>
      <c r="J65" s="162"/>
      <c r="K65" s="162"/>
      <c r="L65" s="162"/>
      <c r="M65" s="162"/>
      <c r="N65" s="162"/>
      <c r="O65" s="162"/>
    </row>
    <row r="66" spans="2:15" x14ac:dyDescent="0.25">
      <c r="B66" s="162"/>
      <c r="C66" s="162"/>
      <c r="D66" s="162"/>
      <c r="E66" s="162"/>
      <c r="F66" s="162"/>
      <c r="G66" s="162"/>
      <c r="H66" s="162"/>
      <c r="I66" s="162"/>
      <c r="J66" s="162"/>
      <c r="K66" s="162"/>
      <c r="L66" s="162"/>
      <c r="M66" s="162"/>
      <c r="N66" s="162"/>
      <c r="O66" s="162"/>
    </row>
    <row r="67" spans="2:15" x14ac:dyDescent="0.25">
      <c r="B67" s="162"/>
      <c r="C67" s="162"/>
      <c r="D67" s="162"/>
      <c r="E67" s="162"/>
      <c r="F67" s="162"/>
      <c r="G67" s="162"/>
      <c r="H67" s="162"/>
      <c r="I67" s="162"/>
      <c r="J67" s="162"/>
      <c r="K67" s="162"/>
      <c r="L67" s="162"/>
      <c r="M67" s="162"/>
      <c r="N67" s="162"/>
      <c r="O67" s="162"/>
    </row>
    <row r="68" spans="2:15" x14ac:dyDescent="0.25">
      <c r="B68" s="162"/>
      <c r="C68" s="162"/>
      <c r="D68" s="162"/>
      <c r="E68" s="162"/>
      <c r="F68" s="162"/>
      <c r="G68" s="162"/>
      <c r="H68" s="162"/>
      <c r="I68" s="162"/>
      <c r="J68" s="162"/>
      <c r="K68" s="162"/>
      <c r="L68" s="162"/>
      <c r="M68" s="162"/>
      <c r="N68" s="162"/>
      <c r="O68" s="162"/>
    </row>
    <row r="69" spans="2:15" x14ac:dyDescent="0.25">
      <c r="B69" s="162"/>
      <c r="C69" s="162"/>
      <c r="D69" s="162"/>
      <c r="E69" s="162"/>
      <c r="F69" s="162"/>
      <c r="G69" s="162"/>
      <c r="H69" s="162"/>
      <c r="I69" s="162"/>
      <c r="J69" s="162"/>
      <c r="K69" s="162"/>
      <c r="L69" s="162"/>
      <c r="M69" s="162"/>
      <c r="N69" s="162"/>
      <c r="O69" s="162"/>
    </row>
    <row r="70" spans="2:15" x14ac:dyDescent="0.25">
      <c r="B70" s="162"/>
      <c r="C70" s="162"/>
      <c r="D70" s="162"/>
      <c r="E70" s="162"/>
      <c r="F70" s="162"/>
      <c r="G70" s="162"/>
      <c r="H70" s="162"/>
      <c r="I70" s="162"/>
      <c r="J70" s="162"/>
      <c r="K70" s="162"/>
      <c r="L70" s="162"/>
      <c r="M70" s="162"/>
      <c r="N70" s="162"/>
      <c r="O70" s="162"/>
    </row>
    <row r="71" spans="2:15" x14ac:dyDescent="0.25">
      <c r="B71" s="162"/>
      <c r="C71" s="162"/>
      <c r="D71" s="162"/>
      <c r="E71" s="162"/>
      <c r="F71" s="162"/>
      <c r="G71" s="162"/>
      <c r="H71" s="162"/>
      <c r="I71" s="162"/>
      <c r="J71" s="162"/>
      <c r="K71" s="162"/>
      <c r="L71" s="162"/>
      <c r="M71" s="162"/>
      <c r="N71" s="162"/>
      <c r="O71" s="162"/>
    </row>
    <row r="72" spans="2:15" x14ac:dyDescent="0.25">
      <c r="B72" s="162"/>
      <c r="C72" s="162"/>
      <c r="D72" s="162"/>
      <c r="E72" s="162"/>
      <c r="F72" s="162"/>
      <c r="G72" s="162"/>
      <c r="H72" s="162"/>
      <c r="I72" s="162"/>
      <c r="J72" s="162"/>
      <c r="K72" s="162"/>
      <c r="L72" s="162"/>
      <c r="M72" s="162"/>
      <c r="N72" s="162"/>
      <c r="O72" s="162"/>
    </row>
    <row r="73" spans="2:15" x14ac:dyDescent="0.25">
      <c r="B73" s="162"/>
      <c r="C73" s="162"/>
      <c r="D73" s="162"/>
      <c r="E73" s="162"/>
      <c r="F73" s="162"/>
      <c r="G73" s="162"/>
      <c r="H73" s="162"/>
      <c r="I73" s="162"/>
      <c r="J73" s="162"/>
      <c r="K73" s="162"/>
      <c r="L73" s="162"/>
      <c r="M73" s="162"/>
      <c r="N73" s="162"/>
      <c r="O73" s="162"/>
    </row>
    <row r="74" spans="2:15" x14ac:dyDescent="0.25">
      <c r="B74" s="162"/>
      <c r="C74" s="162"/>
      <c r="D74" s="162"/>
      <c r="E74" s="162"/>
      <c r="F74" s="162"/>
      <c r="G74" s="162"/>
      <c r="H74" s="162"/>
      <c r="I74" s="162"/>
      <c r="J74" s="162"/>
      <c r="K74" s="162"/>
      <c r="L74" s="162"/>
      <c r="M74" s="162"/>
      <c r="N74" s="162"/>
      <c r="O74" s="162"/>
    </row>
    <row r="75" spans="2:15" x14ac:dyDescent="0.25">
      <c r="B75" s="162"/>
      <c r="C75" s="162"/>
      <c r="D75" s="162"/>
      <c r="E75" s="162"/>
      <c r="F75" s="162"/>
      <c r="G75" s="162"/>
      <c r="H75" s="162"/>
      <c r="I75" s="162"/>
      <c r="J75" s="162"/>
      <c r="K75" s="162"/>
      <c r="L75" s="162"/>
      <c r="M75" s="162"/>
      <c r="N75" s="162"/>
      <c r="O75" s="162"/>
    </row>
    <row r="76" spans="2:15" x14ac:dyDescent="0.25">
      <c r="B76" s="162"/>
      <c r="C76" s="162"/>
      <c r="D76" s="162"/>
      <c r="E76" s="162"/>
      <c r="F76" s="162"/>
      <c r="G76" s="162"/>
      <c r="H76" s="162"/>
      <c r="I76" s="162"/>
      <c r="J76" s="162"/>
      <c r="K76" s="162"/>
      <c r="L76" s="162"/>
      <c r="M76" s="162"/>
      <c r="N76" s="162"/>
      <c r="O76" s="162"/>
    </row>
    <row r="77" spans="2:15" x14ac:dyDescent="0.25">
      <c r="B77" s="162"/>
      <c r="C77" s="162"/>
      <c r="D77" s="162"/>
      <c r="E77" s="162"/>
      <c r="F77" s="162"/>
      <c r="G77" s="162"/>
      <c r="H77" s="162"/>
      <c r="I77" s="162"/>
      <c r="J77" s="162"/>
      <c r="K77" s="162"/>
      <c r="L77" s="162"/>
      <c r="M77" s="162"/>
      <c r="N77" s="162"/>
      <c r="O77" s="162"/>
    </row>
    <row r="78" spans="2:15" x14ac:dyDescent="0.25">
      <c r="B78" s="162"/>
      <c r="C78" s="162"/>
      <c r="D78" s="162"/>
      <c r="E78" s="162"/>
      <c r="F78" s="162"/>
      <c r="G78" s="162"/>
      <c r="H78" s="162"/>
      <c r="I78" s="162"/>
      <c r="J78" s="162"/>
      <c r="K78" s="162"/>
      <c r="L78" s="162"/>
      <c r="M78" s="162"/>
      <c r="N78" s="162"/>
      <c r="O78" s="162"/>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39:O39"/>
    <mergeCell ref="B47:O47"/>
    <mergeCell ref="B48:O48"/>
    <mergeCell ref="B45:O46"/>
    <mergeCell ref="B50:O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86"/>
  <sheetViews>
    <sheetView tabSelected="1" zoomScale="125" zoomScaleNormal="85" workbookViewId="0">
      <selection activeCell="B57" sqref="B57:B61"/>
    </sheetView>
  </sheetViews>
  <sheetFormatPr defaultColWidth="9.140625" defaultRowHeight="15.75" x14ac:dyDescent="0.25"/>
  <cols>
    <col min="1" max="1" width="10" style="8" customWidth="1"/>
    <col min="2" max="2" width="51.42578125" style="8" customWidth="1"/>
    <col min="3" max="3" width="62.28515625" style="8" customWidth="1"/>
    <col min="4" max="4" width="63" style="85" customWidth="1"/>
    <col min="5" max="16384" width="9.140625" style="8"/>
  </cols>
  <sheetData>
    <row r="1" spans="1:4" x14ac:dyDescent="0.25">
      <c r="B1" s="57"/>
    </row>
    <row r="2" spans="1:4" x14ac:dyDescent="0.25">
      <c r="A2" s="177" t="s">
        <v>247</v>
      </c>
      <c r="B2" s="177"/>
      <c r="C2" s="177"/>
      <c r="D2" s="177"/>
    </row>
    <row r="3" spans="1:4" x14ac:dyDescent="0.25">
      <c r="A3" s="10"/>
      <c r="B3" s="7"/>
      <c r="C3" s="7"/>
    </row>
    <row r="4" spans="1:4" ht="18.75" x14ac:dyDescent="0.25">
      <c r="A4" s="6" t="s">
        <v>0</v>
      </c>
      <c r="B4" s="7"/>
      <c r="C4" s="7"/>
      <c r="D4" s="88"/>
    </row>
    <row r="5" spans="1:4" s="58" customFormat="1" ht="63" x14ac:dyDescent="0.25">
      <c r="A5" s="9" t="s">
        <v>2</v>
      </c>
      <c r="B5" s="9" t="s">
        <v>3</v>
      </c>
      <c r="C5" s="9" t="s">
        <v>4</v>
      </c>
      <c r="D5" s="86" t="s">
        <v>6</v>
      </c>
    </row>
    <row r="6" spans="1:4" s="58" customFormat="1" ht="31.5" x14ac:dyDescent="0.25">
      <c r="A6" s="69" t="s">
        <v>11</v>
      </c>
      <c r="B6" s="70" t="s">
        <v>5</v>
      </c>
      <c r="C6" s="71" t="s">
        <v>10</v>
      </c>
      <c r="D6" s="91"/>
    </row>
    <row r="7" spans="1:4" s="58" customFormat="1" x14ac:dyDescent="0.25">
      <c r="A7" s="167" t="s">
        <v>243</v>
      </c>
      <c r="B7" s="171" t="s">
        <v>116</v>
      </c>
      <c r="C7" s="71" t="s">
        <v>244</v>
      </c>
      <c r="D7" s="104"/>
    </row>
    <row r="8" spans="1:4" s="58" customFormat="1" x14ac:dyDescent="0.25">
      <c r="A8" s="168"/>
      <c r="B8" s="172"/>
      <c r="C8" s="71" t="s">
        <v>199</v>
      </c>
      <c r="D8" s="104"/>
    </row>
    <row r="9" spans="1:4" s="58" customFormat="1" x14ac:dyDescent="0.25">
      <c r="A9" s="168"/>
      <c r="B9" s="172"/>
      <c r="C9" s="71" t="s">
        <v>198</v>
      </c>
      <c r="D9" s="104"/>
    </row>
    <row r="10" spans="1:4" s="58" customFormat="1" x14ac:dyDescent="0.25">
      <c r="A10" s="168"/>
      <c r="B10" s="172"/>
      <c r="C10" s="71" t="s">
        <v>224</v>
      </c>
      <c r="D10" s="104"/>
    </row>
    <row r="11" spans="1:4" s="58" customFormat="1" x14ac:dyDescent="0.25">
      <c r="A11" s="72" t="s">
        <v>13</v>
      </c>
      <c r="B11" s="107" t="s">
        <v>245</v>
      </c>
      <c r="C11" s="71"/>
      <c r="D11" s="104"/>
    </row>
    <row r="12" spans="1:4" s="58" customFormat="1" x14ac:dyDescent="0.25">
      <c r="A12" s="167" t="s">
        <v>48</v>
      </c>
      <c r="B12" s="171" t="s">
        <v>117</v>
      </c>
      <c r="C12" s="71" t="s">
        <v>118</v>
      </c>
      <c r="D12" s="104"/>
    </row>
    <row r="13" spans="1:4" s="58" customFormat="1" x14ac:dyDescent="0.25">
      <c r="A13" s="168"/>
      <c r="B13" s="172"/>
      <c r="C13" s="71" t="s">
        <v>119</v>
      </c>
      <c r="D13" s="104"/>
    </row>
    <row r="14" spans="1:4" s="58" customFormat="1" x14ac:dyDescent="0.25">
      <c r="A14" s="168"/>
      <c r="B14" s="172"/>
      <c r="C14" s="71" t="s">
        <v>120</v>
      </c>
      <c r="D14" s="104"/>
    </row>
    <row r="15" spans="1:4" s="58" customFormat="1" ht="31.5" x14ac:dyDescent="0.25">
      <c r="A15" s="168"/>
      <c r="B15" s="172"/>
      <c r="C15" s="71" t="s">
        <v>121</v>
      </c>
      <c r="D15" s="104"/>
    </row>
    <row r="16" spans="1:4" s="58" customFormat="1" x14ac:dyDescent="0.25">
      <c r="A16" s="168"/>
      <c r="B16" s="172"/>
      <c r="C16" s="71" t="s">
        <v>122</v>
      </c>
      <c r="D16" s="104"/>
    </row>
    <row r="17" spans="1:4" s="58" customFormat="1" ht="31.5" x14ac:dyDescent="0.25">
      <c r="A17" s="168"/>
      <c r="B17" s="172"/>
      <c r="C17" s="71" t="s">
        <v>123</v>
      </c>
      <c r="D17" s="104"/>
    </row>
    <row r="18" spans="1:4" s="58" customFormat="1" ht="31.5" x14ac:dyDescent="0.25">
      <c r="A18" s="175"/>
      <c r="B18" s="178"/>
      <c r="C18" s="71" t="s">
        <v>124</v>
      </c>
      <c r="D18" s="104"/>
    </row>
    <row r="19" spans="1:4" s="58" customFormat="1" x14ac:dyDescent="0.25">
      <c r="A19" s="167" t="s">
        <v>49</v>
      </c>
      <c r="B19" s="173" t="s">
        <v>125</v>
      </c>
      <c r="C19" s="71" t="s">
        <v>126</v>
      </c>
      <c r="D19" s="104"/>
    </row>
    <row r="20" spans="1:4" s="58" customFormat="1" x14ac:dyDescent="0.25">
      <c r="A20" s="168"/>
      <c r="B20" s="174"/>
      <c r="C20" s="71" t="s">
        <v>127</v>
      </c>
      <c r="D20" s="104"/>
    </row>
    <row r="21" spans="1:4" s="58" customFormat="1" x14ac:dyDescent="0.25">
      <c r="A21" s="168"/>
      <c r="B21" s="174"/>
      <c r="C21" s="71" t="s">
        <v>128</v>
      </c>
      <c r="D21" s="104"/>
    </row>
    <row r="22" spans="1:4" s="58" customFormat="1" ht="31.5" x14ac:dyDescent="0.25">
      <c r="A22" s="167" t="s">
        <v>50</v>
      </c>
      <c r="B22" s="169" t="s">
        <v>129</v>
      </c>
      <c r="C22" s="71" t="s">
        <v>130</v>
      </c>
      <c r="D22" s="104"/>
    </row>
    <row r="23" spans="1:4" s="58" customFormat="1" ht="31.5" x14ac:dyDescent="0.25">
      <c r="A23" s="168"/>
      <c r="B23" s="170"/>
      <c r="C23" s="71" t="s">
        <v>131</v>
      </c>
      <c r="D23" s="104"/>
    </row>
    <row r="24" spans="1:4" s="58" customFormat="1" x14ac:dyDescent="0.25">
      <c r="A24" s="175"/>
      <c r="B24" s="176"/>
      <c r="C24" s="71" t="s">
        <v>132</v>
      </c>
      <c r="D24" s="104"/>
    </row>
    <row r="25" spans="1:4" s="58" customFormat="1" x14ac:dyDescent="0.25">
      <c r="A25" s="75" t="s">
        <v>51</v>
      </c>
      <c r="B25" s="76" t="s">
        <v>133</v>
      </c>
      <c r="C25" s="71" t="s">
        <v>134</v>
      </c>
      <c r="D25" s="104"/>
    </row>
    <row r="26" spans="1:4" s="58" customFormat="1" x14ac:dyDescent="0.25">
      <c r="A26" s="75" t="s">
        <v>52</v>
      </c>
      <c r="B26" s="76" t="s">
        <v>135</v>
      </c>
      <c r="C26" s="71" t="s">
        <v>212</v>
      </c>
      <c r="D26" s="104"/>
    </row>
    <row r="27" spans="1:4" s="58" customFormat="1" x14ac:dyDescent="0.25">
      <c r="A27" s="167" t="s">
        <v>53</v>
      </c>
      <c r="B27" s="179" t="s">
        <v>136</v>
      </c>
      <c r="C27" s="71" t="s">
        <v>137</v>
      </c>
      <c r="D27" s="104"/>
    </row>
    <row r="28" spans="1:4" s="58" customFormat="1" x14ac:dyDescent="0.25">
      <c r="A28" s="168"/>
      <c r="B28" s="180"/>
      <c r="C28" s="71" t="s">
        <v>138</v>
      </c>
      <c r="D28" s="104"/>
    </row>
    <row r="29" spans="1:4" s="58" customFormat="1" x14ac:dyDescent="0.25">
      <c r="A29" s="168"/>
      <c r="B29" s="180"/>
      <c r="C29" s="71" t="s">
        <v>139</v>
      </c>
      <c r="D29" s="104"/>
    </row>
    <row r="30" spans="1:4" s="58" customFormat="1" x14ac:dyDescent="0.25">
      <c r="A30" s="175"/>
      <c r="B30" s="181"/>
      <c r="C30" s="71" t="s">
        <v>140</v>
      </c>
      <c r="D30" s="104"/>
    </row>
    <row r="31" spans="1:4" s="58" customFormat="1" x14ac:dyDescent="0.25">
      <c r="A31" s="167" t="s">
        <v>54</v>
      </c>
      <c r="B31" s="171" t="s">
        <v>141</v>
      </c>
      <c r="C31" s="71" t="s">
        <v>142</v>
      </c>
      <c r="D31" s="104"/>
    </row>
    <row r="32" spans="1:4" s="58" customFormat="1" ht="47.25" x14ac:dyDescent="0.25">
      <c r="A32" s="168"/>
      <c r="B32" s="172"/>
      <c r="C32" s="71" t="s">
        <v>143</v>
      </c>
      <c r="D32" s="104"/>
    </row>
    <row r="33" spans="1:4" s="58" customFormat="1" x14ac:dyDescent="0.25">
      <c r="A33" s="168"/>
      <c r="B33" s="172"/>
      <c r="C33" s="71" t="s">
        <v>144</v>
      </c>
      <c r="D33" s="104"/>
    </row>
    <row r="34" spans="1:4" s="58" customFormat="1" x14ac:dyDescent="0.25">
      <c r="A34" s="168"/>
      <c r="B34" s="172"/>
      <c r="C34" s="71" t="s">
        <v>206</v>
      </c>
      <c r="D34" s="104"/>
    </row>
    <row r="35" spans="1:4" s="58" customFormat="1" x14ac:dyDescent="0.25">
      <c r="A35" s="175"/>
      <c r="B35" s="178"/>
      <c r="C35" s="71" t="s">
        <v>207</v>
      </c>
      <c r="D35" s="104"/>
    </row>
    <row r="36" spans="1:4" s="58" customFormat="1" x14ac:dyDescent="0.25">
      <c r="A36" s="167" t="s">
        <v>55</v>
      </c>
      <c r="B36" s="171" t="s">
        <v>145</v>
      </c>
      <c r="C36" s="71" t="s">
        <v>146</v>
      </c>
      <c r="D36" s="104"/>
    </row>
    <row r="37" spans="1:4" s="58" customFormat="1" x14ac:dyDescent="0.25">
      <c r="A37" s="168"/>
      <c r="B37" s="172"/>
      <c r="C37" s="71" t="s">
        <v>147</v>
      </c>
      <c r="D37" s="104"/>
    </row>
    <row r="38" spans="1:4" s="58" customFormat="1" x14ac:dyDescent="0.25">
      <c r="A38" s="168"/>
      <c r="B38" s="172"/>
      <c r="C38" s="71" t="s">
        <v>148</v>
      </c>
      <c r="D38" s="104"/>
    </row>
    <row r="39" spans="1:4" s="58" customFormat="1" x14ac:dyDescent="0.25">
      <c r="A39" s="175"/>
      <c r="B39" s="178"/>
      <c r="C39" s="71" t="s">
        <v>149</v>
      </c>
      <c r="D39" s="104"/>
    </row>
    <row r="40" spans="1:4" s="58" customFormat="1" x14ac:dyDescent="0.25">
      <c r="A40" s="167" t="s">
        <v>56</v>
      </c>
      <c r="B40" s="169" t="s">
        <v>208</v>
      </c>
      <c r="C40" s="71" t="s">
        <v>209</v>
      </c>
      <c r="D40" s="104"/>
    </row>
    <row r="41" spans="1:4" s="58" customFormat="1" x14ac:dyDescent="0.25">
      <c r="A41" s="168"/>
      <c r="B41" s="170"/>
      <c r="C41" s="71" t="s">
        <v>210</v>
      </c>
      <c r="D41" s="104"/>
    </row>
    <row r="42" spans="1:4" s="58" customFormat="1" x14ac:dyDescent="0.25">
      <c r="A42" s="72" t="s">
        <v>109</v>
      </c>
      <c r="B42" s="73" t="s">
        <v>150</v>
      </c>
      <c r="C42" s="71"/>
      <c r="D42" s="104"/>
    </row>
    <row r="43" spans="1:4" s="58" customFormat="1" x14ac:dyDescent="0.25">
      <c r="A43" s="167" t="s">
        <v>225</v>
      </c>
      <c r="B43" s="171" t="s">
        <v>151</v>
      </c>
      <c r="C43" s="71" t="s">
        <v>152</v>
      </c>
      <c r="D43" s="104"/>
    </row>
    <row r="44" spans="1:4" s="58" customFormat="1" x14ac:dyDescent="0.25">
      <c r="A44" s="168"/>
      <c r="B44" s="172"/>
      <c r="C44" s="71" t="s">
        <v>153</v>
      </c>
      <c r="D44" s="104"/>
    </row>
    <row r="45" spans="1:4" s="58" customFormat="1" x14ac:dyDescent="0.25">
      <c r="A45" s="168"/>
      <c r="B45" s="172"/>
      <c r="C45" s="71" t="s">
        <v>154</v>
      </c>
      <c r="D45" s="104"/>
    </row>
    <row r="46" spans="1:4" s="58" customFormat="1" x14ac:dyDescent="0.25">
      <c r="A46" s="168"/>
      <c r="B46" s="172"/>
      <c r="C46" s="71" t="s">
        <v>155</v>
      </c>
      <c r="D46" s="104"/>
    </row>
    <row r="47" spans="1:4" s="58" customFormat="1" x14ac:dyDescent="0.25">
      <c r="A47" s="168"/>
      <c r="B47" s="172"/>
      <c r="C47" s="71" t="s">
        <v>156</v>
      </c>
      <c r="D47" s="104"/>
    </row>
    <row r="48" spans="1:4" s="58" customFormat="1" x14ac:dyDescent="0.25">
      <c r="A48" s="175"/>
      <c r="B48" s="178"/>
      <c r="C48" s="71" t="s">
        <v>157</v>
      </c>
      <c r="D48" s="104"/>
    </row>
    <row r="49" spans="1:4" s="58" customFormat="1" x14ac:dyDescent="0.25">
      <c r="A49" s="167" t="s">
        <v>226</v>
      </c>
      <c r="B49" s="171" t="s">
        <v>158</v>
      </c>
      <c r="C49" s="71" t="s">
        <v>159</v>
      </c>
      <c r="D49" s="104"/>
    </row>
    <row r="50" spans="1:4" s="58" customFormat="1" x14ac:dyDescent="0.25">
      <c r="A50" s="168"/>
      <c r="B50" s="172"/>
      <c r="C50" s="71" t="s">
        <v>160</v>
      </c>
      <c r="D50" s="104"/>
    </row>
    <row r="51" spans="1:4" s="58" customFormat="1" ht="31.5" x14ac:dyDescent="0.25">
      <c r="A51" s="175"/>
      <c r="B51" s="178"/>
      <c r="C51" s="71" t="s">
        <v>161</v>
      </c>
      <c r="D51" s="104"/>
    </row>
    <row r="52" spans="1:4" s="58" customFormat="1" x14ac:dyDescent="0.25">
      <c r="A52" s="167" t="s">
        <v>227</v>
      </c>
      <c r="B52" s="171" t="s">
        <v>162</v>
      </c>
      <c r="C52" s="71" t="s">
        <v>163</v>
      </c>
      <c r="D52" s="104"/>
    </row>
    <row r="53" spans="1:4" s="58" customFormat="1" ht="31.5" x14ac:dyDescent="0.25">
      <c r="A53" s="168"/>
      <c r="B53" s="172"/>
      <c r="C53" s="71" t="s">
        <v>164</v>
      </c>
      <c r="D53" s="104"/>
    </row>
    <row r="54" spans="1:4" s="58" customFormat="1" x14ac:dyDescent="0.25">
      <c r="A54" s="168"/>
      <c r="B54" s="172"/>
      <c r="C54" s="71" t="s">
        <v>165</v>
      </c>
      <c r="D54" s="104"/>
    </row>
    <row r="55" spans="1:4" s="58" customFormat="1" x14ac:dyDescent="0.25">
      <c r="A55" s="168"/>
      <c r="B55" s="172"/>
      <c r="C55" s="71" t="s">
        <v>166</v>
      </c>
      <c r="D55" s="104"/>
    </row>
    <row r="56" spans="1:4" s="58" customFormat="1" x14ac:dyDescent="0.25">
      <c r="A56" s="175"/>
      <c r="B56" s="178"/>
      <c r="C56" s="71" t="s">
        <v>167</v>
      </c>
      <c r="D56" s="104"/>
    </row>
    <row r="57" spans="1:4" s="58" customFormat="1" ht="31.5" x14ac:dyDescent="0.25">
      <c r="A57" s="167" t="s">
        <v>228</v>
      </c>
      <c r="B57" s="171" t="s">
        <v>168</v>
      </c>
      <c r="C57" s="71" t="s">
        <v>169</v>
      </c>
      <c r="D57" s="104"/>
    </row>
    <row r="58" spans="1:4" s="58" customFormat="1" ht="78.75" x14ac:dyDescent="0.25">
      <c r="A58" s="168"/>
      <c r="B58" s="172"/>
      <c r="C58" s="71" t="s">
        <v>170</v>
      </c>
      <c r="D58" s="104"/>
    </row>
    <row r="59" spans="1:4" s="58" customFormat="1" ht="31.5" x14ac:dyDescent="0.25">
      <c r="A59" s="168"/>
      <c r="B59" s="172"/>
      <c r="C59" s="71" t="s">
        <v>171</v>
      </c>
      <c r="D59" s="104"/>
    </row>
    <row r="60" spans="1:4" s="58" customFormat="1" ht="47.25" x14ac:dyDescent="0.25">
      <c r="A60" s="168"/>
      <c r="B60" s="172"/>
      <c r="C60" s="71" t="s">
        <v>172</v>
      </c>
      <c r="D60" s="104"/>
    </row>
    <row r="61" spans="1:4" s="58" customFormat="1" ht="31.5" x14ac:dyDescent="0.25">
      <c r="A61" s="175"/>
      <c r="B61" s="178"/>
      <c r="C61" s="71" t="s">
        <v>173</v>
      </c>
      <c r="D61" s="104"/>
    </row>
    <row r="62" spans="1:4" s="58" customFormat="1" ht="47.25" x14ac:dyDescent="0.25">
      <c r="A62" s="167" t="s">
        <v>229</v>
      </c>
      <c r="B62" s="171" t="s">
        <v>174</v>
      </c>
      <c r="C62" s="71" t="s">
        <v>175</v>
      </c>
      <c r="D62" s="104"/>
    </row>
    <row r="63" spans="1:4" s="58" customFormat="1" x14ac:dyDescent="0.25">
      <c r="A63" s="168"/>
      <c r="B63" s="172"/>
      <c r="C63" s="71" t="s">
        <v>176</v>
      </c>
      <c r="D63" s="104"/>
    </row>
    <row r="64" spans="1:4" s="58" customFormat="1" ht="31.5" x14ac:dyDescent="0.25">
      <c r="A64" s="168"/>
      <c r="B64" s="172"/>
      <c r="C64" s="71" t="s">
        <v>177</v>
      </c>
      <c r="D64" s="104"/>
    </row>
    <row r="65" spans="1:4" s="58" customFormat="1" ht="31.5" x14ac:dyDescent="0.25">
      <c r="A65" s="168"/>
      <c r="B65" s="172"/>
      <c r="C65" s="71" t="s">
        <v>178</v>
      </c>
      <c r="D65" s="104"/>
    </row>
    <row r="66" spans="1:4" s="58" customFormat="1" x14ac:dyDescent="0.25">
      <c r="A66" s="168"/>
      <c r="B66" s="172"/>
      <c r="C66" s="71" t="s">
        <v>179</v>
      </c>
      <c r="D66" s="104"/>
    </row>
    <row r="67" spans="1:4" s="58" customFormat="1" x14ac:dyDescent="0.25">
      <c r="A67" s="168"/>
      <c r="B67" s="172"/>
      <c r="C67" s="71" t="s">
        <v>180</v>
      </c>
      <c r="D67" s="104"/>
    </row>
    <row r="68" spans="1:4" s="58" customFormat="1" x14ac:dyDescent="0.25">
      <c r="A68" s="168"/>
      <c r="B68" s="172"/>
      <c r="C68" s="71" t="s">
        <v>181</v>
      </c>
      <c r="D68" s="104"/>
    </row>
    <row r="69" spans="1:4" s="58" customFormat="1" ht="47.25" x14ac:dyDescent="0.25">
      <c r="A69" s="168"/>
      <c r="B69" s="172"/>
      <c r="C69" s="71" t="s">
        <v>182</v>
      </c>
      <c r="D69" s="104"/>
    </row>
    <row r="70" spans="1:4" s="58" customFormat="1" x14ac:dyDescent="0.25">
      <c r="A70" s="168"/>
      <c r="B70" s="172"/>
      <c r="C70" s="71" t="s">
        <v>183</v>
      </c>
      <c r="D70" s="104"/>
    </row>
    <row r="71" spans="1:4" s="58" customFormat="1" x14ac:dyDescent="0.25">
      <c r="A71" s="168"/>
      <c r="B71" s="172"/>
      <c r="C71" s="71" t="s">
        <v>184</v>
      </c>
      <c r="D71" s="104"/>
    </row>
    <row r="72" spans="1:4" s="58" customFormat="1" x14ac:dyDescent="0.25">
      <c r="A72" s="168"/>
      <c r="B72" s="172"/>
      <c r="C72" s="71" t="s">
        <v>185</v>
      </c>
      <c r="D72" s="104"/>
    </row>
    <row r="73" spans="1:4" s="58" customFormat="1" x14ac:dyDescent="0.25">
      <c r="A73" s="168"/>
      <c r="B73" s="172"/>
      <c r="C73" s="71" t="s">
        <v>186</v>
      </c>
      <c r="D73" s="104"/>
    </row>
    <row r="74" spans="1:4" s="58" customFormat="1" ht="31.5" x14ac:dyDescent="0.25">
      <c r="A74" s="175"/>
      <c r="B74" s="178"/>
      <c r="C74" s="71" t="s">
        <v>187</v>
      </c>
      <c r="D74" s="104"/>
    </row>
    <row r="75" spans="1:4" s="58" customFormat="1" ht="31.5" x14ac:dyDescent="0.25">
      <c r="A75" s="167" t="s">
        <v>230</v>
      </c>
      <c r="B75" s="169" t="s">
        <v>200</v>
      </c>
      <c r="C75" s="71" t="s">
        <v>188</v>
      </c>
      <c r="D75" s="104"/>
    </row>
    <row r="76" spans="1:4" s="58" customFormat="1" ht="31.5" x14ac:dyDescent="0.25">
      <c r="A76" s="168"/>
      <c r="B76" s="170"/>
      <c r="C76" s="71" t="s">
        <v>189</v>
      </c>
      <c r="D76" s="104"/>
    </row>
    <row r="77" spans="1:4" s="58" customFormat="1" ht="31.5" x14ac:dyDescent="0.25">
      <c r="A77" s="167" t="s">
        <v>231</v>
      </c>
      <c r="B77" s="169" t="s">
        <v>201</v>
      </c>
      <c r="C77" s="71" t="s">
        <v>202</v>
      </c>
      <c r="D77" s="104"/>
    </row>
    <row r="78" spans="1:4" s="58" customFormat="1" x14ac:dyDescent="0.25">
      <c r="A78" s="168"/>
      <c r="B78" s="170"/>
      <c r="C78" s="71" t="s">
        <v>203</v>
      </c>
      <c r="D78" s="104"/>
    </row>
    <row r="79" spans="1:4" s="58" customFormat="1" ht="31.5" x14ac:dyDescent="0.25">
      <c r="A79" s="167" t="s">
        <v>232</v>
      </c>
      <c r="B79" s="171" t="s">
        <v>190</v>
      </c>
      <c r="C79" s="71" t="s">
        <v>191</v>
      </c>
      <c r="D79" s="104"/>
    </row>
    <row r="80" spans="1:4" s="58" customFormat="1" ht="31.5" x14ac:dyDescent="0.25">
      <c r="A80" s="168"/>
      <c r="B80" s="172"/>
      <c r="C80" s="71" t="s">
        <v>192</v>
      </c>
      <c r="D80" s="104"/>
    </row>
    <row r="81" spans="1:4" x14ac:dyDescent="0.25">
      <c r="A81" s="165" t="s">
        <v>233</v>
      </c>
      <c r="B81" s="166" t="s">
        <v>22</v>
      </c>
      <c r="C81" s="71" t="s">
        <v>246</v>
      </c>
      <c r="D81" s="104"/>
    </row>
    <row r="82" spans="1:4" x14ac:dyDescent="0.25">
      <c r="A82" s="165"/>
      <c r="B82" s="166"/>
      <c r="C82" s="71" t="s">
        <v>204</v>
      </c>
      <c r="D82" s="104"/>
    </row>
    <row r="83" spans="1:4" x14ac:dyDescent="0.25">
      <c r="A83" s="165"/>
      <c r="B83" s="166"/>
      <c r="C83" s="71" t="s">
        <v>205</v>
      </c>
      <c r="D83" s="104"/>
    </row>
    <row r="84" spans="1:4" x14ac:dyDescent="0.25">
      <c r="A84" s="165"/>
      <c r="B84" s="166"/>
      <c r="C84" s="71" t="s">
        <v>193</v>
      </c>
      <c r="D84" s="104"/>
    </row>
    <row r="85" spans="1:4" x14ac:dyDescent="0.25">
      <c r="A85" s="165"/>
      <c r="B85" s="166"/>
      <c r="C85" s="71" t="s">
        <v>194</v>
      </c>
      <c r="D85" s="104"/>
    </row>
    <row r="86" spans="1:4" x14ac:dyDescent="0.25">
      <c r="A86" s="165"/>
      <c r="B86" s="166"/>
      <c r="C86" s="74" t="s">
        <v>234</v>
      </c>
      <c r="D86" s="105"/>
    </row>
  </sheetData>
  <mergeCells count="35">
    <mergeCell ref="A62:A74"/>
    <mergeCell ref="B62:B74"/>
    <mergeCell ref="A52:A56"/>
    <mergeCell ref="B52:B56"/>
    <mergeCell ref="A57:A61"/>
    <mergeCell ref="B57:B61"/>
    <mergeCell ref="A43:A48"/>
    <mergeCell ref="B43:B48"/>
    <mergeCell ref="A49:A51"/>
    <mergeCell ref="B49:B51"/>
    <mergeCell ref="B27:B30"/>
    <mergeCell ref="A27:A30"/>
    <mergeCell ref="A31:A35"/>
    <mergeCell ref="B31:B35"/>
    <mergeCell ref="A40:A41"/>
    <mergeCell ref="B40:B41"/>
    <mergeCell ref="A36:A39"/>
    <mergeCell ref="B36:B39"/>
    <mergeCell ref="A19:A21"/>
    <mergeCell ref="B19:B21"/>
    <mergeCell ref="A22:A24"/>
    <mergeCell ref="B22:B24"/>
    <mergeCell ref="A2:D2"/>
    <mergeCell ref="A7:A10"/>
    <mergeCell ref="B7:B10"/>
    <mergeCell ref="A12:A18"/>
    <mergeCell ref="B12:B18"/>
    <mergeCell ref="A81:A86"/>
    <mergeCell ref="B81:B86"/>
    <mergeCell ref="A75:A76"/>
    <mergeCell ref="B75:B76"/>
    <mergeCell ref="A77:A78"/>
    <mergeCell ref="B77:B78"/>
    <mergeCell ref="A79:A80"/>
    <mergeCell ref="B79:B80"/>
  </mergeCells>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125" workbookViewId="0">
      <selection activeCell="A16" sqref="A16:C16"/>
    </sheetView>
  </sheetViews>
  <sheetFormatPr defaultColWidth="9.140625" defaultRowHeight="15.75" x14ac:dyDescent="0.25"/>
  <cols>
    <col min="1" max="1" width="41" style="45" bestFit="1" customWidth="1"/>
    <col min="2" max="3" width="60.85546875" style="23" customWidth="1"/>
    <col min="4" max="16384" width="9.140625" style="23"/>
  </cols>
  <sheetData>
    <row r="1" spans="1:4" ht="15.95" customHeight="1" x14ac:dyDescent="0.25">
      <c r="A1" s="65"/>
      <c r="B1" s="65"/>
      <c r="C1" s="65"/>
    </row>
    <row r="2" spans="1:4" ht="17.100000000000001" customHeight="1" thickBot="1" x14ac:dyDescent="0.3">
      <c r="A2" s="65"/>
      <c r="B2" s="66"/>
      <c r="C2" s="66"/>
    </row>
    <row r="3" spans="1:4" ht="16.5" thickBot="1" x14ac:dyDescent="0.3">
      <c r="A3" s="39"/>
      <c r="B3" s="40" t="s">
        <v>235</v>
      </c>
      <c r="C3" s="40" t="s">
        <v>236</v>
      </c>
    </row>
    <row r="4" spans="1:4" ht="18" thickBot="1" x14ac:dyDescent="0.3">
      <c r="A4" s="63" t="s">
        <v>81</v>
      </c>
      <c r="B4" s="106"/>
      <c r="C4" s="106"/>
      <c r="D4" s="96"/>
    </row>
    <row r="5" spans="1:4" ht="33.75" thickBot="1" x14ac:dyDescent="0.3">
      <c r="A5" s="63" t="s">
        <v>82</v>
      </c>
      <c r="B5" s="47"/>
      <c r="C5" s="47"/>
    </row>
    <row r="6" spans="1:4" ht="18" thickBot="1" x14ac:dyDescent="0.3">
      <c r="A6" s="63" t="s">
        <v>83</v>
      </c>
      <c r="B6" s="103"/>
      <c r="C6" s="103"/>
    </row>
    <row r="7" spans="1:4" ht="18" thickBot="1" x14ac:dyDescent="0.3">
      <c r="A7" s="63" t="s">
        <v>84</v>
      </c>
      <c r="B7" s="103"/>
      <c r="C7" s="103"/>
    </row>
    <row r="8" spans="1:4" ht="18" thickBot="1" x14ac:dyDescent="0.3">
      <c r="A8" s="63" t="s">
        <v>85</v>
      </c>
      <c r="B8" s="103"/>
      <c r="C8" s="103"/>
    </row>
    <row r="9" spans="1:4" ht="18" thickBot="1" x14ac:dyDescent="0.3">
      <c r="A9" s="63" t="s">
        <v>86</v>
      </c>
      <c r="B9" s="103"/>
      <c r="C9" s="103"/>
    </row>
    <row r="10" spans="1:4" ht="18" thickBot="1" x14ac:dyDescent="0.3">
      <c r="A10" s="63" t="s">
        <v>88</v>
      </c>
      <c r="B10" s="103"/>
      <c r="C10" s="103"/>
    </row>
    <row r="12" spans="1:4" x14ac:dyDescent="0.25">
      <c r="A12" s="43" t="s">
        <v>87</v>
      </c>
    </row>
    <row r="13" spans="1:4" ht="17.25" x14ac:dyDescent="0.3">
      <c r="A13" s="182" t="s">
        <v>213</v>
      </c>
      <c r="B13" s="182"/>
      <c r="C13" s="182"/>
    </row>
    <row r="14" spans="1:4" x14ac:dyDescent="0.25">
      <c r="A14" s="139" t="s">
        <v>216</v>
      </c>
      <c r="B14" s="139"/>
      <c r="C14" s="139"/>
    </row>
    <row r="15" spans="1:4" ht="18.95" customHeight="1" x14ac:dyDescent="0.25">
      <c r="A15" s="139"/>
      <c r="B15" s="139"/>
      <c r="C15" s="139"/>
    </row>
    <row r="16" spans="1:4" ht="17.25" x14ac:dyDescent="0.3">
      <c r="A16" s="182" t="s">
        <v>239</v>
      </c>
      <c r="B16" s="182"/>
      <c r="C16" s="182"/>
    </row>
    <row r="17" spans="1:1" x14ac:dyDescent="0.25">
      <c r="A17" s="44"/>
    </row>
  </sheetData>
  <mergeCells count="3">
    <mergeCell ref="A13:C13"/>
    <mergeCell ref="A16:C16"/>
    <mergeCell ref="A14:C15"/>
  </mergeCells>
  <phoneticPr fontId="24" type="noConversion"/>
  <dataValidations count="2">
    <dataValidation type="list" allowBlank="1" showInputMessage="1" showErrorMessage="1" sqref="B5:C5" xr:uid="{B1CC987E-D3ED-4D14-B5D6-6560F7057193}">
      <formula1>"2, 3,4,5,6"</formula1>
    </dataValidation>
    <dataValidation type="list" allowBlank="1" showInputMessage="1" showErrorMessage="1" sqref="B6:C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F18"/>
  <sheetViews>
    <sheetView workbookViewId="0">
      <selection activeCell="F53" sqref="F53"/>
    </sheetView>
  </sheetViews>
  <sheetFormatPr defaultColWidth="9.140625" defaultRowHeight="15.75" x14ac:dyDescent="0.25"/>
  <cols>
    <col min="1" max="1" width="40.42578125" style="45" customWidth="1"/>
    <col min="2" max="3" width="60.85546875" style="23" customWidth="1"/>
    <col min="4" max="6" width="9.140625" style="23"/>
    <col min="7" max="8" width="9.42578125" style="23" bestFit="1" customWidth="1"/>
    <col min="9" max="16" width="11.28515625" style="23" bestFit="1" customWidth="1"/>
    <col min="17" max="16384" width="9.140625" style="23"/>
  </cols>
  <sheetData>
    <row r="1" spans="1:6" x14ac:dyDescent="0.25">
      <c r="A1" s="183"/>
      <c r="B1" s="183"/>
      <c r="C1" s="183"/>
    </row>
    <row r="2" spans="1:6" ht="16.5" thickBot="1" x14ac:dyDescent="0.3">
      <c r="A2" s="183"/>
      <c r="B2" s="183"/>
      <c r="C2" s="183"/>
    </row>
    <row r="3" spans="1:6" ht="16.5" thickBot="1" x14ac:dyDescent="0.3">
      <c r="A3" s="23"/>
      <c r="B3" s="40" t="s">
        <v>235</v>
      </c>
      <c r="C3" s="40" t="s">
        <v>236</v>
      </c>
      <c r="E3" s="42"/>
      <c r="F3" s="42"/>
    </row>
    <row r="4" spans="1:6" ht="35.25" thickBot="1" x14ac:dyDescent="0.4">
      <c r="A4" s="46" t="s">
        <v>89</v>
      </c>
      <c r="B4" s="47">
        <f>('Pasiūlymų suvestinė_Bendra'!B5-'Vertinimo sąlygos'!G4)*('Pasiūlymų suvestinė_Bendra'!B4*(('Vertinimo sąlygos'!G3/100)))</f>
        <v>0</v>
      </c>
      <c r="C4" s="47">
        <f>('Pasiūlymų suvestinė_Bendra'!C5-'Vertinimo sąlygos'!G4)*('Pasiūlymų suvestinė_Bendra'!C4*(('Vertinimo sąlygos'!G3/100)))</f>
        <v>0</v>
      </c>
    </row>
    <row r="5" spans="1:6" ht="35.25" thickBot="1" x14ac:dyDescent="0.4">
      <c r="A5" s="48" t="s">
        <v>90</v>
      </c>
      <c r="B5" s="41">
        <f>'Pasiūlymų suvestinė_Bendra'!B4-'Pasiūlymų suvestinė_Koreguota'!B4</f>
        <v>0</v>
      </c>
      <c r="C5" s="41">
        <f>'Pasiūlymų suvestinė_Bendra'!C4-'Pasiūlymų suvestinė_Koreguota'!C4</f>
        <v>0</v>
      </c>
    </row>
    <row r="7" spans="1:6" x14ac:dyDescent="0.25">
      <c r="A7" s="43" t="s">
        <v>91</v>
      </c>
    </row>
    <row r="8" spans="1:6" ht="17.25" x14ac:dyDescent="0.3">
      <c r="A8" s="182" t="s">
        <v>92</v>
      </c>
      <c r="B8" s="182"/>
      <c r="C8" s="182"/>
    </row>
    <row r="9" spans="1:6" ht="17.25" x14ac:dyDescent="0.3">
      <c r="A9" s="182" t="s">
        <v>93</v>
      </c>
      <c r="B9" s="182"/>
      <c r="C9" s="182"/>
    </row>
    <row r="10" spans="1:6" x14ac:dyDescent="0.25">
      <c r="A10" s="44"/>
    </row>
    <row r="11" spans="1:6" x14ac:dyDescent="0.25">
      <c r="A11" s="49" t="s">
        <v>80</v>
      </c>
      <c r="B11" s="34"/>
    </row>
    <row r="12" spans="1:6" ht="18.75" x14ac:dyDescent="0.35">
      <c r="A12" s="50" t="s">
        <v>94</v>
      </c>
      <c r="B12" s="34"/>
    </row>
    <row r="13" spans="1:6" x14ac:dyDescent="0.25">
      <c r="A13" s="50"/>
      <c r="B13" s="34"/>
    </row>
    <row r="14" spans="1:6" ht="18.75" x14ac:dyDescent="0.35">
      <c r="A14" s="50" t="s">
        <v>95</v>
      </c>
      <c r="B14" s="34"/>
    </row>
    <row r="15" spans="1:6" x14ac:dyDescent="0.25">
      <c r="A15" s="51"/>
      <c r="B15" s="34"/>
    </row>
    <row r="16" spans="1:6" x14ac:dyDescent="0.25">
      <c r="A16" s="44"/>
    </row>
    <row r="17" spans="1:1" x14ac:dyDescent="0.25">
      <c r="A17" s="44"/>
    </row>
    <row r="18" spans="1:1" x14ac:dyDescent="0.25">
      <c r="A18" s="44"/>
    </row>
  </sheetData>
  <mergeCells count="3">
    <mergeCell ref="A8:C8"/>
    <mergeCell ref="A9:C9"/>
    <mergeCell ref="A1:C2"/>
  </mergeCells>
  <phoneticPr fontId="24" type="noConversion"/>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C26"/>
  <sheetViews>
    <sheetView zoomScale="125" workbookViewId="0">
      <selection activeCell="C27" sqref="C27"/>
    </sheetView>
  </sheetViews>
  <sheetFormatPr defaultColWidth="9.140625" defaultRowHeight="15.75" x14ac:dyDescent="0.25"/>
  <cols>
    <col min="1" max="1" width="37.85546875" style="1" bestFit="1" customWidth="1"/>
    <col min="2" max="3" width="60.85546875" style="1" customWidth="1"/>
    <col min="4" max="5" width="10.7109375" style="1" bestFit="1" customWidth="1"/>
    <col min="6" max="16384" width="9.140625" style="1"/>
  </cols>
  <sheetData>
    <row r="1" spans="1:3" ht="20.25" thickBot="1" x14ac:dyDescent="0.3">
      <c r="B1" s="61"/>
      <c r="C1" s="61"/>
    </row>
    <row r="2" spans="1:3" ht="16.5" thickBot="1" x14ac:dyDescent="0.3">
      <c r="B2" s="40" t="s">
        <v>235</v>
      </c>
      <c r="C2" s="40" t="s">
        <v>236</v>
      </c>
    </row>
    <row r="3" spans="1:3" ht="19.5" thickBot="1" x14ac:dyDescent="0.4">
      <c r="A3" s="92" t="s">
        <v>96</v>
      </c>
      <c r="B3" s="90">
        <f>'Pasiūlymų suvestinė_Bendra'!B4</f>
        <v>0</v>
      </c>
      <c r="C3" s="52">
        <f>'Pasiūlymų suvestinė_Bendra'!C4</f>
        <v>0</v>
      </c>
    </row>
    <row r="4" spans="1:3" ht="19.5" thickBot="1" x14ac:dyDescent="0.4">
      <c r="A4" s="92" t="s">
        <v>97</v>
      </c>
      <c r="B4" s="90">
        <f>'Pasiūlymų suvestinė_Koreguota'!B5</f>
        <v>0</v>
      </c>
      <c r="C4" s="52">
        <f>'Pasiūlymų suvestinė_Koreguota'!C5</f>
        <v>0</v>
      </c>
    </row>
    <row r="5" spans="1:3" ht="19.5" thickBot="1" x14ac:dyDescent="0.4">
      <c r="A5" s="92" t="s">
        <v>98</v>
      </c>
      <c r="B5" s="53" t="e">
        <f>(MIN(B3:C3)/B3)*'Vertinimo tvarka'!H13</f>
        <v>#DIV/0!</v>
      </c>
      <c r="C5" s="53" t="e">
        <f>(MIN(B3:C3)/C3)*'Vertinimo tvarka'!H13</f>
        <v>#DIV/0!</v>
      </c>
    </row>
    <row r="6" spans="1:3" ht="19.5" thickBot="1" x14ac:dyDescent="0.4">
      <c r="A6" s="92" t="s">
        <v>99</v>
      </c>
      <c r="B6" s="53" t="e">
        <f>(MIN(B4:C4)/B4)*'Vertinimo tvarka'!H13</f>
        <v>#DIV/0!</v>
      </c>
      <c r="C6" s="53" t="e">
        <f>(MIN(B4:C4)/C4)*'Vertinimo tvarka'!H13</f>
        <v>#DIV/0!</v>
      </c>
    </row>
    <row r="7" spans="1:3" ht="19.5" thickBot="1" x14ac:dyDescent="0.4">
      <c r="A7" s="93" t="s">
        <v>100</v>
      </c>
      <c r="B7" s="53">
        <f>SUM(B8:B12)*'Vertinimo tvarka'!H14</f>
        <v>0</v>
      </c>
      <c r="C7" s="53">
        <f>SUM(C8:C12)*'Vertinimo tvarka'!H14</f>
        <v>0</v>
      </c>
    </row>
    <row r="8" spans="1:3" ht="18.75" x14ac:dyDescent="0.25">
      <c r="A8" s="94" t="s">
        <v>101</v>
      </c>
      <c r="B8" s="64">
        <f>COUNTIF('Pasiūlymų suvestinė_Bendra'!B6, "Yra")*'Vertinimo tvarka'!F16</f>
        <v>0</v>
      </c>
      <c r="C8" s="64">
        <f>COUNTIF('Pasiūlymų suvestinė_Bendra'!C6, "Yra")*'Vertinimo tvarka'!F16</f>
        <v>0</v>
      </c>
    </row>
    <row r="9" spans="1:3" ht="18.75" x14ac:dyDescent="0.25">
      <c r="A9" s="95" t="s">
        <v>102</v>
      </c>
      <c r="B9" s="64">
        <f>COUNTIF('Pasiūlymų suvestinė_Bendra'!B7, "Yra")*'Vertinimo tvarka'!F17</f>
        <v>0</v>
      </c>
      <c r="C9" s="64">
        <f>COUNTIF('Pasiūlymų suvestinė_Bendra'!C7, "Yra")*'Vertinimo tvarka'!F17</f>
        <v>0</v>
      </c>
    </row>
    <row r="10" spans="1:3" ht="18.75" x14ac:dyDescent="0.25">
      <c r="A10" s="95" t="s">
        <v>103</v>
      </c>
      <c r="B10" s="64">
        <f>COUNTIF('Pasiūlymų suvestinė_Bendra'!B8, "Yra")*'Vertinimo tvarka'!F19</f>
        <v>0</v>
      </c>
      <c r="C10" s="64">
        <f>COUNTIF('Pasiūlymų suvestinė_Bendra'!C8, "Yra")*'Vertinimo tvarka'!F19</f>
        <v>0</v>
      </c>
    </row>
    <row r="11" spans="1:3" ht="18.75" x14ac:dyDescent="0.25">
      <c r="A11" s="95" t="s">
        <v>104</v>
      </c>
      <c r="B11" s="64">
        <f>COUNTIF('Pasiūlymų suvestinė_Bendra'!B9, "Yra")*'Vertinimo tvarka'!F20</f>
        <v>0</v>
      </c>
      <c r="C11" s="64">
        <f>COUNTIF('Pasiūlymų suvestinė_Bendra'!C9, "Yra")*'Vertinimo tvarka'!F20</f>
        <v>0</v>
      </c>
    </row>
    <row r="12" spans="1:3" ht="18.75" x14ac:dyDescent="0.25">
      <c r="A12" s="95" t="s">
        <v>108</v>
      </c>
      <c r="B12" s="64">
        <f>COUNTIF('Pasiūlymų suvestinė_Bendra'!B10, "Yra")*'Vertinimo tvarka'!F21</f>
        <v>0</v>
      </c>
      <c r="C12" s="64">
        <f>COUNTIF('Pasiūlymų suvestinė_Bendra'!C10, "Yra")*'Vertinimo tvarka'!F21</f>
        <v>0</v>
      </c>
    </row>
    <row r="13" spans="1:3" ht="19.5" thickBot="1" x14ac:dyDescent="0.4">
      <c r="A13" s="92" t="s">
        <v>105</v>
      </c>
      <c r="B13" s="62" t="e">
        <f>SUM(B6+B7)</f>
        <v>#DIV/0!</v>
      </c>
      <c r="C13" s="62" t="e">
        <f>SUM(C6+C7)</f>
        <v>#DIV/0!</v>
      </c>
    </row>
    <row r="14" spans="1:3" ht="16.5" thickBot="1" x14ac:dyDescent="0.3">
      <c r="A14" s="92" t="s">
        <v>106</v>
      </c>
      <c r="B14" s="54" t="e">
        <f>_xlfn.RANK.EQ(B13, $B$13:$C$13, 0)</f>
        <v>#DIV/0!</v>
      </c>
      <c r="C14" s="54" t="e">
        <f>_xlfn.RANK.EQ(C13, $B$13:$C$13, 0)</f>
        <v>#DIV/0!</v>
      </c>
    </row>
    <row r="16" spans="1:3" x14ac:dyDescent="0.25">
      <c r="B16" s="1" t="s">
        <v>107</v>
      </c>
    </row>
    <row r="21" spans="1:1" x14ac:dyDescent="0.25">
      <c r="A21" s="55"/>
    </row>
    <row r="26" spans="1:1" x14ac:dyDescent="0.25">
      <c r="A26" s="56"/>
    </row>
  </sheetData>
  <phoneticPr fontId="24" type="noConversion"/>
  <conditionalFormatting sqref="B14:C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7</v>
      </c>
    </row>
    <row r="2" spans="1:1" x14ac:dyDescent="0.25">
      <c r="A2" s="1" t="s">
        <v>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2025-10-20T05:57:41Z</dcterms:modified>
</cp:coreProperties>
</file>