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8_{7CA433AD-0EFE-44B5-87C2-2494D45D0B09}" xr6:coauthVersionLast="47" xr6:coauthVersionMax="47" xr10:uidLastSave="{00000000-0000-0000-0000-000000000000}"/>
  <bookViews>
    <workbookView xWindow="-120" yWindow="-120" windowWidth="29040" windowHeight="15720" activeTab="4" xr2:uid="{5483DBAB-F8D9-4D07-8840-AC47F9C153B4}"/>
  </bookViews>
  <sheets>
    <sheet name="Vertinimo sąlygos" sheetId="15" r:id="rId1"/>
    <sheet name="Vertinimo tvarka" sheetId="13" r:id="rId2"/>
    <sheet name="Pasiūlymas" sheetId="1" r:id="rId3"/>
    <sheet name="Specialieji reikalavimai" sheetId="9" r:id="rId4"/>
    <sheet name="Techninė specifikacija" sheetId="3" r:id="rId5"/>
    <sheet name="Pasiūlymų suvestinė_Bendra" sheetId="16" r:id="rId6"/>
    <sheet name="Pasiūlymų suvestinė_Koreguota" sheetId="17" r:id="rId7"/>
    <sheet name="Pasiūlymų vertinimo rezultatai" sheetId="18" r:id="rId8"/>
    <sheet name="Sheet6" sheetId="8" state="hidden"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8" l="1"/>
  <c r="C12" i="18"/>
  <c r="C13" i="1"/>
  <c r="C10" i="1"/>
  <c r="C12" i="1" l="1"/>
  <c r="C11" i="1"/>
  <c r="C11" i="18"/>
  <c r="C10" i="18"/>
  <c r="C9" i="18"/>
  <c r="B11" i="18"/>
  <c r="B10" i="18"/>
  <c r="B9" i="18"/>
  <c r="C9" i="1"/>
  <c r="C8" i="18"/>
  <c r="B8" i="18"/>
  <c r="H14" i="13"/>
  <c r="H13" i="13"/>
  <c r="C7" i="18" l="1"/>
  <c r="B4" i="17"/>
  <c r="B5" i="17" s="1"/>
  <c r="B4" i="18" s="1"/>
  <c r="B3" i="18"/>
  <c r="C3" i="18"/>
  <c r="C5" i="18" s="1"/>
  <c r="C4" i="17"/>
  <c r="C5" i="17" s="1"/>
  <c r="C4" i="18" s="1"/>
  <c r="B7" i="18"/>
  <c r="C6" i="18" l="1"/>
  <c r="C13" i="18" s="1"/>
  <c r="B5" i="18"/>
  <c r="B6" i="18"/>
  <c r="B13" i="18" s="1"/>
  <c r="B14" i="18" l="1"/>
  <c r="C14" i="18"/>
</calcChain>
</file>

<file path=xl/sharedStrings.xml><?xml version="1.0" encoding="utf-8"?>
<sst xmlns="http://schemas.openxmlformats.org/spreadsheetml/2006/main" count="254" uniqueCount="238">
  <si>
    <t>Tiekėjo pasiūlymas:</t>
  </si>
  <si>
    <t>Nr.</t>
  </si>
  <si>
    <t>Eil. nr.</t>
  </si>
  <si>
    <t>Parametrai</t>
  </si>
  <si>
    <t>Reikalaujamo parametro reikšmė</t>
  </si>
  <si>
    <t>Siūlomos prekės pavadinimas (modelis, konkreti modifikacija), gamintojas, kilmės šalis</t>
  </si>
  <si>
    <t>Tiekėjo siūlomos prekės parametrų reikšmės (Failo, dokumento pavadinimas ir puslapio Nr., pažymintis vietą, kurioje yra siūlomus techninius parametrus patvirtinantys dokumentai, siūlomos prekės katalogo numeris)</t>
  </si>
  <si>
    <t>Taip</t>
  </si>
  <si>
    <t>Ne</t>
  </si>
  <si>
    <t>Siūlomos prekės privalo turėti CE sertifikatą arba EB deklaraciją. Tiekėjas kartu su pristatoma preke privalo pateikti CE sertifikato arba EB deklaracijos kopiją. Pateikiant EB deklaracijos kopiją, kad pasiūlyta prekė atitiks reikiamus standartus, bei prekės klasei būtinus reglamentus, kartu pateikiami ir techniniai dokumentai, pagrindžiantys prekės atitiktį reikiamiems standartams bei reglamentams.</t>
  </si>
  <si>
    <t>Nurodyti</t>
  </si>
  <si>
    <t>1.</t>
  </si>
  <si>
    <t>2.</t>
  </si>
  <si>
    <t>3.</t>
  </si>
  <si>
    <t>4.</t>
  </si>
  <si>
    <t>5.</t>
  </si>
  <si>
    <t>6.</t>
  </si>
  <si>
    <t>7.</t>
  </si>
  <si>
    <t>Garantinis laikotarpis</t>
  </si>
  <si>
    <t>Kartu su įranga pateikiama dokumentacija</t>
  </si>
  <si>
    <t>1. Naudojimo instrukcija lietuvių kalba,</t>
  </si>
  <si>
    <t>2. Serviso dokumentacija lietuvių arba anglų kalba.</t>
  </si>
  <si>
    <t>Komplektacija</t>
  </si>
  <si>
    <t>PASIŪLYMŲ VERTINIMAS</t>
  </si>
  <si>
    <t>2. Ekonomiškai naudingiausias pasiūlymas – tai pasiūlymas, kurio balų suma, apskaičiuota pagal toliau nustatytus pasiūlymų vertinimo kriterijus ir sąlygas, yra didžiausia.</t>
  </si>
  <si>
    <t>Numatytų vertinimo kriterijų lyginamieji svoriai:</t>
  </si>
  <si>
    <t>Vertinimo kriterijai ir jų parametrų lyginamieji svoriai:</t>
  </si>
  <si>
    <t>Vertinimo kriterijai</t>
  </si>
  <si>
    <t>Parametro lyginamasis svoris</t>
  </si>
  <si>
    <t>Lyginamasis svoris ekonominio naudingumo įvertinime</t>
  </si>
  <si>
    <t>Kaina (K)</t>
  </si>
  <si>
    <t>Techniniai pranašumai (T)</t>
  </si>
  <si>
    <t>T1</t>
  </si>
  <si>
    <t>T2</t>
  </si>
  <si>
    <t>T3</t>
  </si>
  <si>
    <t>T4</t>
  </si>
  <si>
    <t xml:space="preserve">1. atlieka prekės techninę priežiūrą (įskaitant techninei priežiūrai atlikti reikalingas detales ir/arba medžiagas); </t>
  </si>
  <si>
    <t>2. atlieka garantijos sąlygas atitinkančių gedimų (jei jie nutiko naudojant įrangą pagal paskirtį, laikantis pateiktų instrukcijų bei nurodytų eksploatavimo sąlygų) šalinimą;</t>
  </si>
  <si>
    <t>Pasiūlymo ekonominio naudingumo (kainos ir kokybės santykio) apskaičiavimo tvarka (formulė) yra pateikiama žemiau:</t>
  </si>
  <si>
    <t>2. Pasiūlymo kainos (K) balai apskaičiuojami mažiausios pasiūlytos kainos (Kmin) ir vertinamo pasiūlymo kainos (Kv) santykį padauginant iš kainos lyginamojo svorio (X):</t>
  </si>
  <si>
    <t>Techninių pranašumų (T) balai apskaičiuojami visų techninių kriterijų parametrų įvertinimų sumą padauginant iš techninių pranašumų lyginamojo svorio (Y):</t>
  </si>
  <si>
    <t>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</si>
  <si>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4. Valymo - dezinfekavimo instrukcija, kurioje aprašoma valymo-dezinfekavimo procedūra ir periodiškumas, detalus naudojamų medžiagų ir priemonių sąrašas. Visos nurodomos priemonės privalo būti registruotos Lietuvoje.</t>
  </si>
  <si>
    <t>3.1</t>
  </si>
  <si>
    <t>3.2</t>
  </si>
  <si>
    <t>3.3</t>
  </si>
  <si>
    <t>Siūlomas techninis funkcionalumas</t>
  </si>
  <si>
    <t>Siūlomos prekės garantinis laikotarpis</t>
  </si>
  <si>
    <t>Pasirinkti garantinį laikotarpį</t>
  </si>
  <si>
    <t>Terminas</t>
  </si>
  <si>
    <t>metai</t>
  </si>
  <si>
    <t>Pasirinkti (Yra / Nėra) parametro reikšmę</t>
  </si>
  <si>
    <t>* Garantijos laikotarpiu tiekėjas teisės aktų nustatyta tvarka nemokamai:</t>
  </si>
  <si>
    <t>1) Kaina (K)</t>
  </si>
  <si>
    <t>2) Techniniai pranašumai (T)</t>
  </si>
  <si>
    <t>X =</t>
  </si>
  <si>
    <t>Y =</t>
  </si>
  <si>
    <t>Formulės rūšis</t>
  </si>
  <si>
    <t>L1 =</t>
  </si>
  <si>
    <t>L2 =</t>
  </si>
  <si>
    <t>L3 =</t>
  </si>
  <si>
    <t>L4 =</t>
  </si>
  <si>
    <t>1. Pasiūlymo ekonominis naudingumas (E) apskaičiuojamas sudedant tiekėjo pasiūlymo kainos (K) ir techninių pranašumų (T) balus:</t>
  </si>
  <si>
    <t>E = K + T</t>
  </si>
  <si>
    <t>Vertinimo sąlygos</t>
  </si>
  <si>
    <t>Minimalus garantinis laikotarpis (gamintojo garantija arba garantija pagal įstatymą) (MGL)</t>
  </si>
  <si>
    <t>Ekonominis pranašumas už kiekvienus papildomos garantijos metus (EpPG)</t>
  </si>
  <si>
    <t>%</t>
  </si>
  <si>
    <t>Formulės:</t>
  </si>
  <si>
    <r>
      <t>Pasiūlymo kaina (Pk</t>
    </r>
    <r>
      <rPr>
        <b/>
        <vertAlign val="subscript"/>
        <sz val="12"/>
        <color theme="1"/>
        <rFont val="Times New Roman"/>
        <family val="1"/>
      </rPr>
      <t>n</t>
    </r>
    <r>
      <rPr>
        <b/>
        <sz val="12"/>
        <color theme="1"/>
        <rFont val="Times New Roman"/>
        <family val="1"/>
      </rPr>
      <t>), € su PVM</t>
    </r>
  </si>
  <si>
    <r>
      <t>Siūlomas garantinis laikotarpis (T</t>
    </r>
    <r>
      <rPr>
        <b/>
        <vertAlign val="subscript"/>
        <sz val="12"/>
        <color theme="1"/>
        <rFont val="Times New Roman"/>
        <family val="1"/>
      </rPr>
      <t>n</t>
    </r>
    <r>
      <rPr>
        <b/>
        <sz val="12"/>
        <color theme="1"/>
        <rFont val="Times New Roman"/>
        <family val="1"/>
      </rPr>
      <t>GL), metai</t>
    </r>
  </si>
  <si>
    <r>
      <t>Techninis pranašumas T1 (T1</t>
    </r>
    <r>
      <rPr>
        <b/>
        <vertAlign val="subscript"/>
        <sz val="12"/>
        <color theme="1"/>
        <rFont val="Times New Roman"/>
        <family val="1"/>
      </rPr>
      <t>n</t>
    </r>
    <r>
      <rPr>
        <b/>
        <sz val="12"/>
        <color theme="1"/>
        <rFont val="Times New Roman"/>
        <family val="1"/>
      </rPr>
      <t>)</t>
    </r>
  </si>
  <si>
    <r>
      <t>Techninis pranašumas T2 (T2</t>
    </r>
    <r>
      <rPr>
        <b/>
        <vertAlign val="subscript"/>
        <sz val="12"/>
        <color theme="1"/>
        <rFont val="Times New Roman"/>
        <family val="1"/>
      </rPr>
      <t>n</t>
    </r>
    <r>
      <rPr>
        <b/>
        <sz val="12"/>
        <color theme="1"/>
        <rFont val="Times New Roman"/>
        <family val="1"/>
      </rPr>
      <t>)</t>
    </r>
  </si>
  <si>
    <r>
      <t>Techninis pranašumas T3 (T3</t>
    </r>
    <r>
      <rPr>
        <b/>
        <vertAlign val="subscript"/>
        <sz val="12"/>
        <color theme="1"/>
        <rFont val="Times New Roman"/>
        <family val="1"/>
      </rPr>
      <t>n</t>
    </r>
    <r>
      <rPr>
        <b/>
        <sz val="12"/>
        <color theme="1"/>
        <rFont val="Times New Roman"/>
        <family val="1"/>
      </rPr>
      <t>)</t>
    </r>
  </si>
  <si>
    <r>
      <t>Techninis pranašumas T4 (T4</t>
    </r>
    <r>
      <rPr>
        <b/>
        <vertAlign val="subscript"/>
        <sz val="12"/>
        <color theme="1"/>
        <rFont val="Times New Roman"/>
        <family val="1"/>
      </rPr>
      <t>n</t>
    </r>
    <r>
      <rPr>
        <b/>
        <sz val="12"/>
        <color theme="1"/>
        <rFont val="Times New Roman"/>
        <family val="1"/>
      </rPr>
      <t>)</t>
    </r>
  </si>
  <si>
    <t>Žymėjimų paaiškinimai:</t>
  </si>
  <si>
    <r>
      <t>Ekonominis pranašumas už suteiktą papildomą garantiją, € su PVM (EpPG</t>
    </r>
    <r>
      <rPr>
        <vertAlign val="subscript"/>
        <sz val="12"/>
        <rFont val="Times New Roman"/>
        <family val="1"/>
      </rPr>
      <t>n</t>
    </r>
    <r>
      <rPr>
        <sz val="12"/>
        <rFont val="Times New Roman"/>
        <family val="1"/>
      </rPr>
      <t>)</t>
    </r>
  </si>
  <si>
    <r>
      <t>Koreguota pasiūlo kaina, € su PVM (KPK</t>
    </r>
    <r>
      <rPr>
        <vertAlign val="subscript"/>
        <sz val="12"/>
        <rFont val="Times New Roman"/>
        <family val="1"/>
      </rPr>
      <t>n</t>
    </r>
    <r>
      <rPr>
        <sz val="12"/>
        <rFont val="Times New Roman"/>
        <family val="1"/>
      </rPr>
      <t>)</t>
    </r>
  </si>
  <si>
    <t>Žymėjimų paaiškinimai ir formulės:</t>
  </si>
  <si>
    <r>
      <rPr>
        <b/>
        <sz val="12"/>
        <color theme="1"/>
        <rFont val="Times New Roman"/>
        <family val="1"/>
      </rPr>
      <t>EpPG</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gaunamas ekonominis pranašumas už suteiktą papildomą garantiją, € su PVM.</t>
    </r>
  </si>
  <si>
    <r>
      <rPr>
        <b/>
        <sz val="12"/>
        <color theme="1"/>
        <rFont val="Times New Roman"/>
        <family val="1"/>
      </rPr>
      <t>KPK</t>
    </r>
    <r>
      <rPr>
        <b/>
        <vertAlign val="subscript"/>
        <sz val="12"/>
        <color theme="1"/>
        <rFont val="Times New Roman"/>
        <family val="1"/>
      </rPr>
      <t>n</t>
    </r>
    <r>
      <rPr>
        <sz val="12"/>
        <color theme="1"/>
        <rFont val="Times New Roman"/>
        <family val="1"/>
      </rPr>
      <t xml:space="preserve"> - Tiekėjo n koreguota pasiūlo kaina, € su PVM.</t>
    </r>
  </si>
  <si>
    <r>
      <rPr>
        <b/>
        <i/>
        <sz val="12"/>
        <rFont val="Times New Roman"/>
        <family val="1"/>
      </rPr>
      <t>EpPG</t>
    </r>
    <r>
      <rPr>
        <b/>
        <i/>
        <vertAlign val="subscript"/>
        <sz val="12"/>
        <rFont val="Times New Roman"/>
        <family val="1"/>
      </rPr>
      <t>n</t>
    </r>
    <r>
      <rPr>
        <i/>
        <sz val="12"/>
        <rFont val="Times New Roman"/>
        <family val="1"/>
      </rPr>
      <t xml:space="preserve"> = (T</t>
    </r>
    <r>
      <rPr>
        <i/>
        <vertAlign val="subscript"/>
        <sz val="12"/>
        <rFont val="Times New Roman"/>
        <family val="1"/>
      </rPr>
      <t>n</t>
    </r>
    <r>
      <rPr>
        <i/>
        <sz val="12"/>
        <rFont val="Times New Roman"/>
        <family val="1"/>
      </rPr>
      <t>GL  - MGL) x (Pk</t>
    </r>
    <r>
      <rPr>
        <i/>
        <vertAlign val="subscript"/>
        <sz val="12"/>
        <rFont val="Times New Roman"/>
        <family val="1"/>
      </rPr>
      <t>n</t>
    </r>
    <r>
      <rPr>
        <i/>
        <sz val="12"/>
        <rFont val="Times New Roman"/>
        <family val="1"/>
      </rPr>
      <t xml:space="preserve"> x (EpPG/100))</t>
    </r>
  </si>
  <si>
    <r>
      <rPr>
        <b/>
        <i/>
        <sz val="12"/>
        <rFont val="Times New Roman"/>
        <family val="1"/>
      </rPr>
      <t>KPK</t>
    </r>
    <r>
      <rPr>
        <b/>
        <i/>
        <vertAlign val="subscript"/>
        <sz val="12"/>
        <rFont val="Times New Roman"/>
        <family val="1"/>
      </rPr>
      <t>n</t>
    </r>
    <r>
      <rPr>
        <i/>
        <sz val="12"/>
        <rFont val="Times New Roman"/>
        <family val="1"/>
      </rPr>
      <t xml:space="preserve"> = Pk</t>
    </r>
    <r>
      <rPr>
        <i/>
        <vertAlign val="subscript"/>
        <sz val="12"/>
        <rFont val="Times New Roman"/>
        <family val="1"/>
      </rPr>
      <t>n</t>
    </r>
    <r>
      <rPr>
        <i/>
        <sz val="12"/>
        <rFont val="Times New Roman"/>
        <family val="1"/>
      </rPr>
      <t xml:space="preserve"> + IE</t>
    </r>
    <r>
      <rPr>
        <i/>
        <vertAlign val="subscript"/>
        <sz val="12"/>
        <rFont val="Times New Roman"/>
        <family val="1"/>
      </rPr>
      <t>n</t>
    </r>
    <r>
      <rPr>
        <i/>
        <sz val="12"/>
        <rFont val="Times New Roman"/>
        <family val="1"/>
      </rPr>
      <t xml:space="preserve"> - EpPG</t>
    </r>
    <r>
      <rPr>
        <i/>
        <vertAlign val="subscript"/>
        <sz val="12"/>
        <rFont val="Times New Roman"/>
        <family val="1"/>
      </rPr>
      <t>n</t>
    </r>
  </si>
  <si>
    <r>
      <t>Pasiūlymo kaina (Pk</t>
    </r>
    <r>
      <rPr>
        <vertAlign val="subscript"/>
        <sz val="12"/>
        <color theme="1"/>
        <rFont val="Times New Roman"/>
        <family val="1"/>
      </rPr>
      <t>n</t>
    </r>
    <r>
      <rPr>
        <sz val="12"/>
        <color theme="1"/>
        <rFont val="Times New Roman"/>
        <family val="1"/>
      </rPr>
      <t>), € su PVM</t>
    </r>
  </si>
  <si>
    <r>
      <t>Koreguota pasiūlo kaina (KPK</t>
    </r>
    <r>
      <rPr>
        <vertAlign val="subscript"/>
        <sz val="12"/>
        <color theme="1"/>
        <rFont val="Times New Roman"/>
        <family val="1"/>
      </rPr>
      <t>n</t>
    </r>
    <r>
      <rPr>
        <sz val="12"/>
        <color theme="1"/>
        <rFont val="Times New Roman"/>
        <family val="1"/>
      </rPr>
      <t>), € su PVM</t>
    </r>
  </si>
  <si>
    <r>
      <t>Pasiūlymo kainos balas (PkB</t>
    </r>
    <r>
      <rPr>
        <vertAlign val="subscript"/>
        <sz val="12"/>
        <color theme="1"/>
        <rFont val="Times New Roman"/>
        <family val="1"/>
      </rPr>
      <t>n</t>
    </r>
    <r>
      <rPr>
        <sz val="12"/>
        <color theme="1"/>
        <rFont val="Times New Roman"/>
        <family val="1"/>
      </rPr>
      <t>)</t>
    </r>
  </si>
  <si>
    <r>
      <t>Koreguotos pasiūlymo kainos balas (KPkB</t>
    </r>
    <r>
      <rPr>
        <vertAlign val="subscript"/>
        <sz val="12"/>
        <color theme="1"/>
        <rFont val="Times New Roman"/>
        <family val="1"/>
      </rPr>
      <t>n</t>
    </r>
    <r>
      <rPr>
        <sz val="12"/>
        <color theme="1"/>
        <rFont val="Times New Roman"/>
        <family val="1"/>
      </rPr>
      <t>)</t>
    </r>
  </si>
  <si>
    <r>
      <t>Ekonominių pranašumų balas (T</t>
    </r>
    <r>
      <rPr>
        <vertAlign val="subscript"/>
        <sz val="12"/>
        <rFont val="Times New Roman"/>
        <family val="1"/>
      </rPr>
      <t>n</t>
    </r>
    <r>
      <rPr>
        <sz val="12"/>
        <rFont val="Times New Roman"/>
        <family val="1"/>
      </rPr>
      <t>)</t>
    </r>
  </si>
  <si>
    <r>
      <t>T1</t>
    </r>
    <r>
      <rPr>
        <vertAlign val="subscript"/>
        <sz val="12"/>
        <color theme="1"/>
        <rFont val="Times New Roman"/>
        <family val="1"/>
      </rPr>
      <t>n</t>
    </r>
  </si>
  <si>
    <r>
      <t>T2</t>
    </r>
    <r>
      <rPr>
        <vertAlign val="subscript"/>
        <sz val="12"/>
        <rFont val="Times New Roman"/>
        <family val="1"/>
      </rPr>
      <t>n</t>
    </r>
  </si>
  <si>
    <r>
      <t>T3</t>
    </r>
    <r>
      <rPr>
        <vertAlign val="subscript"/>
        <sz val="12"/>
        <rFont val="Times New Roman"/>
        <family val="1"/>
      </rPr>
      <t>n</t>
    </r>
  </si>
  <si>
    <r>
      <t>T4</t>
    </r>
    <r>
      <rPr>
        <vertAlign val="subscript"/>
        <sz val="12"/>
        <rFont val="Times New Roman"/>
        <family val="1"/>
      </rPr>
      <t>n</t>
    </r>
  </si>
  <si>
    <r>
      <t>Ekonominio naudingumo (E</t>
    </r>
    <r>
      <rPr>
        <vertAlign val="subscript"/>
        <sz val="12"/>
        <color theme="1"/>
        <rFont val="Times New Roman"/>
        <family val="1"/>
      </rPr>
      <t>n</t>
    </r>
    <r>
      <rPr>
        <sz val="12"/>
        <color theme="1"/>
        <rFont val="Times New Roman"/>
        <family val="1"/>
      </rPr>
      <t>) balas</t>
    </r>
  </si>
  <si>
    <t>Tiekėjų pasiūlymų reitingavimas*</t>
  </si>
  <si>
    <t>* Reitingavimas vyksta automatiškai. Tuo atveju jei kelių tiekėjų Ekonominio naudingumo balas (E) sutampa, tokiu atveju PO laimėtoją pasirenka pagal pirkimo dokumentuose nustatytas sąlygas ir VPĮ.</t>
  </si>
  <si>
    <t>Statinis:
(yra/nėra)</t>
  </si>
  <si>
    <t>1. Mokymai ≥ 10 gydytojų. Trukmė ≥ 4 akademinės valandos.</t>
  </si>
  <si>
    <t>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</si>
  <si>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8.</t>
  </si>
  <si>
    <t>Personalo mokymai:</t>
  </si>
  <si>
    <t>SPECIALIEJI REIKALAVIMAI</t>
  </si>
  <si>
    <t>Sistemą sudaro</t>
  </si>
  <si>
    <t>Vaizdo monitorius</t>
  </si>
  <si>
    <t>1. LCD (arba lygiavertės technologijos),</t>
  </si>
  <si>
    <t>Lietimui jautrus sistemos funkcijų valdymo monitorius</t>
  </si>
  <si>
    <r>
      <rPr>
        <b/>
        <sz val="12"/>
        <color theme="1"/>
        <rFont val="Times New Roman"/>
        <family val="1"/>
      </rPr>
      <t>Pk</t>
    </r>
    <r>
      <rPr>
        <b/>
        <vertAlign val="subscript"/>
        <sz val="12"/>
        <color theme="1"/>
        <rFont val="Times New Roman"/>
        <family val="1"/>
      </rPr>
      <t>n</t>
    </r>
    <r>
      <rPr>
        <b/>
        <sz val="12"/>
        <color theme="1"/>
        <rFont val="Times New Roman"/>
        <family val="1"/>
      </rPr>
      <t xml:space="preserve"> </t>
    </r>
    <r>
      <rPr>
        <sz val="12"/>
        <color theme="1"/>
        <rFont val="Times New Roman"/>
        <family val="1"/>
      </rPr>
      <t>- Tiekėjo n siūlomo medicinos prietaiso kaina (€ su PVM), nurodyta komerciniame pasiūlyme.</t>
    </r>
  </si>
  <si>
    <t>Siūlomas medicinos prietaiso garantinis laikotarpis*</t>
  </si>
  <si>
    <r>
      <t xml:space="preserve">1. Perkančiosios organizacijos neatmesti pasiūlymai vertinami taikant ekonomiškai naudingiausio pasiūlymo vertinimo kriterijus, kai vertinama </t>
    </r>
    <r>
      <rPr>
        <b/>
        <sz val="12"/>
        <color theme="1"/>
        <rFont val="Times New Roman"/>
        <family val="1"/>
      </rPr>
      <t>kaina ir kokybė.</t>
    </r>
  </si>
  <si>
    <r>
      <rPr>
        <b/>
        <sz val="12"/>
        <color theme="1"/>
        <rFont val="Times New Roman"/>
        <family val="1"/>
      </rPr>
      <t>T</t>
    </r>
    <r>
      <rPr>
        <b/>
        <vertAlign val="subscript"/>
        <sz val="12"/>
        <color theme="1"/>
        <rFont val="Times New Roman"/>
        <family val="1"/>
      </rPr>
      <t>n</t>
    </r>
    <r>
      <rPr>
        <b/>
        <sz val="12"/>
        <color theme="1"/>
        <rFont val="Times New Roman"/>
        <family val="1"/>
      </rPr>
      <t>GL</t>
    </r>
    <r>
      <rPr>
        <sz val="12"/>
        <color theme="1"/>
        <rFont val="Times New Roman"/>
        <family val="1"/>
      </rPr>
      <t xml:space="preserve"> - Tiekėjo n siūlomas prietaiso garantinis laikotarpis (metais). Minimalus garantinis laikorpis yra 3 m., tačiau kiekvienas Tiekėjas gali duoti papildomą garantiją už kurią gaus ekonominį pranašumą, t.y. už kiekvienus papildomus metus Tiekėjui bus minusuojami 6 % nuo pasiūlymo kainos.</t>
    </r>
  </si>
  <si>
    <t>Tiekėjas turi pateikti dokumentus, įrodančius siūlomos įrangos atitikimą kokybės ir techniniams reikalavimams, nurodytiems pirkimo dokumentų techninėje specifikacijoje: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</si>
  <si>
    <t>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t>
  </si>
  <si>
    <t>Tiekėjas turi būti siūlomos įrangos gamintojas arba oficialus siūlomos įrangos gamintojo įgaliotasis atstovas, arba turi turėti rašytinį susitarimą su tokiu įgaliotuoju atstovu dėl prekybos šia įranga ir su pasiūlymu turi pateikti tai patvirtinantį dokumentą*. Tiekėjas turi turėti gamintojo įgaliojimą atlikti siūlomos įrangos instaliavimą ir garantinį aptarnavimą arba turi turėti rašytinį susitarimą su kitu ūkio subjektu, kuris yra gamintojo įgaliotas atlikti šios įrangos instaliavimą ir garantinį aptarnavimą. Tiekėjas dokumentus, įrodančius, kad pirkimo sutartį vykdys turėdami teisę instaliuoti ir teikti garantinį aptarnavimą, privalo pristatyti kartu su prekėmis. Reikalavimas netaikomas kartu su įranga siūlomiems kompiuteriams ir periferinei įrangai (klaviatūra, pelė, spausdintuvas, nepertraukiamos el. srovės šaltinis), t.y. Tiekėjas neprivalo būti siūlomo kompiuterio ir periferinės įrangos gamintojas arba būti oficialus siūlomo kompiuterio  ir periferinės įrangos gamintojo įgaliotasis atstovas, bei neprivalo turėti rašytinio susitarimo su siūlomo kompiuterio ir periferinės įrangos įgaliotuoju atstovu dėl prekybos.</t>
  </si>
  <si>
    <t>Į pasiūlymo kainą turi būti įskaičiuotas įrangos pristatymas į VšĮ Vilniaus miesto klinikinės ligoninės sandėlį, pervežimas iš sandėlio į instaliavimo vietą, instaliavimas (sumontuoti pristatytą techninę įrangą kaip to reikalauja įrangos gamintojas, įdiegti sisteminę programinę įrangą, operacinę sistemą, specializuotą), po instaliavimo likusių įpakavimo medžiagų išvežimas (utilizavimas) ir personalo apmokymas.</t>
  </si>
  <si>
    <t>1. Ne mažiau nei 36 mėn.</t>
  </si>
  <si>
    <t>*</t>
  </si>
  <si>
    <t xml:space="preserve">Lietuvos Respublikos sveikatos apsaugos ministro 2010 m. gegužės 3 d. įsakymas Nr. V-383 ,,Dėl Medicinos prietaisų instaliavimo, naudojimo ir priežiūros tvarkos aprašo patvirtinimo”1 (toliau: Aprašas) nustato medicinos priemonių naudojimo ir priežiūros reikalavimus, kuriais privalo vadovautis sveikatos priežiūros įstaigos ir asmenys, naudojantys medicinos priemones, teikdami paslaugas sveikatos priežiūros įstaigoms, taip pat asmenys, atliekantys medicinos priemonių priežiūrą. gydymo įstaigose. Šio įsakymo II skyriaus 6 d. nurodyta, kad Įstaigos gali pradėti naudoti tik Reglamento (ES) 2017/7452 arba In vitro diagnostikos medicinos priemonių saugos techninio reglamento (toliau: Reglamentas), kurį tvirtina sveikatos apsaugos ministras, reikalavimus atitinkančias medicinos priemones. Šio įsakymo III skyriaus 15 d. nurodyta, kad medicinos priemonę gali instaliuoti tik medicinos priemonės gamintojas arba medicinos priemonės gamintojo paskirtas asmuo. Vadovaujantis Apraše nurodytais reikalavimais, bei Reglamente nustatomos taisyklės dėl žmonėms skirtų medicinos priemonių ir šių priemonių priedų pateikimo rinkai, tiekimo rinkai ar naudojimo pradžios Sąjungoje visais atvejais pirkimo dokumentų specialiojoje dalyje privaloma nustatyti reikalavimą, kad Tiekėjas turi būti siūlomos įrangos gamintojas arba oficialus siūlomos įrangos gamintojo įgaliotasis atstovas, arba turi turėti rašytinį susitarimą su tokiu įgaliotuoju atstovu dėl prekybos šia įranga ir su pasiūlymu turi pateikti tai patvirtinantį dokumentą, bei turi turėti gamintojo įgaliojimą atlikti siūlomos įrangos instaliavimą ir garantinį aptarnavimą arba turi turėti rašytinį susitarimą su kitu ūkio subjektu, kuris yra gamintojo įgaliotas atlikti šios įrangos instaliavimą ir garantinį aptarnavimą. Tiekėjas šiuos dokumentus, įrodančius, kad pirkimo sutartį vykdys turėdami teisę instaliuoti ir teikti garantinį aptarnavimą, privalo pristatyti kartu su prekėmis (toliau: Reikalavimai).
Šie reikalavimai galioja tik toms medicinos priemonėms, kurios yra apibrėžtos Reglamente. Pagal Reglamentą medicinos priemonė – instrumentas, aparatas, įtaisas, programinė įranga, implantas, reagentas, medžiaga arba kitas gaminys, gamintojo numatytas naudoti pats vienas arba suderintas su kitomis priemonėmis ir skirtas žmogui vienu arba keliais toliau išdėstytais konkrečiais medicininiais tikslais:
1.	diagnozuoti, vykdyti profilaktiką, stebėti, numatyti, prognozuoti, gydyti ar palengvinti ligą,
2.	diagnozuoti, stebėti, gydyti traumą ar negalią, jas palengvinti arba kompensuoti,
3.	tirti, visiškai pakeisti arba modifikuoti anatomiją arba fiziologinį ar patologinį procesą ar būklę,
4.	suteikti informacijos atliekant iš žmogaus organizmo paimtų mėginių, įskaitant donorų organus, kraują ir audinius, in vitro tyrimus,
5.	žmogaus organizmo iš vidaus ar išorės farmakologinėmis, imunologinėmis ar metabolinėmis priemonėmis, tačiau pastarosios gali būti naudojamos kaip pagalbinės priemonės jos veikimui užtikrinti.
6.	priemonės, kuriomis kontroliuojamas apvaisinimas ar padedama apvaisinti;
Vadovaujantis išdėstytais argumentais konkrečiai šiam pirkimui privaloma specialiųjų pirkimo sąlygų 4 p. nustatyti šiame pagrindime suformuluotus reikalavimus.
1 https://e-seimas.lrs.lt/portal/legalAct/lt/TAD/TAIS.371838/asr 
2 https://eur-lex.europa.eu/legal-content/EN/LSU/?uri=CELEX%3A32017R0745
</t>
  </si>
  <si>
    <t xml:space="preserve">Tiekėjas 1 </t>
  </si>
  <si>
    <t>Tiekėjas 2</t>
  </si>
  <si>
    <t>Skenavimo režimai</t>
  </si>
  <si>
    <t>2D režimas</t>
  </si>
  <si>
    <t>3. informuoja pirkėją apie prevencinius veiksmus (jei tokių būtina imtis);</t>
  </si>
  <si>
    <t>4. teikia pirkėjui išsamias konsultacijas ir paaiškinimus;</t>
  </si>
  <si>
    <t>5. gedimo atveju atvyksta remontuoti ne vėliau kaip per 48 (keturiasdešimt aštuonias) valandas nuo pranešimo apie prekės gedimą gavimo;</t>
  </si>
  <si>
    <r>
      <t>1. Siūlomi techniniai funkcionalumai (</t>
    </r>
    <r>
      <rPr>
        <b/>
        <sz val="12"/>
        <color rgb="FFFF0000"/>
        <rFont val="Times New Roman"/>
        <family val="1"/>
      </rPr>
      <t>Pildo Tiekėjas</t>
    </r>
    <r>
      <rPr>
        <b/>
        <sz val="12"/>
        <color theme="1"/>
        <rFont val="Times New Roman"/>
        <family val="1"/>
      </rPr>
      <t>):</t>
    </r>
  </si>
  <si>
    <r>
      <t>2. Siūlomas garantinis laikotarpis (</t>
    </r>
    <r>
      <rPr>
        <b/>
        <sz val="12"/>
        <color rgb="FFFF0000"/>
        <rFont val="Times New Roman"/>
        <family val="1"/>
      </rPr>
      <t>Pildo Tiekėjas</t>
    </r>
    <r>
      <rPr>
        <b/>
        <sz val="12"/>
        <color theme="1"/>
        <rFont val="Times New Roman"/>
        <family val="1"/>
      </rPr>
      <t>):</t>
    </r>
  </si>
  <si>
    <t>2</t>
  </si>
  <si>
    <t>Techninė specifikacija: Akušerinis - ginekologinis ultragarso aparatas- 1 vnt.</t>
  </si>
  <si>
    <t xml:space="preserve">1. Ultragarso tyrimų aparatas, </t>
  </si>
  <si>
    <t>1. Mobili sistema,</t>
  </si>
  <si>
    <t>2. Skaitmeninių kanalų kiekis ≥ 950000,</t>
  </si>
  <si>
    <t>3. ≥ 4 aktyvios jungtys ultragarsiniams davikliams prijungti,</t>
  </si>
  <si>
    <t>5. Sistema su ratukais ir ratukų fiksacijos mechanizmu,</t>
  </si>
  <si>
    <t>6. Integruotas atsarginio maitinimo akumuliatorius arba apsauginis nepertraukiamo maitinimo šaltinis („UPS“ tipo arba lygiavertis).</t>
  </si>
  <si>
    <t>Sistemos architektūra</t>
  </si>
  <si>
    <t>1</t>
  </si>
  <si>
    <t>3</t>
  </si>
  <si>
    <t>3. Skiriamoji geba ≥ (1920 x 1080) vaizdo elementų.</t>
  </si>
  <si>
    <t>2. Skaitmeninė klaviatūra arba klaviatūra valdymo panelėje.</t>
  </si>
  <si>
    <t>Palaikomas daviklių dažnių diapazonas</t>
  </si>
  <si>
    <t>Išorinės jungtys (arba lygiavertės)</t>
  </si>
  <si>
    <t>4</t>
  </si>
  <si>
    <t>5</t>
  </si>
  <si>
    <t>6</t>
  </si>
  <si>
    <t>DICOM arba lygiaverčių standartų palaikymas</t>
  </si>
  <si>
    <t>1. DICOM send arba DICOM store,</t>
  </si>
  <si>
    <t>7</t>
  </si>
  <si>
    <t>8</t>
  </si>
  <si>
    <t>10</t>
  </si>
  <si>
    <t>11</t>
  </si>
  <si>
    <t>2. Maksimalus apžiūros lauko kampas ≥ 70° (būtina nurodyti tinkrąjį kampą, o ne programiniu būdu išplėstą (angli. extended)),</t>
  </si>
  <si>
    <t>Aparato vidinė atmintis</t>
  </si>
  <si>
    <t>Ne mažiau 500 GB</t>
  </si>
  <si>
    <t xml:space="preserve">1. Ultragarso tyrimų aparatas - 1 vnt, </t>
  </si>
  <si>
    <t>Reikalavimai linijiniam davikliui</t>
  </si>
  <si>
    <t>1.1</t>
  </si>
  <si>
    <t>2. Tūrinis konvekcinis daviklis,</t>
  </si>
  <si>
    <t>3. Endokavitalinis daviklis,</t>
  </si>
  <si>
    <t>6. Linijinis daviklis,</t>
  </si>
  <si>
    <t>1.2</t>
  </si>
  <si>
    <t>Taikymo sritys</t>
  </si>
  <si>
    <t>1. Vidaus organų tyrimai,</t>
  </si>
  <si>
    <t>2. Smulkių kūno dalių tyrimai,</t>
  </si>
  <si>
    <t>3. Akušeriniai tyrimai,</t>
  </si>
  <si>
    <t>4. Ginekologiniai tyrimai.</t>
  </si>
  <si>
    <t>Reikalavimai ultragarso tyrimų aparatui</t>
  </si>
  <si>
    <t>2.1</t>
  </si>
  <si>
    <t>4. Vaizdo monitorius (1) pritvirtintas ant pilnai artikuliuojančio šarnyrinio laikiklio (rankos) - pasukamas į šonus, palenkiamas ir pakeliamas aukštyn/žemyn, nulenkiamas į horizontalią padėtį transportavimo metu arba (2) monitorių laikantis rėmas sukiojamas į abi puses po ≥ 45 laipsn. (galima siūlyti vieną iš nurodytų variantų, t.y. 1 arba 2 variantą).</t>
  </si>
  <si>
    <t>2.2</t>
  </si>
  <si>
    <t>2. Ekrano įstrižainė ≥ 50 cm,</t>
  </si>
  <si>
    <t>2.3</t>
  </si>
  <si>
    <t>1. ≥ 25 cm ekrano įstrižainės,</t>
  </si>
  <si>
    <t>2.4</t>
  </si>
  <si>
    <t>Ne mažiau kaip iki 18 MHz</t>
  </si>
  <si>
    <t>2.5</t>
  </si>
  <si>
    <t>1. USB arba HDMI arba DisplayPort jungtis,</t>
  </si>
  <si>
    <t>2. LAN.</t>
  </si>
  <si>
    <t>2.6</t>
  </si>
  <si>
    <t>Darbo režimai</t>
  </si>
  <si>
    <t>1. 2D režimas,</t>
  </si>
  <si>
    <t>2. Vienmatis režimas M,</t>
  </si>
  <si>
    <t>3. Spalvinio doplerio režimas,</t>
  </si>
  <si>
    <t>4. Pulsinės bangos doplerio režimas,</t>
  </si>
  <si>
    <t>5. Galios doplerio režimas,</t>
  </si>
  <si>
    <t>6. 3D/4D vaizdavimo režimas.</t>
  </si>
  <si>
    <t>1. Maksimalus skenavimo gylis ≥ 40 cm,</t>
  </si>
  <si>
    <t>2. Vaizdų sumavimo režimas, kuriame vaizdas sudaromas susumavus keletą vaizdų, gautų kreipiant skenavimo spindulį keliais skirtingais kampais,</t>
  </si>
  <si>
    <t>3. Specialūs programiniai algoritmai triukšmams ir artefaktams mažinti.</t>
  </si>
  <si>
    <t>Spalvinio doplerio režimas</t>
  </si>
  <si>
    <t>1. Tėkmės greičio doplerio režimas,</t>
  </si>
  <si>
    <t>2. Galios doplerio režimas,</t>
  </si>
  <si>
    <t>3. Audinių doplerio režimas,</t>
  </si>
  <si>
    <t>4. Mikrokraujagyslių vizualizacija.</t>
  </si>
  <si>
    <t>Pulsinės bangos doplerio režimas</t>
  </si>
  <si>
    <t>1. Aukšto impulsų pasikartojimo dažnio režimas,</t>
  </si>
  <si>
    <t>2. PRF ≥ 1,0 – 22,0 KHz.</t>
  </si>
  <si>
    <t>Programinė vaizdo apdorojimo ir analizės įranga</t>
  </si>
  <si>
    <t>1. Automatiniams dopleriniams skaičiavimams realiame laike, PW režime,</t>
  </si>
  <si>
    <t>2. Automatizuoti vaisiaus matavimai,</t>
  </si>
  <si>
    <t xml:space="preserve">2.1. galvos diametro (BPD); </t>
  </si>
  <si>
    <t xml:space="preserve">2.2. galvos apimties (HC); </t>
  </si>
  <si>
    <t xml:space="preserve">2.3. pilvo apimties (AC); </t>
  </si>
  <si>
    <t>2.4. šlaunikaulio ilgio (FL);</t>
  </si>
  <si>
    <t>2. DICOM worklist,</t>
  </si>
  <si>
    <t>3. DICOM query &amp; retrieve.</t>
  </si>
  <si>
    <t>Reikalavimai tūriniam konvekciniam davikliui</t>
  </si>
  <si>
    <t>1. Darbinis dažnių diapazonas ne blogesnis kaip nuo 2,0 iki 6,9 MHz,</t>
  </si>
  <si>
    <t>3. Elementų skaičius ne mažiau 190;</t>
  </si>
  <si>
    <t>Reikalavimai endokavitaliniui davikliui</t>
  </si>
  <si>
    <t>1. Darbinis dažnių diapazonas ne blogesnis kaip nuo 3,0 MHz iki 8,0 MHz,</t>
  </si>
  <si>
    <t>2. Apžiūros lauko kampas ≥ 160°.</t>
  </si>
  <si>
    <t>1. Darbinis dažnių diapazonas ne blogesnis kaip nuo 4,0 MHz iki 8,0 MHz,</t>
  </si>
  <si>
    <t>2. Maksimalus apžiūros lauko kampas ≥ 75° (būtina nurodyti tinkrąjį kampą, o ne programiniu būdu išplėstą (angli. extended)),</t>
  </si>
  <si>
    <t>3. Elementų skaičius ≥ 190,</t>
  </si>
  <si>
    <t>3. Elementų skaičius ≥ 190.</t>
  </si>
  <si>
    <t>1. Darbinis dažnių diapazonas ne blogesnis kaip nuo 4,0 MHz iki 15,0 MHz,</t>
  </si>
  <si>
    <t>2. Daviklio paviršiaus plotis 50 mm +/- 5 mm,</t>
  </si>
  <si>
    <t>12</t>
  </si>
  <si>
    <t>Spausdintuvas</t>
  </si>
  <si>
    <t>Nespalvoto vaizdo terminis spausdintuvas</t>
  </si>
  <si>
    <t>13</t>
  </si>
  <si>
    <t xml:space="preserve">2. Tūrinis konvekcinis daviklis - 1 vnt, </t>
  </si>
  <si>
    <t xml:space="preserve">3. Endokavitalinis daviklis - 1 vnt, </t>
  </si>
  <si>
    <t>4. Konvekcinis daviklis,</t>
  </si>
  <si>
    <t>Reikalavimai konvekciniam davikliui</t>
  </si>
  <si>
    <t xml:space="preserve">4. Konvekcinis daviklis - 1 vnt, </t>
  </si>
  <si>
    <t>6. Linijinis daviklis - 1 vnt.</t>
  </si>
  <si>
    <t>T5</t>
  </si>
  <si>
    <t>L5 =</t>
  </si>
  <si>
    <t>Tūrinio konvekcinio daviklio maksimalus apžiūros lauko kampas ≥ 120° (būtina nurodyti tinkrąjį kampą, o ne programiniu būdu išplėstą (angli. extended))</t>
  </si>
  <si>
    <t>Linijinio daviklio elementų skaičius ≥ 250</t>
  </si>
  <si>
    <t>Palaikomas dažnių diapazonas  ≥ 25 MHz</t>
  </si>
  <si>
    <t>Skaitmeninių kanalų kiekis ≥ 15 000 000</t>
  </si>
  <si>
    <t>Dinaminis diapazonas ≥ 350 dB</t>
  </si>
  <si>
    <t>3. Kadangi siūlomo objekto T1, T2, T3, T4 ir T5 techniniai parametrai neturi skaitinių išraiškų (yra arba nėra), todėl parametrų įvertinimas apskaičiuojamas pagal metodiką:</t>
  </si>
  <si>
    <t>Jei siūlomas objektas turi nurodytą pranašumą gauna maksimalų balų skaičių pagal lyginamąjį svorį: T1 = L1 = 0.30, T2 = L2 = 0.30, T3 = L3 = 0.15, T4 = L4 = 0.10, T5 = L5 = 0.15. Jei siūlomas objektas neturi nurodyto pranašumo gauna 0 balų: T1 = L1 = 0, T2 = L2 = 0, T3 = L3 = 0, T4 = L4 = 0, T5 = L5 = 0.</t>
  </si>
  <si>
    <r>
      <t>Techninis pranašumas T5 (T5</t>
    </r>
    <r>
      <rPr>
        <b/>
        <vertAlign val="subscript"/>
        <sz val="12"/>
        <color theme="1"/>
        <rFont val="Times New Roman"/>
        <family val="1"/>
      </rPr>
      <t>n</t>
    </r>
    <r>
      <rPr>
        <b/>
        <sz val="12"/>
        <color theme="1"/>
        <rFont val="Times New Roman"/>
        <family val="1"/>
      </rPr>
      <t>)</t>
    </r>
  </si>
  <si>
    <r>
      <rPr>
        <b/>
        <sz val="12"/>
        <color theme="1"/>
        <rFont val="Times New Roman"/>
        <family val="1"/>
      </rPr>
      <t>T1</t>
    </r>
    <r>
      <rPr>
        <b/>
        <vertAlign val="subscript"/>
        <sz val="12"/>
        <color theme="1"/>
        <rFont val="Times New Roman"/>
        <family val="1"/>
      </rPr>
      <t>n</t>
    </r>
    <r>
      <rPr>
        <b/>
        <sz val="12"/>
        <color theme="1"/>
        <rFont val="Times New Roman"/>
        <family val="1"/>
      </rPr>
      <t xml:space="preserve"> - T5</t>
    </r>
    <r>
      <rPr>
        <b/>
        <vertAlign val="subscript"/>
        <sz val="12"/>
        <color theme="1"/>
        <rFont val="Times New Roman"/>
        <family val="1"/>
      </rPr>
      <t>n</t>
    </r>
    <r>
      <rPr>
        <b/>
        <sz val="12"/>
        <color theme="1"/>
        <rFont val="Times New Roman"/>
        <family val="1"/>
      </rPr>
      <t xml:space="preserve"> </t>
    </r>
    <r>
      <rPr>
        <sz val="12"/>
        <color theme="1"/>
        <rFont val="Times New Roman"/>
        <family val="1"/>
      </rPr>
      <t xml:space="preserve">- Tiekėjo n Techninis pranašumas, nurodytas "Vertinimo tvarkoje" (Yra / Nėra). </t>
    </r>
  </si>
  <si>
    <r>
      <t>T5</t>
    </r>
    <r>
      <rPr>
        <vertAlign val="subscript"/>
        <sz val="12"/>
        <rFont val="Times New Roman"/>
        <family val="1"/>
      </rPr>
      <t>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</si>
</sst>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sz val="12"/>
      <color theme="1"/>
      <name val="Times New Roman"/>
      <family val="1"/>
    </font>
    <font>
      <b/>
      <sz val="12"/>
      <color theme="1"/>
      <name val="Times New Roman"/>
      <family val="1"/>
    </font>
    <font>
      <sz val="12"/>
      <name val="Times New Roman"/>
      <family val="1"/>
    </font>
    <font>
      <b/>
      <sz val="14"/>
      <color theme="1"/>
      <name val="Times New Roman"/>
      <family val="1"/>
    </font>
    <font>
      <sz val="14"/>
      <color theme="1"/>
      <name val="Times New Roman"/>
      <family val="1"/>
    </font>
    <font>
      <b/>
      <sz val="12"/>
      <color rgb="FF000000"/>
      <name val="Times New Roman"/>
      <family val="1"/>
    </font>
    <font>
      <vertAlign val="subscript"/>
      <sz val="12"/>
      <name val="Times New Roman"/>
      <family val="1"/>
    </font>
    <font>
      <sz val="11"/>
      <name val="Times New Roman"/>
      <family val="1"/>
    </font>
    <font>
      <b/>
      <sz val="12"/>
      <name val="Times New Roman"/>
      <family val="1"/>
    </font>
    <font>
      <i/>
      <sz val="12"/>
      <name val="Times New Roman"/>
      <family val="1"/>
    </font>
    <font>
      <b/>
      <sz val="12"/>
      <color rgb="FFFF0000"/>
      <name val="Times New Roman"/>
      <family val="1"/>
    </font>
    <font>
      <b/>
      <sz val="16"/>
      <color rgb="FFFF0000"/>
      <name val="Times New Roman"/>
      <family val="1"/>
    </font>
    <font>
      <b/>
      <i/>
      <sz val="12"/>
      <color theme="1"/>
      <name val="Times New Roman"/>
      <family val="1"/>
    </font>
    <font>
      <b/>
      <i/>
      <sz val="14"/>
      <color rgb="FFFF0000"/>
      <name val="Times New Roman"/>
      <family val="1"/>
    </font>
    <font>
      <b/>
      <vertAlign val="subscript"/>
      <sz val="12"/>
      <color theme="1"/>
      <name val="Times New Roman"/>
      <family val="1"/>
    </font>
    <font>
      <b/>
      <u/>
      <sz val="12"/>
      <color theme="1"/>
      <name val="Times New Roman"/>
      <family val="1"/>
    </font>
    <font>
      <b/>
      <i/>
      <sz val="12"/>
      <name val="Times New Roman"/>
      <family val="1"/>
    </font>
    <font>
      <b/>
      <i/>
      <vertAlign val="subscript"/>
      <sz val="12"/>
      <name val="Times New Roman"/>
      <family val="1"/>
    </font>
    <font>
      <i/>
      <vertAlign val="subscript"/>
      <sz val="12"/>
      <name val="Times New Roman"/>
      <family val="1"/>
    </font>
    <font>
      <vertAlign val="subscript"/>
      <sz val="12"/>
      <color theme="1"/>
      <name val="Times New Roman"/>
      <family val="1"/>
    </font>
    <font>
      <i/>
      <sz val="12"/>
      <color rgb="FF00B050"/>
      <name val="Times New Roman"/>
      <family val="1"/>
    </font>
    <font>
      <sz val="8"/>
      <name val="Calibri"/>
      <family val="2"/>
      <scheme val="minor"/>
    </font>
    <font>
      <b/>
      <i/>
      <sz val="14"/>
      <name val="Times New Roman"/>
      <family val="1"/>
    </font>
    <font>
      <b/>
      <sz val="14"/>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7"/>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diagonal/>
    </border>
  </borders>
  <cellStyleXfs count="1">
    <xf numFmtId="0" fontId="0" fillId="0" borderId="0"/>
  </cellStyleXfs>
  <cellXfs count="177">
    <xf numFmtId="0" fontId="0" fillId="0" borderId="0" xfId="0"/>
    <xf numFmtId="0" fontId="1" fillId="0" borderId="0" xfId="0" applyFont="1"/>
    <xf numFmtId="0" fontId="1" fillId="3" borderId="0" xfId="0" applyFont="1" applyFill="1"/>
    <xf numFmtId="0" fontId="1" fillId="3" borderId="0" xfId="0" applyFont="1" applyFill="1" applyAlignment="1">
      <alignment vertical="top" wrapText="1"/>
    </xf>
    <xf numFmtId="0" fontId="2" fillId="3" borderId="0" xfId="0" applyFont="1" applyFill="1" applyAlignment="1">
      <alignment vertical="top"/>
    </xf>
    <xf numFmtId="0" fontId="1" fillId="3" borderId="0" xfId="0" applyFont="1" applyFill="1" applyAlignment="1">
      <alignment horizontal="center" vertical="top"/>
    </xf>
    <xf numFmtId="0" fontId="4" fillId="3" borderId="0" xfId="0" applyFont="1" applyFill="1" applyAlignment="1">
      <alignment vertical="center"/>
    </xf>
    <xf numFmtId="0" fontId="5" fillId="3" borderId="0" xfId="0" applyFont="1" applyFill="1"/>
    <xf numFmtId="0" fontId="0" fillId="3" borderId="0" xfId="0" applyFill="1"/>
    <xf numFmtId="0" fontId="2" fillId="3" borderId="1" xfId="0" applyFont="1" applyFill="1" applyBorder="1" applyAlignment="1">
      <alignment horizontal="center" vertical="center" wrapText="1"/>
    </xf>
    <xf numFmtId="0" fontId="11" fillId="3" borderId="1"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3" fillId="0" borderId="1" xfId="0" applyFont="1" applyBorder="1" applyAlignment="1" applyProtection="1">
      <alignment horizontal="center" vertical="center" wrapText="1"/>
      <protection locked="0"/>
    </xf>
    <xf numFmtId="0" fontId="3" fillId="3" borderId="3" xfId="0" applyFont="1" applyFill="1" applyBorder="1" applyAlignment="1">
      <alignment horizontal="center" vertical="center" wrapText="1"/>
    </xf>
    <xf numFmtId="0" fontId="9" fillId="0" borderId="1" xfId="0" applyFont="1" applyBorder="1" applyAlignment="1" applyProtection="1">
      <alignment horizontal="center" vertical="center" wrapText="1"/>
      <protection locked="0"/>
    </xf>
    <xf numFmtId="0" fontId="1" fillId="3" borderId="1" xfId="0" applyFont="1" applyFill="1" applyBorder="1" applyAlignment="1">
      <alignment horizontal="center" vertical="center" wrapText="1"/>
    </xf>
    <xf numFmtId="0" fontId="9" fillId="3" borderId="0" xfId="0" applyFont="1" applyFill="1" applyAlignment="1">
      <alignment vertical="center" wrapText="1"/>
    </xf>
    <xf numFmtId="0" fontId="1" fillId="3" borderId="0" xfId="0" applyFont="1" applyFill="1" applyAlignment="1">
      <alignment wrapText="1"/>
    </xf>
    <xf numFmtId="0" fontId="1" fillId="2" borderId="0" xfId="0" applyFont="1" applyFill="1"/>
    <xf numFmtId="0" fontId="4" fillId="2" borderId="0" xfId="0" applyFont="1" applyFill="1" applyAlignment="1">
      <alignment vertical="center"/>
    </xf>
    <xf numFmtId="0" fontId="5" fillId="2" borderId="0" xfId="0" applyFont="1" applyFill="1"/>
    <xf numFmtId="0" fontId="1" fillId="2" borderId="1" xfId="0" applyFont="1" applyFill="1" applyBorder="1"/>
    <xf numFmtId="0" fontId="1" fillId="2" borderId="1" xfId="0" applyFont="1" applyFill="1" applyBorder="1" applyAlignment="1">
      <alignment horizontal="center"/>
    </xf>
    <xf numFmtId="0" fontId="2" fillId="2" borderId="15"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8" fillId="2" borderId="15" xfId="0" applyFont="1" applyFill="1" applyBorder="1" applyAlignment="1">
      <alignment vertical="center" wrapText="1"/>
    </xf>
    <xf numFmtId="2" fontId="8" fillId="2" borderId="15" xfId="0" applyNumberFormat="1" applyFont="1" applyFill="1" applyBorder="1" applyAlignment="1">
      <alignment horizontal="center" vertical="center" wrapText="1"/>
    </xf>
    <xf numFmtId="0" fontId="3" fillId="2" borderId="0" xfId="0" applyFont="1" applyFill="1"/>
    <xf numFmtId="0" fontId="2" fillId="2" borderId="0" xfId="0" applyFont="1" applyFill="1"/>
    <xf numFmtId="0" fontId="11" fillId="2" borderId="0" xfId="0" applyFont="1" applyFill="1"/>
    <xf numFmtId="0" fontId="1" fillId="2" borderId="0" xfId="0" applyFont="1" applyFill="1" applyAlignment="1">
      <alignment vertical="top" wrapText="1"/>
    </xf>
    <xf numFmtId="0" fontId="1" fillId="4" borderId="1" xfId="0" applyFont="1" applyFill="1" applyBorder="1" applyAlignment="1">
      <alignment horizontal="center" vertical="center"/>
    </xf>
    <xf numFmtId="0" fontId="2" fillId="2" borderId="0" xfId="0" applyFont="1" applyFill="1" applyAlignment="1">
      <alignment horizontal="right" vertical="center" wrapText="1"/>
    </xf>
    <xf numFmtId="0" fontId="2" fillId="2" borderId="15"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0" xfId="0" applyFont="1" applyFill="1" applyAlignment="1">
      <alignment horizontal="center" vertical="center"/>
    </xf>
    <xf numFmtId="0" fontId="16" fillId="2" borderId="0" xfId="0" applyFont="1" applyFill="1" applyAlignment="1">
      <alignment horizontal="left"/>
    </xf>
    <xf numFmtId="0" fontId="1" fillId="2" borderId="0" xfId="0" applyFont="1" applyFill="1" applyAlignment="1">
      <alignment horizontal="left"/>
    </xf>
    <xf numFmtId="0" fontId="1" fillId="2" borderId="0" xfId="0" applyFont="1" applyFill="1" applyAlignment="1">
      <alignment horizontal="right"/>
    </xf>
    <xf numFmtId="0" fontId="3" fillId="2" borderId="15" xfId="0" applyFont="1" applyFill="1" applyBorder="1" applyAlignment="1">
      <alignment horizontal="justify" wrapText="1"/>
    </xf>
    <xf numFmtId="0" fontId="3" fillId="2" borderId="2" xfId="0" applyFont="1" applyFill="1" applyBorder="1" applyAlignment="1">
      <alignment horizontal="center" vertical="center"/>
    </xf>
    <xf numFmtId="0" fontId="3" fillId="2" borderId="15" xfId="0" applyFont="1" applyFill="1" applyBorder="1" applyAlignment="1">
      <alignment horizontal="justify"/>
    </xf>
    <xf numFmtId="0" fontId="17" fillId="2" borderId="0" xfId="0" applyFont="1" applyFill="1" applyAlignment="1">
      <alignment horizontal="left"/>
    </xf>
    <xf numFmtId="0" fontId="10" fillId="2" borderId="0" xfId="0" applyFont="1" applyFill="1" applyAlignment="1">
      <alignment horizontal="left"/>
    </xf>
    <xf numFmtId="0" fontId="3" fillId="2" borderId="0" xfId="0" applyFont="1" applyFill="1" applyAlignment="1">
      <alignment horizontal="left"/>
    </xf>
    <xf numFmtId="0" fontId="13" fillId="2" borderId="15" xfId="0" applyFont="1" applyFill="1" applyBorder="1" applyAlignment="1">
      <alignment horizontal="center" vertical="center"/>
    </xf>
    <xf numFmtId="2" fontId="1" fillId="4" borderId="15" xfId="0" applyNumberFormat="1" applyFont="1" applyFill="1" applyBorder="1" applyAlignment="1">
      <alignment horizontal="center" vertical="center"/>
    </xf>
    <xf numFmtId="0" fontId="1" fillId="0" borderId="15" xfId="0" applyFont="1" applyBorder="1" applyAlignment="1">
      <alignment horizontal="center" vertical="center"/>
    </xf>
    <xf numFmtId="0" fontId="16" fillId="0" borderId="0" xfId="0" applyFont="1" applyAlignment="1">
      <alignment horizontal="left"/>
    </xf>
    <xf numFmtId="0" fontId="21" fillId="0" borderId="0" xfId="0" applyFont="1"/>
    <xf numFmtId="0" fontId="3" fillId="3" borderId="15" xfId="0" applyFont="1" applyFill="1" applyBorder="1" applyAlignment="1">
      <alignment horizontal="center" vertical="center" wrapText="1"/>
    </xf>
    <xf numFmtId="0" fontId="14" fillId="2" borderId="0" xfId="0" applyFont="1" applyFill="1" applyAlignment="1">
      <alignment horizontal="center" vertical="center"/>
    </xf>
    <xf numFmtId="2" fontId="1" fillId="5" borderId="9" xfId="0" applyNumberFormat="1" applyFont="1" applyFill="1" applyBorder="1" applyAlignment="1">
      <alignment horizontal="center" vertical="center"/>
    </xf>
    <xf numFmtId="0" fontId="2" fillId="2" borderId="15" xfId="0" applyFont="1" applyFill="1" applyBorder="1" applyAlignment="1">
      <alignment horizontal="right" vertical="center" wrapText="1"/>
    </xf>
    <xf numFmtId="2" fontId="1" fillId="2" borderId="7" xfId="0" applyNumberFormat="1" applyFont="1" applyFill="1" applyBorder="1" applyAlignment="1">
      <alignment horizontal="center" vertical="center"/>
    </xf>
    <xf numFmtId="0" fontId="14" fillId="2" borderId="0" xfId="0" applyFont="1" applyFill="1" applyAlignment="1">
      <alignment vertical="center"/>
    </xf>
    <xf numFmtId="0" fontId="23" fillId="2" borderId="0" xfId="0" applyFont="1" applyFill="1" applyAlignment="1">
      <alignment horizontal="center" vertical="center"/>
    </xf>
    <xf numFmtId="0" fontId="1" fillId="3" borderId="0" xfId="0" applyFont="1" applyFill="1" applyAlignment="1">
      <alignment horizontal="center" vertical="center"/>
    </xf>
    <xf numFmtId="0" fontId="1" fillId="3" borderId="0" xfId="0" applyFont="1" applyFill="1" applyAlignment="1">
      <alignment horizontal="center" vertical="top" wrapText="1"/>
    </xf>
    <xf numFmtId="49" fontId="3" fillId="3" borderId="1" xfId="0" applyNumberFormat="1" applyFont="1" applyFill="1" applyBorder="1" applyAlignment="1">
      <alignment horizontal="center" vertical="center" wrapText="1"/>
    </xf>
    <xf numFmtId="49" fontId="3" fillId="3" borderId="1" xfId="0" applyNumberFormat="1" applyFont="1" applyFill="1" applyBorder="1" applyAlignment="1">
      <alignment horizontal="justify"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justify" vertical="top"/>
    </xf>
    <xf numFmtId="2" fontId="8" fillId="2" borderId="23" xfId="0" applyNumberFormat="1" applyFont="1" applyFill="1" applyBorder="1" applyAlignment="1">
      <alignment horizontal="center" vertical="center" wrapText="1"/>
    </xf>
    <xf numFmtId="2" fontId="8" fillId="2" borderId="9" xfId="0" applyNumberFormat="1" applyFont="1" applyFill="1" applyBorder="1" applyAlignment="1">
      <alignment horizontal="center" vertical="center" wrapText="1"/>
    </xf>
    <xf numFmtId="0" fontId="1" fillId="3" borderId="1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xf numFmtId="0" fontId="9" fillId="3" borderId="1" xfId="0" applyFont="1" applyFill="1" applyBorder="1" applyAlignment="1">
      <alignment horizontal="justify" vertical="center" wrapText="1"/>
    </xf>
    <xf numFmtId="0" fontId="3" fillId="2" borderId="0" xfId="0" applyFont="1" applyFill="1" applyAlignment="1">
      <alignment wrapText="1"/>
    </xf>
    <xf numFmtId="0" fontId="24" fillId="3" borderId="0" xfId="0" applyFont="1" applyFill="1" applyAlignment="1">
      <alignment horizontal="center" vertical="center"/>
    </xf>
    <xf numFmtId="0" fontId="3" fillId="3" borderId="0" xfId="0" applyFont="1" applyFill="1" applyAlignment="1">
      <alignment wrapText="1"/>
    </xf>
    <xf numFmtId="2" fontId="13" fillId="2" borderId="15" xfId="0" applyNumberFormat="1" applyFont="1" applyFill="1" applyBorder="1" applyAlignment="1">
      <alignment horizontal="center" vertical="center"/>
    </xf>
    <xf numFmtId="0" fontId="1" fillId="0" borderId="0" xfId="0" applyFont="1" applyAlignment="1">
      <alignment horizontal="right" indent="2"/>
    </xf>
    <xf numFmtId="0" fontId="3" fillId="0" borderId="0" xfId="0" applyFont="1" applyAlignment="1">
      <alignment horizontal="right" indent="2"/>
    </xf>
    <xf numFmtId="0" fontId="1" fillId="0" borderId="0" xfId="0" applyFont="1" applyAlignment="1">
      <alignment horizontal="right" vertical="center" wrapText="1" indent="2"/>
    </xf>
    <xf numFmtId="0" fontId="3" fillId="0" borderId="0" xfId="0" applyFont="1" applyAlignment="1">
      <alignment horizontal="right" vertical="center" wrapText="1" indent="2"/>
    </xf>
    <xf numFmtId="2" fontId="1" fillId="2" borderId="0" xfId="0" applyNumberFormat="1" applyFont="1" applyFill="1"/>
    <xf numFmtId="0" fontId="3" fillId="2" borderId="0" xfId="0" applyFont="1" applyFill="1" applyAlignment="1">
      <alignment horizontal="center" wrapText="1"/>
    </xf>
    <xf numFmtId="0" fontId="1" fillId="2" borderId="0" xfId="0" applyFont="1" applyFill="1" applyAlignment="1">
      <alignment horizontal="center" wrapText="1"/>
    </xf>
    <xf numFmtId="0" fontId="3" fillId="2"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2" borderId="25" xfId="0" applyFont="1" applyFill="1" applyBorder="1" applyAlignment="1">
      <alignment horizontal="center" vertical="center" wrapText="1"/>
    </xf>
    <xf numFmtId="49" fontId="3" fillId="0" borderId="1" xfId="0" applyNumberFormat="1" applyFont="1" applyBorder="1" applyAlignment="1">
      <alignment horizontal="justify" vertical="top" wrapText="1"/>
    </xf>
    <xf numFmtId="2" fontId="3" fillId="2" borderId="21" xfId="0" applyNumberFormat="1" applyFont="1" applyFill="1" applyBorder="1" applyAlignment="1">
      <alignment horizontal="center" vertical="center"/>
    </xf>
    <xf numFmtId="0" fontId="3" fillId="0" borderId="6" xfId="0" applyFont="1" applyBorder="1" applyAlignment="1" applyProtection="1">
      <alignment horizontal="center" vertical="center" wrapText="1"/>
      <protection locked="0"/>
    </xf>
    <xf numFmtId="0" fontId="3" fillId="3" borderId="17" xfId="0" applyFont="1" applyFill="1" applyBorder="1" applyAlignment="1">
      <alignment horizontal="center" vertical="center" wrapText="1"/>
    </xf>
    <xf numFmtId="0" fontId="8" fillId="2" borderId="14" xfId="0" applyFont="1" applyFill="1" applyBorder="1" applyAlignment="1">
      <alignment horizontal="left" vertical="center" wrapText="1"/>
    </xf>
    <xf numFmtId="0" fontId="3" fillId="3" borderId="10" xfId="0" applyFont="1" applyFill="1" applyBorder="1" applyAlignment="1">
      <alignment horizontal="center" vertical="center" wrapText="1"/>
    </xf>
    <xf numFmtId="0" fontId="3" fillId="3" borderId="15" xfId="0" applyFont="1" applyFill="1" applyBorder="1" applyAlignment="1">
      <alignment horizontal="justify" vertical="center" wrapText="1"/>
    </xf>
    <xf numFmtId="49" fontId="3" fillId="3" borderId="1" xfId="0" applyNumberFormat="1" applyFont="1" applyFill="1" applyBorder="1" applyAlignment="1">
      <alignment horizontal="justify" vertical="center" wrapText="1"/>
    </xf>
    <xf numFmtId="49" fontId="3" fillId="3" borderId="6" xfId="0" applyNumberFormat="1" applyFont="1" applyFill="1" applyBorder="1" applyAlignment="1">
      <alignment horizontal="center" vertical="top" wrapText="1"/>
    </xf>
    <xf numFmtId="49" fontId="3" fillId="3" borderId="7" xfId="0" applyNumberFormat="1" applyFont="1" applyFill="1" applyBorder="1" applyAlignment="1">
      <alignment horizontal="center" vertical="top" wrapText="1"/>
    </xf>
    <xf numFmtId="49" fontId="3" fillId="3" borderId="6" xfId="0" applyNumberFormat="1" applyFont="1" applyFill="1" applyBorder="1" applyAlignment="1">
      <alignment horizontal="left" vertical="top" wrapText="1"/>
    </xf>
    <xf numFmtId="49" fontId="3" fillId="3" borderId="7" xfId="0" applyNumberFormat="1" applyFont="1" applyFill="1" applyBorder="1" applyAlignment="1">
      <alignment horizontal="left" vertical="top" wrapText="1"/>
    </xf>
    <xf numFmtId="0" fontId="3" fillId="3" borderId="0" xfId="0" applyFont="1" applyFill="1" applyAlignment="1">
      <alignment horizontal="center" vertical="center"/>
    </xf>
    <xf numFmtId="0" fontId="3" fillId="3" borderId="0" xfId="0" applyFont="1" applyFill="1" applyAlignment="1">
      <alignment vertical="center"/>
    </xf>
    <xf numFmtId="0" fontId="3" fillId="3" borderId="0" xfId="0" applyFont="1" applyFill="1" applyAlignment="1">
      <alignment vertical="top"/>
    </xf>
    <xf numFmtId="0" fontId="3" fillId="3" borderId="0" xfId="0" applyFont="1" applyFill="1" applyAlignment="1">
      <alignment vertical="top" wrapText="1"/>
    </xf>
    <xf numFmtId="0" fontId="9" fillId="3" borderId="0" xfId="0" applyFont="1" applyFill="1" applyAlignment="1">
      <alignment vertical="top"/>
    </xf>
    <xf numFmtId="0" fontId="9" fillId="3" borderId="1" xfId="0" applyFont="1" applyFill="1" applyBorder="1" applyAlignment="1">
      <alignment horizontal="center" vertical="center" wrapText="1"/>
    </xf>
    <xf numFmtId="49" fontId="3" fillId="3" borderId="7" xfId="0" applyNumberFormat="1" applyFont="1" applyFill="1" applyBorder="1" applyAlignment="1">
      <alignment horizontal="justify" vertical="top" wrapText="1"/>
    </xf>
    <xf numFmtId="49" fontId="9" fillId="3" borderId="6" xfId="0" applyNumberFormat="1" applyFont="1" applyFill="1" applyBorder="1" applyAlignment="1">
      <alignment horizontal="center" vertical="top" wrapText="1"/>
    </xf>
    <xf numFmtId="49" fontId="9" fillId="3" borderId="6" xfId="0" applyNumberFormat="1" applyFont="1" applyFill="1" applyBorder="1" applyAlignment="1">
      <alignment horizontal="left" vertical="top" wrapText="1"/>
    </xf>
    <xf numFmtId="0" fontId="3" fillId="3" borderId="1" xfId="0" applyFont="1" applyFill="1" applyBorder="1" applyAlignment="1">
      <alignment vertical="center"/>
    </xf>
    <xf numFmtId="0" fontId="3" fillId="3" borderId="1" xfId="0" applyFont="1" applyFill="1" applyBorder="1"/>
    <xf numFmtId="0" fontId="3" fillId="3" borderId="6" xfId="0" applyFont="1" applyFill="1" applyBorder="1" applyAlignment="1">
      <alignment horizontal="center" vertical="center"/>
    </xf>
    <xf numFmtId="0" fontId="3" fillId="3" borderId="1" xfId="0" applyFont="1" applyFill="1" applyBorder="1" applyAlignment="1">
      <alignment vertical="center" wrapText="1"/>
    </xf>
    <xf numFmtId="0" fontId="3" fillId="3" borderId="1" xfId="0" applyFont="1" applyFill="1" applyBorder="1" applyAlignment="1">
      <alignment horizontal="left" vertical="top"/>
    </xf>
    <xf numFmtId="0" fontId="3" fillId="3" borderId="9" xfId="0" applyFont="1" applyFill="1" applyBorder="1" applyAlignment="1">
      <alignment horizontal="justify" vertical="center" wrapText="1"/>
    </xf>
    <xf numFmtId="0" fontId="1" fillId="4" borderId="3" xfId="0" applyFont="1" applyFill="1" applyBorder="1" applyAlignment="1">
      <alignment horizontal="justify"/>
    </xf>
    <xf numFmtId="0" fontId="1" fillId="4" borderId="4" xfId="0" applyFont="1" applyFill="1" applyBorder="1" applyAlignment="1">
      <alignment horizontal="justify"/>
    </xf>
    <xf numFmtId="0" fontId="1" fillId="4" borderId="2" xfId="0" applyFont="1" applyFill="1" applyBorder="1" applyAlignment="1">
      <alignment horizontal="justify"/>
    </xf>
    <xf numFmtId="0" fontId="1" fillId="4" borderId="3" xfId="0" applyFont="1" applyFill="1" applyBorder="1" applyAlignment="1">
      <alignment horizontal="justify" wrapText="1"/>
    </xf>
    <xf numFmtId="0" fontId="1" fillId="4" borderId="4" xfId="0" applyFont="1" applyFill="1" applyBorder="1" applyAlignment="1">
      <alignment horizontal="justify" wrapText="1"/>
    </xf>
    <xf numFmtId="0" fontId="1" fillId="4" borderId="2" xfId="0" applyFont="1" applyFill="1" applyBorder="1" applyAlignment="1">
      <alignment horizontal="justify" wrapText="1"/>
    </xf>
    <xf numFmtId="0" fontId="12" fillId="2" borderId="0" xfId="0" applyFont="1" applyFill="1" applyAlignment="1">
      <alignment horizontal="center"/>
    </xf>
    <xf numFmtId="0" fontId="1" fillId="2" borderId="0" xfId="0" applyFont="1" applyFill="1" applyAlignment="1">
      <alignment horizontal="justify" wrapText="1"/>
    </xf>
    <xf numFmtId="0" fontId="6" fillId="2" borderId="10" xfId="0" applyFont="1" applyFill="1" applyBorder="1" applyAlignment="1">
      <alignment vertical="center" wrapText="1"/>
    </xf>
    <xf numFmtId="0" fontId="6" fillId="2" borderId="11" xfId="0" applyFont="1" applyFill="1" applyBorder="1" applyAlignment="1">
      <alignment vertical="center" wrapText="1"/>
    </xf>
    <xf numFmtId="0" fontId="6" fillId="2" borderId="12" xfId="0" applyFont="1" applyFill="1" applyBorder="1" applyAlignment="1">
      <alignment vertical="center" wrapText="1"/>
    </xf>
    <xf numFmtId="0" fontId="2" fillId="2" borderId="1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4" xfId="0" applyFont="1" applyBorder="1" applyAlignment="1">
      <alignment horizontal="center" vertical="center" wrapText="1"/>
    </xf>
    <xf numFmtId="0" fontId="1" fillId="2" borderId="0" xfId="0" applyFont="1" applyFill="1" applyAlignment="1">
      <alignment horizontal="justify" vertical="center" wrapText="1"/>
    </xf>
    <xf numFmtId="0" fontId="2" fillId="2" borderId="10" xfId="0"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xf numFmtId="0" fontId="1" fillId="2" borderId="0" xfId="0" applyFont="1" applyFill="1" applyAlignment="1">
      <alignment horizontal="justify" vertical="top" wrapText="1"/>
    </xf>
    <xf numFmtId="0" fontId="1" fillId="3" borderId="16" xfId="0" applyFont="1" applyFill="1" applyBorder="1" applyAlignment="1">
      <alignment horizontal="justify" vertical="top" wrapText="1"/>
    </xf>
    <xf numFmtId="0" fontId="1" fillId="3" borderId="19" xfId="0" applyFont="1" applyFill="1" applyBorder="1" applyAlignment="1">
      <alignment horizontal="justify" vertical="top" wrapText="1"/>
    </xf>
    <xf numFmtId="0" fontId="1" fillId="3" borderId="20" xfId="0" applyFont="1" applyFill="1" applyBorder="1" applyAlignment="1">
      <alignment horizontal="justify" vertical="top" wrapText="1"/>
    </xf>
    <xf numFmtId="0" fontId="1" fillId="3" borderId="21" xfId="0" applyFont="1" applyFill="1" applyBorder="1" applyAlignment="1">
      <alignment horizontal="justify" vertical="top" wrapText="1"/>
    </xf>
    <xf numFmtId="0" fontId="1" fillId="3" borderId="17" xfId="0" applyFont="1" applyFill="1" applyBorder="1" applyAlignment="1">
      <alignment horizontal="justify" wrapText="1"/>
    </xf>
    <xf numFmtId="0" fontId="1" fillId="3" borderId="18" xfId="0" applyFont="1" applyFill="1" applyBorder="1" applyAlignment="1">
      <alignment horizontal="justify" wrapText="1"/>
    </xf>
    <xf numFmtId="0" fontId="2" fillId="3" borderId="0" xfId="0" applyFont="1" applyFill="1" applyAlignment="1">
      <alignment horizontal="left"/>
    </xf>
    <xf numFmtId="0" fontId="2" fillId="3"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0" xfId="0" applyFont="1" applyFill="1" applyAlignment="1">
      <alignment horizontal="center"/>
    </xf>
    <xf numFmtId="0" fontId="3" fillId="3" borderId="1" xfId="0" applyFont="1" applyFill="1" applyBorder="1" applyAlignment="1">
      <alignment horizontal="justify" vertical="center" wrapText="1"/>
    </xf>
    <xf numFmtId="0" fontId="3" fillId="3" borderId="1"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wrapText="1"/>
    </xf>
    <xf numFmtId="0" fontId="1" fillId="3" borderId="0" xfId="0" applyFont="1" applyFill="1" applyAlignment="1">
      <alignment horizontal="justify" vertical="top" wrapText="1"/>
    </xf>
    <xf numFmtId="0" fontId="1" fillId="3" borderId="0" xfId="0" applyFont="1" applyFill="1" applyAlignment="1">
      <alignment horizontal="justify" vertical="top"/>
    </xf>
    <xf numFmtId="0" fontId="4" fillId="3" borderId="0" xfId="0" applyFont="1" applyFill="1" applyAlignment="1">
      <alignment horizontal="center"/>
    </xf>
    <xf numFmtId="0" fontId="1" fillId="3" borderId="0" xfId="0" applyFont="1" applyFill="1" applyAlignment="1">
      <alignment horizontal="center" vertical="top"/>
    </xf>
    <xf numFmtId="49" fontId="3" fillId="3" borderId="1" xfId="0" applyNumberFormat="1" applyFont="1" applyFill="1" applyBorder="1" applyAlignment="1">
      <alignment horizontal="center" vertical="top"/>
    </xf>
    <xf numFmtId="0" fontId="3" fillId="3" borderId="1" xfId="0" applyFont="1" applyFill="1" applyBorder="1" applyAlignment="1">
      <alignment horizontal="left" vertical="top" wrapText="1"/>
    </xf>
    <xf numFmtId="0" fontId="9" fillId="3" borderId="0" xfId="0" applyFont="1" applyFill="1" applyAlignment="1">
      <alignment horizontal="left" wrapText="1"/>
    </xf>
    <xf numFmtId="49" fontId="3" fillId="3" borderId="6" xfId="0" applyNumberFormat="1" applyFont="1" applyFill="1" applyBorder="1" applyAlignment="1">
      <alignment horizontal="center" vertical="top" wrapText="1"/>
    </xf>
    <xf numFmtId="49" fontId="3" fillId="3" borderId="8" xfId="0" applyNumberFormat="1" applyFont="1" applyFill="1" applyBorder="1" applyAlignment="1">
      <alignment horizontal="center" vertical="top" wrapText="1"/>
    </xf>
    <xf numFmtId="49" fontId="3" fillId="3" borderId="6" xfId="0" applyNumberFormat="1" applyFont="1" applyFill="1" applyBorder="1" applyAlignment="1">
      <alignment horizontal="left" vertical="top" wrapText="1"/>
    </xf>
    <xf numFmtId="49" fontId="3" fillId="3" borderId="8" xfId="0" applyNumberFormat="1" applyFont="1" applyFill="1" applyBorder="1" applyAlignment="1">
      <alignment horizontal="left" vertical="top" wrapText="1"/>
    </xf>
    <xf numFmtId="49" fontId="3" fillId="3" borderId="7" xfId="0" applyNumberFormat="1" applyFont="1" applyFill="1" applyBorder="1" applyAlignment="1">
      <alignment horizontal="center" vertical="top" wrapText="1"/>
    </xf>
    <xf numFmtId="49" fontId="3" fillId="3" borderId="7" xfId="0" applyNumberFormat="1" applyFont="1" applyFill="1" applyBorder="1" applyAlignment="1">
      <alignment horizontal="left" vertical="top" wrapText="1"/>
    </xf>
    <xf numFmtId="49" fontId="3" fillId="3" borderId="6" xfId="0" applyNumberFormat="1" applyFont="1" applyFill="1" applyBorder="1" applyAlignment="1">
      <alignment horizontal="justify" vertical="top"/>
    </xf>
    <xf numFmtId="49" fontId="3" fillId="3" borderId="8" xfId="0" applyNumberFormat="1" applyFont="1" applyFill="1" applyBorder="1" applyAlignment="1">
      <alignment horizontal="justify" vertical="top"/>
    </xf>
    <xf numFmtId="49" fontId="3" fillId="3" borderId="6" xfId="0" applyNumberFormat="1" applyFont="1" applyFill="1" applyBorder="1" applyAlignment="1">
      <alignment horizontal="justify" vertical="top" wrapText="1"/>
    </xf>
    <xf numFmtId="49" fontId="3" fillId="3" borderId="7" xfId="0" applyNumberFormat="1" applyFont="1" applyFill="1" applyBorder="1" applyAlignment="1">
      <alignment horizontal="justify" vertical="top" wrapText="1"/>
    </xf>
    <xf numFmtId="49" fontId="3" fillId="3" borderId="6" xfId="0" applyNumberFormat="1" applyFont="1" applyFill="1" applyBorder="1" applyAlignment="1">
      <alignment horizontal="left" vertical="top"/>
    </xf>
    <xf numFmtId="49" fontId="3" fillId="3" borderId="8" xfId="0" applyNumberFormat="1" applyFont="1" applyFill="1" applyBorder="1" applyAlignment="1">
      <alignment horizontal="left" vertical="top"/>
    </xf>
    <xf numFmtId="49" fontId="3" fillId="3" borderId="8" xfId="0" applyNumberFormat="1" applyFont="1" applyFill="1" applyBorder="1" applyAlignment="1">
      <alignment horizontal="justify" vertical="top" wrapText="1"/>
    </xf>
    <xf numFmtId="49" fontId="3" fillId="3" borderId="17" xfId="0" applyNumberFormat="1" applyFont="1" applyFill="1" applyBorder="1" applyAlignment="1">
      <alignment horizontal="left" vertical="top" wrapText="1"/>
    </xf>
    <xf numFmtId="49" fontId="3" fillId="3" borderId="16" xfId="0" applyNumberFormat="1" applyFont="1" applyFill="1" applyBorder="1" applyAlignment="1">
      <alignment horizontal="left" vertical="top" wrapText="1"/>
    </xf>
    <xf numFmtId="49" fontId="3" fillId="3" borderId="1" xfId="0" applyNumberFormat="1" applyFont="1" applyFill="1" applyBorder="1" applyAlignment="1">
      <alignment horizontal="center" vertical="top" wrapText="1"/>
    </xf>
    <xf numFmtId="49" fontId="3" fillId="3" borderId="1" xfId="0" applyNumberFormat="1" applyFont="1" applyFill="1" applyBorder="1" applyAlignment="1">
      <alignment horizontal="left" vertical="top" wrapText="1"/>
    </xf>
    <xf numFmtId="0" fontId="1" fillId="2" borderId="0" xfId="0" applyFont="1" applyFill="1" applyAlignment="1">
      <alignment horizontal="left"/>
    </xf>
    <xf numFmtId="0" fontId="14" fillId="2" borderId="0" xfId="0" applyFont="1" applyFill="1" applyAlignment="1">
      <alignment horizontal="center" vertical="center"/>
    </xf>
  </cellXfs>
  <cellStyles count="1">
    <cellStyle name="Įprastas" xfId="0" builtinId="0"/>
  </cellStyles>
  <dxfs count="2">
    <dxf>
      <font>
        <color rgb="FF006100"/>
      </font>
      <fill>
        <patternFill>
          <bgColor rgb="FFC6EFCE"/>
        </patternFill>
      </fill>
    </dxf>
    <dxf>
      <font>
        <color auto="1"/>
      </font>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2920111</xdr:colOff>
      <xdr:row>37</xdr:row>
      <xdr:rowOff>12731</xdr:rowOff>
    </xdr:from>
    <xdr:ext cx="1486241" cy="692177"/>
    <mc:AlternateContent xmlns:mc="http://schemas.openxmlformats.org/markup-compatibility/2006" xmlns:a14="http://schemas.microsoft.com/office/drawing/2010/main">
      <mc:Choice Requires="a14">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14:m>
                <m:oMathPara xmlns:m="http://schemas.openxmlformats.org/officeDocument/2006/math">
                  <m:oMathParaPr>
                    <m:jc m:val="centerGroup"/>
                  </m:oMathParaPr>
                  <m:oMath xmlns:m="http://schemas.openxmlformats.org/officeDocument/2006/math">
                    <m:r>
                      <a:rPr lang="en-US" sz="1600" b="0" i="1">
                        <a:latin typeface="Cambria Math" panose="02040503050406030204" pitchFamily="18" charset="0"/>
                      </a:rPr>
                      <m:t>𝑇</m:t>
                    </m:r>
                    <m:r>
                      <a:rPr lang="en-US" sz="1600" i="1">
                        <a:latin typeface="Cambria Math" panose="02040503050406030204" pitchFamily="18" charset="0"/>
                      </a:rPr>
                      <m:t>=</m:t>
                    </m:r>
                    <m:d>
                      <m:dPr>
                        <m:ctrlPr>
                          <a:rPr lang="en-US" sz="1600" i="1">
                            <a:latin typeface="Cambria Math" panose="02040503050406030204" pitchFamily="18" charset="0"/>
                          </a:rPr>
                        </m:ctrlPr>
                      </m:dPr>
                      <m:e>
                        <m:nary>
                          <m:naryPr>
                            <m:chr m:val="∑"/>
                            <m:ctrlPr>
                              <a:rPr lang="en-US" sz="1600" i="1">
                                <a:latin typeface="Cambria Math" panose="02040503050406030204" pitchFamily="18" charset="0"/>
                              </a:rPr>
                            </m:ctrlPr>
                          </m:naryPr>
                          <m:sub>
                            <m:r>
                              <m:rPr>
                                <m:brk m:alnAt="23"/>
                              </m:rPr>
                              <a:rPr lang="lt-LT" sz="1600" b="0" i="1">
                                <a:latin typeface="Cambria Math" panose="02040503050406030204" pitchFamily="18" charset="0"/>
                              </a:rPr>
                              <m:t>𝑖</m:t>
                            </m:r>
                            <m:r>
                              <a:rPr lang="en-US" sz="1600" b="0" i="1">
                                <a:latin typeface="Cambria Math" panose="02040503050406030204" pitchFamily="18" charset="0"/>
                              </a:rPr>
                              <m:t>=</m:t>
                            </m:r>
                            <m:r>
                              <a:rPr lang="lt-LT" sz="1600" b="0" i="1">
                                <a:latin typeface="Cambria Math" panose="02040503050406030204" pitchFamily="18" charset="0"/>
                              </a:rPr>
                              <m:t>1</m:t>
                            </m:r>
                          </m:sub>
                          <m:sup>
                            <m:r>
                              <a:rPr lang="lt-LT" sz="1600" b="0" i="1">
                                <a:latin typeface="Cambria Math" panose="02040503050406030204" pitchFamily="18" charset="0"/>
                              </a:rPr>
                              <m:t>5</m:t>
                            </m:r>
                          </m:sup>
                          <m:e>
                            <m:sSub>
                              <m:sSubPr>
                                <m:ctrlPr>
                                  <a:rPr lang="en-US" sz="1600" i="1">
                                    <a:latin typeface="Cambria Math" panose="02040503050406030204" pitchFamily="18" charset="0"/>
                                  </a:rPr>
                                </m:ctrlPr>
                              </m:sSubPr>
                              <m:e>
                                <m:r>
                                  <a:rPr lang="en-US" sz="1600" b="0" i="1">
                                    <a:latin typeface="Cambria Math" panose="02040503050406030204" pitchFamily="18" charset="0"/>
                                  </a:rPr>
                                  <m:t>𝑇</m:t>
                                </m:r>
                              </m:e>
                              <m:sub>
                                <m:r>
                                  <a:rPr lang="en-US" sz="1600" b="0" i="1">
                                    <a:latin typeface="Cambria Math" panose="02040503050406030204" pitchFamily="18" charset="0"/>
                                  </a:rPr>
                                  <m:t>𝑖</m:t>
                                </m:r>
                              </m:sub>
                            </m:sSub>
                          </m:e>
                        </m:nary>
                      </m:e>
                    </m:d>
                    <m:r>
                      <a:rPr lang="en-US" sz="1600" b="0" i="1">
                        <a:latin typeface="Cambria Math" panose="02040503050406030204" pitchFamily="18" charset="0"/>
                      </a:rPr>
                      <m:t>𝑥</m:t>
                    </m:r>
                    <m:r>
                      <a:rPr lang="en-US" sz="1600" b="0" i="1">
                        <a:latin typeface="Cambria Math" panose="02040503050406030204" pitchFamily="18" charset="0"/>
                      </a:rPr>
                      <m:t> </m:t>
                    </m:r>
                    <m:r>
                      <a:rPr lang="en-US" sz="1600" b="0" i="1">
                        <a:latin typeface="Cambria Math" panose="02040503050406030204" pitchFamily="18" charset="0"/>
                      </a:rPr>
                      <m:t>𝑌</m:t>
                    </m:r>
                  </m:oMath>
                </m:oMathPara>
              </a14:m>
              <a:endParaRPr lang="en-US" sz="1100"/>
            </a:p>
          </xdr:txBody>
        </xdr:sp>
      </mc:Choice>
      <mc:Fallback xmlns="">
        <xdr:sp macro="" textlink="">
          <xdr:nvSpPr>
            <xdr:cNvPr id="13" name="TextBox 12">
              <a:extLst>
                <a:ext uri="{FF2B5EF4-FFF2-40B4-BE49-F238E27FC236}">
                  <a16:creationId xmlns:a16="http://schemas.microsoft.com/office/drawing/2014/main" id="{9A283D50-A21C-4FFF-A678-06D8E1C8C272}"/>
                </a:ext>
              </a:extLst>
            </xdr:cNvPr>
            <xdr:cNvSpPr txBox="1"/>
          </xdr:nvSpPr>
          <xdr:spPr>
            <a:xfrm>
              <a:off x="4007231" y="16075691"/>
              <a:ext cx="1486241" cy="6921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pPr/>
              <a:r>
                <a:rPr lang="en-US" sz="1600" b="0" i="0">
                  <a:latin typeface="Cambria Math" panose="02040503050406030204" pitchFamily="18" charset="0"/>
                </a:rPr>
                <a:t>𝑇</a:t>
              </a:r>
              <a:r>
                <a:rPr lang="en-US" sz="1600" i="0">
                  <a:latin typeface="Cambria Math" panose="02040503050406030204" pitchFamily="18" charset="0"/>
                </a:rPr>
                <a:t>=(∑</a:t>
              </a:r>
              <a:r>
                <a:rPr lang="lt-LT" sz="1600" b="0" i="0">
                  <a:latin typeface="Cambria Math" panose="02040503050406030204" pitchFamily="18" charset="0"/>
                </a:rPr>
                <a:t>_</a:t>
              </a:r>
              <a:r>
                <a:rPr lang="en-US" sz="1600" b="0" i="0">
                  <a:latin typeface="Cambria Math" panose="02040503050406030204" pitchFamily="18" charset="0"/>
                </a:rPr>
                <a:t>(</a:t>
              </a:r>
              <a:r>
                <a:rPr lang="lt-LT" sz="1600" b="0" i="0">
                  <a:latin typeface="Cambria Math" panose="02040503050406030204" pitchFamily="18" charset="0"/>
                </a:rPr>
                <a:t>𝑖</a:t>
              </a:r>
              <a:r>
                <a:rPr lang="en-US" sz="1600" b="0" i="0">
                  <a:latin typeface="Cambria Math" panose="02040503050406030204" pitchFamily="18" charset="0"/>
                </a:rPr>
                <a:t>=</a:t>
              </a:r>
              <a:r>
                <a:rPr lang="lt-LT" sz="1600" b="0" i="0">
                  <a:latin typeface="Cambria Math" panose="02040503050406030204" pitchFamily="18" charset="0"/>
                </a:rPr>
                <a:t>1</a:t>
              </a:r>
              <a:r>
                <a:rPr lang="en-US" sz="1600" b="0" i="0">
                  <a:latin typeface="Cambria Math" panose="02040503050406030204" pitchFamily="18" charset="0"/>
                </a:rPr>
                <a:t>)^</a:t>
              </a:r>
              <a:r>
                <a:rPr lang="lt-LT" sz="1600" b="0" i="0">
                  <a:latin typeface="Cambria Math" panose="02040503050406030204" pitchFamily="18" charset="0"/>
                </a:rPr>
                <a:t>5</a:t>
              </a:r>
              <a:r>
                <a:rPr lang="en-US" sz="1600" b="0" i="0">
                  <a:latin typeface="Cambria Math" panose="02040503050406030204" pitchFamily="18" charset="0"/>
                </a:rPr>
                <a:t>▒𝑇_𝑖 )𝑥 𝑌</a:t>
              </a:r>
              <a:endParaRPr lang="en-US" sz="1100"/>
            </a:p>
          </xdr:txBody>
        </xdr:sp>
      </mc:Fallback>
    </mc:AlternateContent>
    <xdr:clientData/>
  </xdr:oneCellAnchor>
  <xdr:twoCellAnchor>
    <xdr:from>
      <xdr:col>2</xdr:col>
      <xdr:colOff>2939415</xdr:colOff>
      <xdr:row>27</xdr:row>
      <xdr:rowOff>97790</xdr:rowOff>
    </xdr:from>
    <xdr:to>
      <xdr:col>3</xdr:col>
      <xdr:colOff>1167765</xdr:colOff>
      <xdr:row>29</xdr:row>
      <xdr:rowOff>69215</xdr:rowOff>
    </xdr:to>
    <xdr:pic>
      <xdr:nvPicPr>
        <xdr:cNvPr id="15" name="Picture 14">
          <a:extLst>
            <a:ext uri="{FF2B5EF4-FFF2-40B4-BE49-F238E27FC236}">
              <a16:creationId xmlns:a16="http://schemas.microsoft.com/office/drawing/2014/main" id="{CB7DF412-F836-47C1-AE11-2A586D5359D0}"/>
            </a:ext>
          </a:extLst>
        </xdr:cNvPr>
        <xdr:cNvPicPr>
          <a:picLocks noChangeAspect="1" noChangeArrowheads="1"/>
        </xdr:cNvPicPr>
      </xdr:nvPicPr>
      <xdr:blipFill>
        <a:blip xmlns:r="http://schemas.openxmlformats.org/officeDocument/2006/relationships" r:embed="rId1">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4026535" y="17207230"/>
          <a:ext cx="1316990" cy="377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E7C91-91CA-4941-8576-30AC6CBD6DC1}">
  <dimension ref="B1:H4"/>
  <sheetViews>
    <sheetView zoomScale="125" workbookViewId="0">
      <selection activeCell="H41" sqref="H41"/>
    </sheetView>
  </sheetViews>
  <sheetFormatPr defaultColWidth="9.140625" defaultRowHeight="15.75" x14ac:dyDescent="0.25"/>
  <cols>
    <col min="1" max="2" width="9.140625" style="18"/>
    <col min="3" max="3" width="25.85546875" style="18" customWidth="1"/>
    <col min="4" max="5" width="11" style="18" bestFit="1" customWidth="1"/>
    <col min="6" max="6" width="16.28515625" style="18" customWidth="1"/>
    <col min="7" max="7" width="11" style="18" bestFit="1" customWidth="1"/>
    <col min="8" max="8" width="13.42578125" style="18" bestFit="1" customWidth="1"/>
    <col min="9" max="12" width="11" style="18" bestFit="1" customWidth="1"/>
    <col min="13" max="13" width="12.140625" style="18" bestFit="1" customWidth="1"/>
    <col min="14" max="16384" width="9.140625" style="18"/>
  </cols>
  <sheetData>
    <row r="1" spans="2:8" ht="20.25" x14ac:dyDescent="0.3">
      <c r="B1" s="118" t="s">
        <v>64</v>
      </c>
      <c r="C1" s="118"/>
      <c r="D1" s="118"/>
      <c r="E1" s="118"/>
      <c r="F1" s="118"/>
      <c r="G1" s="118"/>
      <c r="H1" s="118"/>
    </row>
    <row r="3" spans="2:8" x14ac:dyDescent="0.25">
      <c r="B3" s="112" t="s">
        <v>66</v>
      </c>
      <c r="C3" s="113"/>
      <c r="D3" s="113"/>
      <c r="E3" s="113"/>
      <c r="F3" s="114"/>
      <c r="G3" s="33">
        <v>6</v>
      </c>
      <c r="H3" s="33" t="s">
        <v>67</v>
      </c>
    </row>
    <row r="4" spans="2:8" x14ac:dyDescent="0.25">
      <c r="B4" s="115" t="s">
        <v>65</v>
      </c>
      <c r="C4" s="116"/>
      <c r="D4" s="116"/>
      <c r="E4" s="116"/>
      <c r="F4" s="117"/>
      <c r="G4" s="33">
        <v>3</v>
      </c>
      <c r="H4" s="33" t="s">
        <v>50</v>
      </c>
    </row>
  </sheetData>
  <mergeCells count="3">
    <mergeCell ref="B3:F3"/>
    <mergeCell ref="B4:F4"/>
    <mergeCell ref="B1:H1"/>
  </mergeCells>
  <pageMargins left="0.7" right="0.7" top="0.75" bottom="0.75" header="0.3" footer="0.3"/>
  <pageSetup paperSize="9" orientation="portrait"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914C74-73B2-46E4-83B5-3DE2C487CB27}">
  <dimension ref="B1:I55"/>
  <sheetViews>
    <sheetView topLeftCell="A11" zoomScale="139" zoomScaleNormal="76" workbookViewId="0">
      <selection activeCell="I31" sqref="I31"/>
    </sheetView>
  </sheetViews>
  <sheetFormatPr defaultColWidth="9.140625" defaultRowHeight="15.75" x14ac:dyDescent="0.25"/>
  <cols>
    <col min="1" max="1" width="9.140625" style="18"/>
    <col min="2" max="2" width="5" style="18" customWidth="1"/>
    <col min="3" max="3" width="40.42578125" style="18" customWidth="1"/>
    <col min="4" max="4" width="17" style="18" customWidth="1"/>
    <col min="5" max="5" width="5.85546875" style="18" customWidth="1"/>
    <col min="6" max="6" width="5.140625" style="18" customWidth="1"/>
    <col min="7" max="8" width="11.7109375" style="18" customWidth="1"/>
    <col min="9" max="9" width="40.28515625" style="18" customWidth="1"/>
    <col min="10" max="16384" width="9.140625" style="18"/>
  </cols>
  <sheetData>
    <row r="1" spans="2:9" ht="18.75" x14ac:dyDescent="0.3">
      <c r="B1" s="19" t="s">
        <v>23</v>
      </c>
      <c r="C1" s="20"/>
      <c r="D1" s="20"/>
      <c r="E1" s="20"/>
      <c r="F1" s="20"/>
    </row>
    <row r="2" spans="2:9" ht="18.75" x14ac:dyDescent="0.3">
      <c r="B2" s="19"/>
      <c r="C2" s="20"/>
      <c r="D2" s="20"/>
      <c r="E2" s="20"/>
      <c r="F2" s="20"/>
    </row>
    <row r="3" spans="2:9" ht="36" customHeight="1" x14ac:dyDescent="0.25">
      <c r="B3" s="131" t="s">
        <v>107</v>
      </c>
      <c r="C3" s="131"/>
      <c r="D3" s="131"/>
      <c r="E3" s="131"/>
      <c r="F3" s="131"/>
      <c r="G3" s="131"/>
      <c r="H3" s="131"/>
    </row>
    <row r="4" spans="2:9" ht="34.5" customHeight="1" x14ac:dyDescent="0.25">
      <c r="B4" s="131" t="s">
        <v>24</v>
      </c>
      <c r="C4" s="131"/>
      <c r="D4" s="131"/>
      <c r="E4" s="131"/>
      <c r="F4" s="131"/>
      <c r="G4" s="131"/>
      <c r="H4" s="131"/>
    </row>
    <row r="6" spans="2:9" x14ac:dyDescent="0.25">
      <c r="B6" s="18" t="s">
        <v>25</v>
      </c>
    </row>
    <row r="7" spans="2:9" x14ac:dyDescent="0.25">
      <c r="C7" s="21" t="s">
        <v>53</v>
      </c>
      <c r="D7" s="22">
        <v>60</v>
      </c>
    </row>
    <row r="8" spans="2:9" x14ac:dyDescent="0.25">
      <c r="C8" s="21" t="s">
        <v>54</v>
      </c>
      <c r="D8" s="22">
        <v>40</v>
      </c>
    </row>
    <row r="10" spans="2:9" x14ac:dyDescent="0.25">
      <c r="B10" s="18" t="s">
        <v>26</v>
      </c>
    </row>
    <row r="11" spans="2:9" ht="16.5" thickBot="1" x14ac:dyDescent="0.3"/>
    <row r="12" spans="2:9" ht="49.5" customHeight="1" thickBot="1" x14ac:dyDescent="0.3">
      <c r="B12" s="132" t="s">
        <v>27</v>
      </c>
      <c r="C12" s="125"/>
      <c r="D12" s="125"/>
      <c r="E12" s="125"/>
      <c r="F12" s="126"/>
      <c r="G12" s="132" t="s">
        <v>29</v>
      </c>
      <c r="H12" s="126"/>
    </row>
    <row r="13" spans="2:9" ht="16.5" thickBot="1" x14ac:dyDescent="0.3">
      <c r="B13" s="133" t="s">
        <v>30</v>
      </c>
      <c r="C13" s="134"/>
      <c r="D13" s="134"/>
      <c r="E13" s="134"/>
      <c r="F13" s="135"/>
      <c r="G13" s="23" t="s">
        <v>55</v>
      </c>
      <c r="H13" s="24">
        <f>D7</f>
        <v>60</v>
      </c>
    </row>
    <row r="14" spans="2:9" ht="16.5" thickBot="1" x14ac:dyDescent="0.3">
      <c r="B14" s="120" t="s">
        <v>31</v>
      </c>
      <c r="C14" s="121"/>
      <c r="D14" s="121"/>
      <c r="E14" s="121"/>
      <c r="F14" s="122"/>
      <c r="G14" s="23" t="s">
        <v>56</v>
      </c>
      <c r="H14" s="24">
        <f>D8</f>
        <v>40</v>
      </c>
    </row>
    <row r="15" spans="2:9" ht="16.5" customHeight="1" thickBot="1" x14ac:dyDescent="0.3">
      <c r="B15" s="25" t="s">
        <v>1</v>
      </c>
      <c r="C15" s="26" t="s">
        <v>3</v>
      </c>
      <c r="D15" s="26" t="s">
        <v>57</v>
      </c>
      <c r="E15" s="123" t="s">
        <v>28</v>
      </c>
      <c r="F15" s="124"/>
      <c r="G15" s="125"/>
      <c r="H15" s="126"/>
    </row>
    <row r="16" spans="2:9" ht="63.75" thickBot="1" x14ac:dyDescent="0.3">
      <c r="B16" s="67" t="s">
        <v>32</v>
      </c>
      <c r="C16" s="91" t="s">
        <v>228</v>
      </c>
      <c r="D16" s="52" t="s">
        <v>95</v>
      </c>
      <c r="E16" s="27" t="s">
        <v>58</v>
      </c>
      <c r="F16" s="65">
        <v>0.3</v>
      </c>
      <c r="G16" s="127"/>
      <c r="H16" s="128"/>
      <c r="I16" s="81"/>
    </row>
    <row r="17" spans="2:9" s="29" customFormat="1" ht="32.25" thickBot="1" x14ac:dyDescent="0.3">
      <c r="B17" s="90" t="s">
        <v>33</v>
      </c>
      <c r="C17" s="111" t="s">
        <v>229</v>
      </c>
      <c r="D17" s="83" t="s">
        <v>95</v>
      </c>
      <c r="E17" s="89" t="s">
        <v>59</v>
      </c>
      <c r="F17" s="28">
        <v>0.3</v>
      </c>
      <c r="G17" s="129"/>
      <c r="H17" s="130"/>
      <c r="I17" s="84"/>
    </row>
    <row r="18" spans="2:9" s="29" customFormat="1" ht="32.25" thickBot="1" x14ac:dyDescent="0.3">
      <c r="B18" s="68" t="s">
        <v>34</v>
      </c>
      <c r="C18" s="111" t="s">
        <v>230</v>
      </c>
      <c r="D18" s="52" t="s">
        <v>95</v>
      </c>
      <c r="E18" s="27" t="s">
        <v>60</v>
      </c>
      <c r="F18" s="66">
        <v>0.15</v>
      </c>
      <c r="G18" s="127"/>
      <c r="H18" s="128"/>
      <c r="I18" s="80"/>
    </row>
    <row r="19" spans="2:9" ht="32.25" thickBot="1" x14ac:dyDescent="0.3">
      <c r="B19" s="68" t="s">
        <v>35</v>
      </c>
      <c r="C19" s="111" t="s">
        <v>231</v>
      </c>
      <c r="D19" s="52" t="s">
        <v>95</v>
      </c>
      <c r="E19" s="27" t="s">
        <v>61</v>
      </c>
      <c r="F19" s="66">
        <v>0.1</v>
      </c>
      <c r="G19" s="127"/>
      <c r="H19" s="128"/>
      <c r="I19" s="71"/>
    </row>
    <row r="20" spans="2:9" ht="32.25" thickBot="1" x14ac:dyDescent="0.3">
      <c r="B20" s="68" t="s">
        <v>226</v>
      </c>
      <c r="C20" s="111" t="s">
        <v>232</v>
      </c>
      <c r="D20" s="52" t="s">
        <v>95</v>
      </c>
      <c r="E20" s="27" t="s">
        <v>227</v>
      </c>
      <c r="F20" s="28">
        <v>0.15</v>
      </c>
      <c r="G20" s="127"/>
      <c r="H20" s="128"/>
      <c r="I20" s="71"/>
    </row>
    <row r="22" spans="2:9" ht="33.75" customHeight="1" x14ac:dyDescent="0.25">
      <c r="B22" s="119" t="s">
        <v>38</v>
      </c>
      <c r="C22" s="119"/>
      <c r="D22" s="119"/>
      <c r="E22" s="119"/>
      <c r="F22" s="119"/>
      <c r="G22" s="119"/>
      <c r="H22" s="119"/>
    </row>
    <row r="24" spans="2:9" ht="31.5" customHeight="1" x14ac:dyDescent="0.25">
      <c r="B24" s="119" t="s">
        <v>62</v>
      </c>
      <c r="C24" s="119"/>
      <c r="D24" s="119"/>
      <c r="E24" s="119"/>
      <c r="F24" s="119"/>
      <c r="G24" s="119"/>
      <c r="H24" s="119"/>
    </row>
    <row r="25" spans="2:9" x14ac:dyDescent="0.25">
      <c r="D25" s="30" t="s">
        <v>63</v>
      </c>
    </row>
    <row r="27" spans="2:9" ht="31.5" customHeight="1" x14ac:dyDescent="0.25">
      <c r="B27" s="119" t="s">
        <v>39</v>
      </c>
      <c r="C27" s="119"/>
      <c r="D27" s="119"/>
      <c r="E27" s="119"/>
      <c r="F27" s="119"/>
      <c r="G27" s="119"/>
      <c r="H27" s="119"/>
    </row>
    <row r="31" spans="2:9" ht="30.75" customHeight="1" x14ac:dyDescent="0.25">
      <c r="B31" s="119" t="s">
        <v>233</v>
      </c>
      <c r="C31" s="119"/>
      <c r="D31" s="119"/>
      <c r="E31" s="119"/>
      <c r="F31" s="119"/>
      <c r="G31" s="119"/>
      <c r="H31" s="119"/>
    </row>
    <row r="32" spans="2:9" x14ac:dyDescent="0.25">
      <c r="B32" s="136" t="s">
        <v>234</v>
      </c>
      <c r="C32" s="136"/>
      <c r="D32" s="136"/>
      <c r="E32" s="136"/>
      <c r="F32" s="136"/>
      <c r="G32" s="136"/>
      <c r="H32" s="136"/>
    </row>
    <row r="33" spans="2:8" x14ac:dyDescent="0.25">
      <c r="B33" s="136"/>
      <c r="C33" s="136"/>
      <c r="D33" s="136"/>
      <c r="E33" s="136"/>
      <c r="F33" s="136"/>
      <c r="G33" s="136"/>
      <c r="H33" s="136"/>
    </row>
    <row r="34" spans="2:8" x14ac:dyDescent="0.25">
      <c r="B34" s="136"/>
      <c r="C34" s="136"/>
      <c r="D34" s="136"/>
      <c r="E34" s="136"/>
      <c r="F34" s="136"/>
      <c r="G34" s="136"/>
      <c r="H34" s="136"/>
    </row>
    <row r="36" spans="2:8" ht="32.25" customHeight="1" x14ac:dyDescent="0.25">
      <c r="B36" s="119" t="s">
        <v>40</v>
      </c>
      <c r="C36" s="119"/>
      <c r="D36" s="119"/>
      <c r="E36" s="119"/>
      <c r="F36" s="119"/>
      <c r="G36" s="119"/>
      <c r="H36" s="119"/>
    </row>
    <row r="45" spans="2:8" x14ac:dyDescent="0.25">
      <c r="B45" s="31"/>
    </row>
    <row r="46" spans="2:8" ht="15.75" customHeight="1" x14ac:dyDescent="0.25">
      <c r="B46" s="136"/>
      <c r="C46" s="136"/>
      <c r="D46" s="136"/>
      <c r="E46" s="136"/>
      <c r="F46" s="136"/>
      <c r="G46" s="136"/>
      <c r="H46" s="136"/>
    </row>
    <row r="47" spans="2:8" x14ac:dyDescent="0.25">
      <c r="B47" s="136"/>
      <c r="C47" s="136"/>
      <c r="D47" s="136"/>
      <c r="E47" s="136"/>
      <c r="F47" s="136"/>
      <c r="G47" s="136"/>
      <c r="H47" s="136"/>
    </row>
    <row r="48" spans="2:8" x14ac:dyDescent="0.25">
      <c r="B48" s="32"/>
      <c r="C48" s="32"/>
      <c r="D48" s="32"/>
      <c r="E48" s="32"/>
      <c r="F48" s="32"/>
      <c r="G48" s="32"/>
      <c r="H48" s="32"/>
    </row>
    <row r="49" spans="2:8" x14ac:dyDescent="0.25">
      <c r="B49" s="32"/>
      <c r="C49" s="32"/>
      <c r="D49" s="32"/>
      <c r="E49" s="32"/>
      <c r="F49" s="32"/>
      <c r="G49" s="32"/>
      <c r="H49" s="32"/>
    </row>
    <row r="50" spans="2:8" x14ac:dyDescent="0.25">
      <c r="B50" s="32"/>
      <c r="C50" s="32"/>
      <c r="D50" s="32"/>
      <c r="E50" s="32"/>
      <c r="F50" s="32"/>
      <c r="G50" s="32"/>
      <c r="H50" s="32"/>
    </row>
    <row r="51" spans="2:8" x14ac:dyDescent="0.25">
      <c r="B51" s="32"/>
      <c r="C51" s="32"/>
      <c r="D51" s="32"/>
      <c r="E51" s="32"/>
      <c r="F51" s="32"/>
      <c r="G51" s="32"/>
      <c r="H51" s="32"/>
    </row>
    <row r="52" spans="2:8" x14ac:dyDescent="0.25">
      <c r="B52" s="32"/>
      <c r="C52" s="32"/>
      <c r="D52" s="32"/>
      <c r="E52" s="32"/>
      <c r="F52" s="32"/>
      <c r="G52" s="32"/>
      <c r="H52" s="32"/>
    </row>
    <row r="53" spans="2:8" x14ac:dyDescent="0.25">
      <c r="B53" s="32"/>
      <c r="C53" s="32"/>
      <c r="D53" s="32"/>
      <c r="E53" s="32"/>
      <c r="F53" s="32"/>
      <c r="G53" s="32"/>
      <c r="H53" s="32"/>
    </row>
    <row r="54" spans="2:8" x14ac:dyDescent="0.25">
      <c r="B54" s="32"/>
      <c r="C54" s="32"/>
      <c r="D54" s="32"/>
      <c r="E54" s="32"/>
      <c r="F54" s="32"/>
      <c r="G54" s="32"/>
      <c r="H54" s="32"/>
    </row>
    <row r="55" spans="2:8" x14ac:dyDescent="0.25">
      <c r="B55" s="32"/>
      <c r="C55" s="32"/>
      <c r="D55" s="32"/>
      <c r="E55" s="32"/>
      <c r="F55" s="32"/>
      <c r="G55" s="32"/>
      <c r="H55" s="32"/>
    </row>
  </sheetData>
  <mergeCells count="19">
    <mergeCell ref="B46:H47"/>
    <mergeCell ref="B24:H24"/>
    <mergeCell ref="B27:H27"/>
    <mergeCell ref="B31:H31"/>
    <mergeCell ref="B32:H34"/>
    <mergeCell ref="B36:H36"/>
    <mergeCell ref="B3:H3"/>
    <mergeCell ref="B4:H4"/>
    <mergeCell ref="B12:F12"/>
    <mergeCell ref="G12:H12"/>
    <mergeCell ref="B13:F13"/>
    <mergeCell ref="B22:H22"/>
    <mergeCell ref="B14:F14"/>
    <mergeCell ref="E15:H15"/>
    <mergeCell ref="G16:H16"/>
    <mergeCell ref="G19:H19"/>
    <mergeCell ref="G17:H17"/>
    <mergeCell ref="G18:H18"/>
    <mergeCell ref="G20:H20"/>
  </mergeCells>
  <phoneticPr fontId="22" type="noConversion"/>
  <dataValidations count="2">
    <dataValidation allowBlank="1" prompt="Pasirinkti parametro vertę: yra / nėra" sqref="H16 G16:G17 G18:H20" xr:uid="{52E8514C-F488-45BA-8FEF-2F1026ABD921}"/>
    <dataValidation allowBlank="1" sqref="C16:C20" xr:uid="{FF24A684-A6E0-154B-8E1E-77AC287E9B2F}"/>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B2:J28"/>
  <sheetViews>
    <sheetView zoomScale="119" zoomScaleNormal="79" workbookViewId="0">
      <selection activeCell="D34" sqref="D34"/>
    </sheetView>
  </sheetViews>
  <sheetFormatPr defaultColWidth="9.140625" defaultRowHeight="15.75" x14ac:dyDescent="0.25"/>
  <cols>
    <col min="1" max="1" width="9.140625" style="2"/>
    <col min="2" max="2" width="35.7109375" style="2" customWidth="1"/>
    <col min="3" max="3" width="39.42578125" style="2" customWidth="1"/>
    <col min="4" max="4" width="36.42578125" style="2" customWidth="1"/>
    <col min="5" max="5" width="22.140625" style="2" customWidth="1"/>
    <col min="6" max="6" width="20.42578125" style="2" customWidth="1"/>
    <col min="7" max="7" width="20.7109375" style="2" customWidth="1"/>
    <col min="8" max="8" width="26.28515625" style="2" customWidth="1"/>
    <col min="9" max="9" width="29.85546875" style="2" customWidth="1"/>
    <col min="10" max="10" width="27.7109375" style="2" customWidth="1"/>
    <col min="11" max="16384" width="9.140625" style="2"/>
  </cols>
  <sheetData>
    <row r="2" spans="2:10" ht="18.75" x14ac:dyDescent="0.3">
      <c r="B2" s="4"/>
      <c r="C2" s="6"/>
      <c r="D2" s="6"/>
      <c r="E2" s="7"/>
      <c r="F2" s="146"/>
      <c r="G2" s="146"/>
      <c r="H2" s="146"/>
      <c r="I2" s="7"/>
    </row>
    <row r="6" spans="2:10" x14ac:dyDescent="0.25">
      <c r="B6" s="143" t="s">
        <v>123</v>
      </c>
      <c r="C6" s="143"/>
      <c r="D6" s="143"/>
      <c r="E6" s="143"/>
    </row>
    <row r="8" spans="2:10" ht="47.25" x14ac:dyDescent="0.25">
      <c r="B8" s="9" t="s">
        <v>1</v>
      </c>
      <c r="C8" s="144" t="s">
        <v>46</v>
      </c>
      <c r="D8" s="145"/>
      <c r="E8" s="10" t="s">
        <v>51</v>
      </c>
    </row>
    <row r="9" spans="2:10" ht="33.950000000000003" customHeight="1" x14ac:dyDescent="0.25">
      <c r="B9" s="11" t="s">
        <v>32</v>
      </c>
      <c r="C9" s="149" t="str">
        <f>'Vertinimo tvarka'!C16</f>
        <v>Tūrinio konvekcinio daviklio maksimalus apžiūros lauko kampas ≥ 120° (būtina nurodyti tinkrąjį kampą, o ne programiniu būdu išplėstą (angli. extended))</v>
      </c>
      <c r="D9" s="150"/>
      <c r="E9" s="12"/>
      <c r="F9" s="17"/>
    </row>
    <row r="10" spans="2:10" x14ac:dyDescent="0.25">
      <c r="B10" s="88" t="s">
        <v>33</v>
      </c>
      <c r="C10" s="148" t="str">
        <f>'Vertinimo tvarka'!C17</f>
        <v>Linijinio daviklio elementų skaičius ≥ 250</v>
      </c>
      <c r="D10" s="148"/>
      <c r="E10" s="87"/>
      <c r="F10" s="73"/>
    </row>
    <row r="11" spans="2:10" x14ac:dyDescent="0.25">
      <c r="B11" s="13" t="s">
        <v>34</v>
      </c>
      <c r="C11" s="149" t="str">
        <f>'Vertinimo tvarka'!C18</f>
        <v>Palaikomas dažnių diapazonas  ≥ 25 MHz</v>
      </c>
      <c r="D11" s="150"/>
      <c r="E11" s="12"/>
      <c r="F11" s="73"/>
    </row>
    <row r="12" spans="2:10" x14ac:dyDescent="0.25">
      <c r="B12" s="13" t="s">
        <v>35</v>
      </c>
      <c r="C12" s="149" t="str">
        <f>'Vertinimo tvarka'!C19</f>
        <v>Skaitmeninių kanalų kiekis ≥ 15 000 000</v>
      </c>
      <c r="D12" s="150"/>
      <c r="E12" s="12"/>
      <c r="F12" s="73"/>
    </row>
    <row r="13" spans="2:10" x14ac:dyDescent="0.25">
      <c r="B13" s="13" t="s">
        <v>226</v>
      </c>
      <c r="C13" s="149" t="str">
        <f>'Vertinimo tvarka'!C20</f>
        <v>Dinaminis diapazonas ≥ 350 dB</v>
      </c>
      <c r="D13" s="150"/>
      <c r="E13" s="12"/>
      <c r="F13" s="73"/>
    </row>
    <row r="15" spans="2:10" x14ac:dyDescent="0.25">
      <c r="B15" s="143" t="s">
        <v>124</v>
      </c>
      <c r="C15" s="143"/>
      <c r="D15" s="143"/>
    </row>
    <row r="16" spans="2:10" x14ac:dyDescent="0.25">
      <c r="C16" s="3"/>
      <c r="D16" s="3"/>
      <c r="E16" s="3"/>
      <c r="F16" s="3"/>
      <c r="G16" s="3"/>
      <c r="H16" s="3"/>
      <c r="I16" s="3"/>
      <c r="J16" s="3"/>
    </row>
    <row r="17" spans="2:10" x14ac:dyDescent="0.25">
      <c r="B17" s="145" t="s">
        <v>47</v>
      </c>
      <c r="C17" s="145"/>
      <c r="D17" s="10" t="s">
        <v>48</v>
      </c>
      <c r="E17" s="9" t="s">
        <v>49</v>
      </c>
      <c r="F17" s="3"/>
      <c r="G17" s="3"/>
      <c r="H17" s="3"/>
      <c r="I17" s="3"/>
      <c r="J17" s="3"/>
    </row>
    <row r="18" spans="2:10" x14ac:dyDescent="0.25">
      <c r="B18" s="147" t="s">
        <v>106</v>
      </c>
      <c r="C18" s="147"/>
      <c r="D18" s="14"/>
      <c r="E18" s="15" t="s">
        <v>50</v>
      </c>
      <c r="F18" s="3"/>
      <c r="G18" s="3"/>
      <c r="H18" s="3"/>
      <c r="I18" s="3"/>
      <c r="J18" s="3"/>
    </row>
    <row r="19" spans="2:10" x14ac:dyDescent="0.25">
      <c r="B19" s="141" t="s">
        <v>52</v>
      </c>
      <c r="C19" s="142"/>
      <c r="D19" s="3"/>
      <c r="E19" s="3"/>
      <c r="F19" s="3"/>
      <c r="G19" s="3"/>
      <c r="H19" s="3"/>
      <c r="I19" s="3"/>
      <c r="J19" s="3"/>
    </row>
    <row r="20" spans="2:10" x14ac:dyDescent="0.25">
      <c r="B20" s="137" t="s">
        <v>36</v>
      </c>
      <c r="C20" s="138"/>
      <c r="D20" s="16"/>
    </row>
    <row r="21" spans="2:10" x14ac:dyDescent="0.25">
      <c r="B21" s="137"/>
      <c r="C21" s="138"/>
      <c r="D21" s="16"/>
    </row>
    <row r="22" spans="2:10" ht="15.75" customHeight="1" x14ac:dyDescent="0.25">
      <c r="B22" s="137" t="s">
        <v>37</v>
      </c>
      <c r="C22" s="138"/>
    </row>
    <row r="23" spans="2:10" x14ac:dyDescent="0.25">
      <c r="B23" s="137"/>
      <c r="C23" s="138"/>
    </row>
    <row r="24" spans="2:10" x14ac:dyDescent="0.25">
      <c r="B24" s="137" t="s">
        <v>120</v>
      </c>
      <c r="C24" s="138"/>
    </row>
    <row r="25" spans="2:10" x14ac:dyDescent="0.25">
      <c r="B25" s="137" t="s">
        <v>121</v>
      </c>
      <c r="C25" s="138"/>
    </row>
    <row r="26" spans="2:10" ht="15.75" customHeight="1" x14ac:dyDescent="0.25">
      <c r="B26" s="137" t="s">
        <v>122</v>
      </c>
      <c r="C26" s="138"/>
    </row>
    <row r="27" spans="2:10" x14ac:dyDescent="0.25">
      <c r="B27" s="139"/>
      <c r="C27" s="140"/>
    </row>
    <row r="28" spans="2:10" x14ac:dyDescent="0.25">
      <c r="B28" s="17"/>
      <c r="C28" s="17"/>
    </row>
  </sheetData>
  <mergeCells count="17">
    <mergeCell ref="B6:E6"/>
    <mergeCell ref="C8:D8"/>
    <mergeCell ref="F2:H2"/>
    <mergeCell ref="B18:C18"/>
    <mergeCell ref="C10:D10"/>
    <mergeCell ref="C9:D9"/>
    <mergeCell ref="C11:D11"/>
    <mergeCell ref="C12:D12"/>
    <mergeCell ref="B15:D15"/>
    <mergeCell ref="B17:C17"/>
    <mergeCell ref="C13:D13"/>
    <mergeCell ref="B24:C24"/>
    <mergeCell ref="B25:C25"/>
    <mergeCell ref="B26:C27"/>
    <mergeCell ref="B19:C19"/>
    <mergeCell ref="B22:C23"/>
    <mergeCell ref="B20:C21"/>
  </mergeCells>
  <phoneticPr fontId="22" type="noConversion"/>
  <dataValidations disablePrompts="1" count="3">
    <dataValidation type="list" allowBlank="1" showInputMessage="1" showErrorMessage="1" prompt="Pasirinkti parametro vertę: yra / nėra" sqref="E9:E13" xr:uid="{BC22B66D-08B9-4E8A-B4AB-88296C6D243F}">
      <formula1>"Yra, Nėra"</formula1>
    </dataValidation>
    <dataValidation allowBlank="1" sqref="B18:C18 C9:C13" xr:uid="{A50A1BA4-CC4D-40FC-AC9D-32CA624405C2}"/>
    <dataValidation type="list" allowBlank="1" showInputMessage="1" prompt="Pasirinkti garantinio laikotarpio reikšmę" sqref="D18" xr:uid="{C69DECDC-4BD5-4A44-BD96-0520E1B05B44}">
      <formula1>"3,4,5,6"</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O78"/>
  <sheetViews>
    <sheetView topLeftCell="A23" zoomScale="174" zoomScaleNormal="112" workbookViewId="0">
      <selection activeCell="Q47" sqref="Q47"/>
    </sheetView>
  </sheetViews>
  <sheetFormatPr defaultColWidth="9.140625" defaultRowHeight="15.75" x14ac:dyDescent="0.25"/>
  <cols>
    <col min="1" max="1" width="3.42578125" style="2" customWidth="1"/>
    <col min="2" max="16384" width="9.140625" style="2"/>
  </cols>
  <sheetData>
    <row r="1" spans="1:15" ht="18.75" x14ac:dyDescent="0.3">
      <c r="A1" s="153" t="s">
        <v>100</v>
      </c>
      <c r="B1" s="153"/>
      <c r="C1" s="153"/>
      <c r="D1" s="153"/>
      <c r="E1" s="153"/>
      <c r="F1" s="153"/>
      <c r="G1" s="153"/>
      <c r="H1" s="153"/>
      <c r="I1" s="153"/>
      <c r="J1" s="153"/>
      <c r="K1" s="153"/>
      <c r="L1" s="153"/>
      <c r="M1" s="153"/>
      <c r="N1" s="153"/>
      <c r="O1" s="153"/>
    </row>
    <row r="2" spans="1:15" x14ac:dyDescent="0.25">
      <c r="A2" s="59" t="s">
        <v>11</v>
      </c>
      <c r="B2" s="151" t="s">
        <v>109</v>
      </c>
      <c r="C2" s="151"/>
      <c r="D2" s="151"/>
      <c r="E2" s="151"/>
      <c r="F2" s="151"/>
      <c r="G2" s="151"/>
      <c r="H2" s="151"/>
      <c r="I2" s="151"/>
      <c r="J2" s="151"/>
      <c r="K2" s="151"/>
      <c r="L2" s="151"/>
      <c r="M2" s="151"/>
      <c r="N2" s="151"/>
      <c r="O2" s="151"/>
    </row>
    <row r="3" spans="1:15" x14ac:dyDescent="0.25">
      <c r="A3" s="59"/>
      <c r="B3" s="151"/>
      <c r="C3" s="151"/>
      <c r="D3" s="151"/>
      <c r="E3" s="151"/>
      <c r="F3" s="151"/>
      <c r="G3" s="151"/>
      <c r="H3" s="151"/>
      <c r="I3" s="151"/>
      <c r="J3" s="151"/>
      <c r="K3" s="151"/>
      <c r="L3" s="151"/>
      <c r="M3" s="151"/>
      <c r="N3" s="151"/>
      <c r="O3" s="151"/>
    </row>
    <row r="4" spans="1:15" x14ac:dyDescent="0.25">
      <c r="A4" s="59"/>
      <c r="B4" s="151"/>
      <c r="C4" s="151"/>
      <c r="D4" s="151"/>
      <c r="E4" s="151"/>
      <c r="F4" s="151"/>
      <c r="G4" s="151"/>
      <c r="H4" s="151"/>
      <c r="I4" s="151"/>
      <c r="J4" s="151"/>
      <c r="K4" s="151"/>
      <c r="L4" s="151"/>
      <c r="M4" s="151"/>
      <c r="N4" s="151"/>
      <c r="O4" s="151"/>
    </row>
    <row r="5" spans="1:15" x14ac:dyDescent="0.25">
      <c r="A5" s="59"/>
      <c r="B5" s="151"/>
      <c r="C5" s="151"/>
      <c r="D5" s="151"/>
      <c r="E5" s="151"/>
      <c r="F5" s="151"/>
      <c r="G5" s="151"/>
      <c r="H5" s="151"/>
      <c r="I5" s="151"/>
      <c r="J5" s="151"/>
      <c r="K5" s="151"/>
      <c r="L5" s="151"/>
      <c r="M5" s="151"/>
      <c r="N5" s="151"/>
      <c r="O5" s="151"/>
    </row>
    <row r="6" spans="1:15" x14ac:dyDescent="0.25">
      <c r="A6" s="59"/>
      <c r="B6" s="151"/>
      <c r="C6" s="151"/>
      <c r="D6" s="151"/>
      <c r="E6" s="151"/>
      <c r="F6" s="151"/>
      <c r="G6" s="151"/>
      <c r="H6" s="151"/>
      <c r="I6" s="151"/>
      <c r="J6" s="151"/>
      <c r="K6" s="151"/>
      <c r="L6" s="151"/>
      <c r="M6" s="151"/>
      <c r="N6" s="151"/>
      <c r="O6" s="151"/>
    </row>
    <row r="7" spans="1:15" x14ac:dyDescent="0.25">
      <c r="A7" s="59"/>
      <c r="B7" s="151"/>
      <c r="C7" s="151"/>
      <c r="D7" s="151"/>
      <c r="E7" s="151"/>
      <c r="F7" s="151"/>
      <c r="G7" s="151"/>
      <c r="H7" s="151"/>
      <c r="I7" s="151"/>
      <c r="J7" s="151"/>
      <c r="K7" s="151"/>
      <c r="L7" s="151"/>
      <c r="M7" s="151"/>
      <c r="N7" s="151"/>
      <c r="O7" s="151"/>
    </row>
    <row r="8" spans="1:15" x14ac:dyDescent="0.25">
      <c r="A8" s="59"/>
      <c r="B8" s="151"/>
      <c r="C8" s="151"/>
      <c r="D8" s="151"/>
      <c r="E8" s="151"/>
      <c r="F8" s="151"/>
      <c r="G8" s="151"/>
      <c r="H8" s="151"/>
      <c r="I8" s="151"/>
      <c r="J8" s="151"/>
      <c r="K8" s="151"/>
      <c r="L8" s="151"/>
      <c r="M8" s="151"/>
      <c r="N8" s="151"/>
      <c r="O8" s="151"/>
    </row>
    <row r="9" spans="1:15" x14ac:dyDescent="0.25">
      <c r="A9" s="59"/>
      <c r="B9" s="151"/>
      <c r="C9" s="151"/>
      <c r="D9" s="151"/>
      <c r="E9" s="151"/>
      <c r="F9" s="151"/>
      <c r="G9" s="151"/>
      <c r="H9" s="151"/>
      <c r="I9" s="151"/>
      <c r="J9" s="151"/>
      <c r="K9" s="151"/>
      <c r="L9" s="151"/>
      <c r="M9" s="151"/>
      <c r="N9" s="151"/>
      <c r="O9" s="151"/>
    </row>
    <row r="10" spans="1:15" x14ac:dyDescent="0.25">
      <c r="A10" s="154" t="s">
        <v>12</v>
      </c>
      <c r="B10" s="151" t="s">
        <v>110</v>
      </c>
      <c r="C10" s="151"/>
      <c r="D10" s="151"/>
      <c r="E10" s="151"/>
      <c r="F10" s="151"/>
      <c r="G10" s="151"/>
      <c r="H10" s="151"/>
      <c r="I10" s="151"/>
      <c r="J10" s="151"/>
      <c r="K10" s="151"/>
      <c r="L10" s="151"/>
      <c r="M10" s="151"/>
      <c r="N10" s="151"/>
      <c r="O10" s="151"/>
    </row>
    <row r="11" spans="1:15" x14ac:dyDescent="0.25">
      <c r="A11" s="154"/>
      <c r="B11" s="151"/>
      <c r="C11" s="151"/>
      <c r="D11" s="151"/>
      <c r="E11" s="151"/>
      <c r="F11" s="151"/>
      <c r="G11" s="151"/>
      <c r="H11" s="151"/>
      <c r="I11" s="151"/>
      <c r="J11" s="151"/>
      <c r="K11" s="151"/>
      <c r="L11" s="151"/>
      <c r="M11" s="151"/>
      <c r="N11" s="151"/>
      <c r="O11" s="151"/>
    </row>
    <row r="12" spans="1:15" x14ac:dyDescent="0.25">
      <c r="A12" s="154"/>
      <c r="B12" s="151"/>
      <c r="C12" s="151"/>
      <c r="D12" s="151"/>
      <c r="E12" s="151"/>
      <c r="F12" s="151"/>
      <c r="G12" s="151"/>
      <c r="H12" s="151"/>
      <c r="I12" s="151"/>
      <c r="J12" s="151"/>
      <c r="K12" s="151"/>
      <c r="L12" s="151"/>
      <c r="M12" s="151"/>
      <c r="N12" s="151"/>
      <c r="O12" s="151"/>
    </row>
    <row r="13" spans="1:15" x14ac:dyDescent="0.25">
      <c r="A13" s="154"/>
      <c r="B13" s="151"/>
      <c r="C13" s="151"/>
      <c r="D13" s="151"/>
      <c r="E13" s="151"/>
      <c r="F13" s="151"/>
      <c r="G13" s="151"/>
      <c r="H13" s="151"/>
      <c r="I13" s="151"/>
      <c r="J13" s="151"/>
      <c r="K13" s="151"/>
      <c r="L13" s="151"/>
      <c r="M13" s="151"/>
      <c r="N13" s="151"/>
      <c r="O13" s="151"/>
    </row>
    <row r="14" spans="1:15" x14ac:dyDescent="0.25">
      <c r="A14" s="154"/>
      <c r="B14" s="151"/>
      <c r="C14" s="151"/>
      <c r="D14" s="151"/>
      <c r="E14" s="151"/>
      <c r="F14" s="151"/>
      <c r="G14" s="151"/>
      <c r="H14" s="151"/>
      <c r="I14" s="151"/>
      <c r="J14" s="151"/>
      <c r="K14" s="151"/>
      <c r="L14" s="151"/>
      <c r="M14" s="151"/>
      <c r="N14" s="151"/>
      <c r="O14" s="151"/>
    </row>
    <row r="15" spans="1:15" x14ac:dyDescent="0.25">
      <c r="A15" s="154"/>
      <c r="B15" s="151"/>
      <c r="C15" s="151"/>
      <c r="D15" s="151"/>
      <c r="E15" s="151"/>
      <c r="F15" s="151"/>
      <c r="G15" s="151"/>
      <c r="H15" s="151"/>
      <c r="I15" s="151"/>
      <c r="J15" s="151"/>
      <c r="K15" s="151"/>
      <c r="L15" s="151"/>
      <c r="M15" s="151"/>
      <c r="N15" s="151"/>
      <c r="O15" s="151"/>
    </row>
    <row r="16" spans="1:15" x14ac:dyDescent="0.25">
      <c r="A16" s="154"/>
      <c r="B16" s="151"/>
      <c r="C16" s="151"/>
      <c r="D16" s="151"/>
      <c r="E16" s="151"/>
      <c r="F16" s="151"/>
      <c r="G16" s="151"/>
      <c r="H16" s="151"/>
      <c r="I16" s="151"/>
      <c r="J16" s="151"/>
      <c r="K16" s="151"/>
      <c r="L16" s="151"/>
      <c r="M16" s="151"/>
      <c r="N16" s="151"/>
      <c r="O16" s="151"/>
    </row>
    <row r="17" spans="1:15" x14ac:dyDescent="0.25">
      <c r="A17" s="154"/>
      <c r="B17" s="151"/>
      <c r="C17" s="151"/>
      <c r="D17" s="151"/>
      <c r="E17" s="151"/>
      <c r="F17" s="151"/>
      <c r="G17" s="151"/>
      <c r="H17" s="151"/>
      <c r="I17" s="151"/>
      <c r="J17" s="151"/>
      <c r="K17" s="151"/>
      <c r="L17" s="151"/>
      <c r="M17" s="151"/>
      <c r="N17" s="151"/>
      <c r="O17" s="151"/>
    </row>
    <row r="18" spans="1:15" x14ac:dyDescent="0.25">
      <c r="A18" s="154"/>
      <c r="B18" s="151"/>
      <c r="C18" s="151"/>
      <c r="D18" s="151"/>
      <c r="E18" s="151"/>
      <c r="F18" s="151"/>
      <c r="G18" s="151"/>
      <c r="H18" s="151"/>
      <c r="I18" s="151"/>
      <c r="J18" s="151"/>
      <c r="K18" s="151"/>
      <c r="L18" s="151"/>
      <c r="M18" s="151"/>
      <c r="N18" s="151"/>
      <c r="O18" s="151"/>
    </row>
    <row r="19" spans="1:15" x14ac:dyDescent="0.25">
      <c r="A19" s="154"/>
      <c r="B19" s="151"/>
      <c r="C19" s="151"/>
      <c r="D19" s="151"/>
      <c r="E19" s="151"/>
      <c r="F19" s="151"/>
      <c r="G19" s="151"/>
      <c r="H19" s="151"/>
      <c r="I19" s="151"/>
      <c r="J19" s="151"/>
      <c r="K19" s="151"/>
      <c r="L19" s="151"/>
      <c r="M19" s="151"/>
      <c r="N19" s="151"/>
      <c r="O19" s="151"/>
    </row>
    <row r="20" spans="1:15" x14ac:dyDescent="0.25">
      <c r="A20" s="154" t="s">
        <v>13</v>
      </c>
      <c r="B20" s="151" t="s">
        <v>9</v>
      </c>
      <c r="C20" s="151"/>
      <c r="D20" s="151"/>
      <c r="E20" s="151"/>
      <c r="F20" s="151"/>
      <c r="G20" s="151"/>
      <c r="H20" s="151"/>
      <c r="I20" s="151"/>
      <c r="J20" s="151"/>
      <c r="K20" s="151"/>
      <c r="L20" s="151"/>
      <c r="M20" s="151"/>
      <c r="N20" s="151"/>
      <c r="O20" s="151"/>
    </row>
    <row r="21" spans="1:15" x14ac:dyDescent="0.25">
      <c r="A21" s="154"/>
      <c r="B21" s="151"/>
      <c r="C21" s="151"/>
      <c r="D21" s="151"/>
      <c r="E21" s="151"/>
      <c r="F21" s="151"/>
      <c r="G21" s="151"/>
      <c r="H21" s="151"/>
      <c r="I21" s="151"/>
      <c r="J21" s="151"/>
      <c r="K21" s="151"/>
      <c r="L21" s="151"/>
      <c r="M21" s="151"/>
      <c r="N21" s="151"/>
      <c r="O21" s="151"/>
    </row>
    <row r="22" spans="1:15" x14ac:dyDescent="0.25">
      <c r="A22" s="154"/>
      <c r="B22" s="151"/>
      <c r="C22" s="151"/>
      <c r="D22" s="151"/>
      <c r="E22" s="151"/>
      <c r="F22" s="151"/>
      <c r="G22" s="151"/>
      <c r="H22" s="151"/>
      <c r="I22" s="151"/>
      <c r="J22" s="151"/>
      <c r="K22" s="151"/>
      <c r="L22" s="151"/>
      <c r="M22" s="151"/>
      <c r="N22" s="151"/>
      <c r="O22" s="151"/>
    </row>
    <row r="23" spans="1:15" x14ac:dyDescent="0.25">
      <c r="A23" s="154" t="s">
        <v>14</v>
      </c>
      <c r="B23" s="151" t="s">
        <v>111</v>
      </c>
      <c r="C23" s="151"/>
      <c r="D23" s="151"/>
      <c r="E23" s="151"/>
      <c r="F23" s="151"/>
      <c r="G23" s="151"/>
      <c r="H23" s="151"/>
      <c r="I23" s="151"/>
      <c r="J23" s="151"/>
      <c r="K23" s="151"/>
      <c r="L23" s="151"/>
      <c r="M23" s="151"/>
      <c r="N23" s="151"/>
      <c r="O23" s="151"/>
    </row>
    <row r="24" spans="1:15" x14ac:dyDescent="0.25">
      <c r="A24" s="154"/>
      <c r="B24" s="151"/>
      <c r="C24" s="151"/>
      <c r="D24" s="151"/>
      <c r="E24" s="151"/>
      <c r="F24" s="151"/>
      <c r="G24" s="151"/>
      <c r="H24" s="151"/>
      <c r="I24" s="151"/>
      <c r="J24" s="151"/>
      <c r="K24" s="151"/>
      <c r="L24" s="151"/>
      <c r="M24" s="151"/>
      <c r="N24" s="151"/>
      <c r="O24" s="151"/>
    </row>
    <row r="25" spans="1:15" x14ac:dyDescent="0.25">
      <c r="A25" s="154"/>
      <c r="B25" s="151"/>
      <c r="C25" s="151"/>
      <c r="D25" s="151"/>
      <c r="E25" s="151"/>
      <c r="F25" s="151"/>
      <c r="G25" s="151"/>
      <c r="H25" s="151"/>
      <c r="I25" s="151"/>
      <c r="J25" s="151"/>
      <c r="K25" s="151"/>
      <c r="L25" s="151"/>
      <c r="M25" s="151"/>
      <c r="N25" s="151"/>
      <c r="O25" s="151"/>
    </row>
    <row r="26" spans="1:15" x14ac:dyDescent="0.25">
      <c r="A26" s="154"/>
      <c r="B26" s="151"/>
      <c r="C26" s="151"/>
      <c r="D26" s="151"/>
      <c r="E26" s="151"/>
      <c r="F26" s="151"/>
      <c r="G26" s="151"/>
      <c r="H26" s="151"/>
      <c r="I26" s="151"/>
      <c r="J26" s="151"/>
      <c r="K26" s="151"/>
      <c r="L26" s="151"/>
      <c r="M26" s="151"/>
      <c r="N26" s="151"/>
      <c r="O26" s="151"/>
    </row>
    <row r="27" spans="1:15" x14ac:dyDescent="0.25">
      <c r="A27" s="154"/>
      <c r="B27" s="151"/>
      <c r="C27" s="151"/>
      <c r="D27" s="151"/>
      <c r="E27" s="151"/>
      <c r="F27" s="151"/>
      <c r="G27" s="151"/>
      <c r="H27" s="151"/>
      <c r="I27" s="151"/>
      <c r="J27" s="151"/>
      <c r="K27" s="151"/>
      <c r="L27" s="151"/>
      <c r="M27" s="151"/>
      <c r="N27" s="151"/>
      <c r="O27" s="151"/>
    </row>
    <row r="28" spans="1:15" x14ac:dyDescent="0.25">
      <c r="A28" s="154"/>
      <c r="B28" s="151"/>
      <c r="C28" s="151"/>
      <c r="D28" s="151"/>
      <c r="E28" s="151"/>
      <c r="F28" s="151"/>
      <c r="G28" s="151"/>
      <c r="H28" s="151"/>
      <c r="I28" s="151"/>
      <c r="J28" s="151"/>
      <c r="K28" s="151"/>
      <c r="L28" s="151"/>
      <c r="M28" s="151"/>
      <c r="N28" s="151"/>
      <c r="O28" s="151"/>
    </row>
    <row r="29" spans="1:15" x14ac:dyDescent="0.25">
      <c r="A29" s="154"/>
      <c r="B29" s="151"/>
      <c r="C29" s="151"/>
      <c r="D29" s="151"/>
      <c r="E29" s="151"/>
      <c r="F29" s="151"/>
      <c r="G29" s="151"/>
      <c r="H29" s="151"/>
      <c r="I29" s="151"/>
      <c r="J29" s="151"/>
      <c r="K29" s="151"/>
      <c r="L29" s="151"/>
      <c r="M29" s="151"/>
      <c r="N29" s="151"/>
      <c r="O29" s="151"/>
    </row>
    <row r="30" spans="1:15" x14ac:dyDescent="0.25">
      <c r="A30" s="154"/>
      <c r="B30" s="151"/>
      <c r="C30" s="151"/>
      <c r="D30" s="151"/>
      <c r="E30" s="151"/>
      <c r="F30" s="151"/>
      <c r="G30" s="151"/>
      <c r="H30" s="151"/>
      <c r="I30" s="151"/>
      <c r="J30" s="151"/>
      <c r="K30" s="151"/>
      <c r="L30" s="151"/>
      <c r="M30" s="151"/>
      <c r="N30" s="151"/>
      <c r="O30" s="151"/>
    </row>
    <row r="31" spans="1:15" ht="15.75" customHeight="1" x14ac:dyDescent="0.25">
      <c r="A31" s="154" t="s">
        <v>15</v>
      </c>
      <c r="B31" s="151" t="s">
        <v>112</v>
      </c>
      <c r="C31" s="151"/>
      <c r="D31" s="151"/>
      <c r="E31" s="151"/>
      <c r="F31" s="151"/>
      <c r="G31" s="151"/>
      <c r="H31" s="151"/>
      <c r="I31" s="151"/>
      <c r="J31" s="151"/>
      <c r="K31" s="151"/>
      <c r="L31" s="151"/>
      <c r="M31" s="151"/>
      <c r="N31" s="151"/>
      <c r="O31" s="151"/>
    </row>
    <row r="32" spans="1:15" x14ac:dyDescent="0.25">
      <c r="A32" s="154"/>
      <c r="B32" s="151"/>
      <c r="C32" s="151"/>
      <c r="D32" s="151"/>
      <c r="E32" s="151"/>
      <c r="F32" s="151"/>
      <c r="G32" s="151"/>
      <c r="H32" s="151"/>
      <c r="I32" s="151"/>
      <c r="J32" s="151"/>
      <c r="K32" s="151"/>
      <c r="L32" s="151"/>
      <c r="M32" s="151"/>
      <c r="N32" s="151"/>
      <c r="O32" s="151"/>
    </row>
    <row r="33" spans="1:15" x14ac:dyDescent="0.25">
      <c r="A33" s="154"/>
      <c r="B33" s="151"/>
      <c r="C33" s="151"/>
      <c r="D33" s="151"/>
      <c r="E33" s="151"/>
      <c r="F33" s="151"/>
      <c r="G33" s="151"/>
      <c r="H33" s="151"/>
      <c r="I33" s="151"/>
      <c r="J33" s="151"/>
      <c r="K33" s="151"/>
      <c r="L33" s="151"/>
      <c r="M33" s="151"/>
      <c r="N33" s="151"/>
      <c r="O33" s="151"/>
    </row>
    <row r="34" spans="1:15" x14ac:dyDescent="0.25">
      <c r="A34" s="5" t="s">
        <v>16</v>
      </c>
      <c r="B34" s="151" t="s">
        <v>18</v>
      </c>
      <c r="C34" s="151"/>
      <c r="D34" s="151"/>
      <c r="E34" s="151"/>
      <c r="F34" s="151"/>
      <c r="G34" s="151"/>
      <c r="H34" s="151"/>
      <c r="I34" s="151"/>
      <c r="J34" s="151"/>
      <c r="K34" s="151"/>
      <c r="L34" s="151"/>
      <c r="M34" s="151"/>
      <c r="N34" s="151"/>
      <c r="O34" s="151"/>
    </row>
    <row r="35" spans="1:15" x14ac:dyDescent="0.25">
      <c r="A35" s="5"/>
      <c r="B35" s="152" t="s">
        <v>113</v>
      </c>
      <c r="C35" s="152"/>
      <c r="D35" s="152"/>
      <c r="E35" s="152"/>
      <c r="F35" s="152"/>
      <c r="G35" s="152"/>
      <c r="H35" s="152"/>
      <c r="I35" s="152"/>
      <c r="J35" s="152"/>
      <c r="K35" s="152"/>
      <c r="L35" s="152"/>
      <c r="M35" s="152"/>
      <c r="N35" s="152"/>
      <c r="O35" s="152"/>
    </row>
    <row r="36" spans="1:15" ht="15.75" customHeight="1" x14ac:dyDescent="0.25">
      <c r="A36" s="5"/>
      <c r="B36" s="151" t="s">
        <v>97</v>
      </c>
      <c r="C36" s="151"/>
      <c r="D36" s="151"/>
      <c r="E36" s="151"/>
      <c r="F36" s="151"/>
      <c r="G36" s="151"/>
      <c r="H36" s="151"/>
      <c r="I36" s="151"/>
      <c r="J36" s="151"/>
      <c r="K36" s="151"/>
      <c r="L36" s="151"/>
      <c r="M36" s="151"/>
      <c r="N36" s="151"/>
      <c r="O36" s="151"/>
    </row>
    <row r="37" spans="1:15" x14ac:dyDescent="0.25">
      <c r="A37" s="5"/>
      <c r="B37" s="151"/>
      <c r="C37" s="151"/>
      <c r="D37" s="151"/>
      <c r="E37" s="151"/>
      <c r="F37" s="151"/>
      <c r="G37" s="151"/>
      <c r="H37" s="151"/>
      <c r="I37" s="151"/>
      <c r="J37" s="151"/>
      <c r="K37" s="151"/>
      <c r="L37" s="151"/>
      <c r="M37" s="151"/>
      <c r="N37" s="151"/>
      <c r="O37" s="151"/>
    </row>
    <row r="38" spans="1:15" x14ac:dyDescent="0.25">
      <c r="A38" s="5"/>
      <c r="B38" s="151"/>
      <c r="C38" s="151"/>
      <c r="D38" s="151"/>
      <c r="E38" s="151"/>
      <c r="F38" s="151"/>
      <c r="G38" s="151"/>
      <c r="H38" s="151"/>
      <c r="I38" s="151"/>
      <c r="J38" s="151"/>
      <c r="K38" s="151"/>
      <c r="L38" s="151"/>
      <c r="M38" s="151"/>
      <c r="N38" s="151"/>
      <c r="O38" s="151"/>
    </row>
    <row r="39" spans="1:15" x14ac:dyDescent="0.25">
      <c r="A39" s="5" t="s">
        <v>17</v>
      </c>
      <c r="B39" s="151" t="s">
        <v>19</v>
      </c>
      <c r="C39" s="151"/>
      <c r="D39" s="151"/>
      <c r="E39" s="151"/>
      <c r="F39" s="151"/>
      <c r="G39" s="151"/>
      <c r="H39" s="151"/>
      <c r="I39" s="151"/>
      <c r="J39" s="151"/>
      <c r="K39" s="151"/>
      <c r="L39" s="151"/>
      <c r="M39" s="151"/>
      <c r="N39" s="151"/>
      <c r="O39" s="151"/>
    </row>
    <row r="40" spans="1:15" x14ac:dyDescent="0.25">
      <c r="A40" s="5"/>
      <c r="B40" s="151" t="s">
        <v>20</v>
      </c>
      <c r="C40" s="151"/>
      <c r="D40" s="151"/>
      <c r="E40" s="151"/>
      <c r="F40" s="151"/>
      <c r="G40" s="151"/>
      <c r="H40" s="151"/>
      <c r="I40" s="151"/>
      <c r="J40" s="151"/>
      <c r="K40" s="151"/>
      <c r="L40" s="151"/>
      <c r="M40" s="151"/>
      <c r="N40" s="151"/>
      <c r="O40" s="151"/>
    </row>
    <row r="41" spans="1:15" x14ac:dyDescent="0.25">
      <c r="A41" s="5"/>
      <c r="B41" s="151" t="s">
        <v>21</v>
      </c>
      <c r="C41" s="151"/>
      <c r="D41" s="151"/>
      <c r="E41" s="151"/>
      <c r="F41" s="151"/>
      <c r="G41" s="151"/>
      <c r="H41" s="151"/>
      <c r="I41" s="151"/>
      <c r="J41" s="151"/>
      <c r="K41" s="151"/>
      <c r="L41" s="151"/>
      <c r="M41" s="151"/>
      <c r="N41" s="151"/>
      <c r="O41" s="151"/>
    </row>
    <row r="42" spans="1:15" ht="15.75" customHeight="1" x14ac:dyDescent="0.25">
      <c r="A42" s="5"/>
      <c r="B42" s="151" t="s">
        <v>41</v>
      </c>
      <c r="C42" s="151"/>
      <c r="D42" s="151"/>
      <c r="E42" s="151"/>
      <c r="F42" s="151"/>
      <c r="G42" s="151"/>
      <c r="H42" s="151"/>
      <c r="I42" s="151"/>
      <c r="J42" s="151"/>
      <c r="K42" s="151"/>
      <c r="L42" s="151"/>
      <c r="M42" s="151"/>
      <c r="N42" s="151"/>
      <c r="O42" s="151"/>
    </row>
    <row r="43" spans="1:15" ht="15.75" customHeight="1" x14ac:dyDescent="0.25">
      <c r="A43" s="5"/>
      <c r="B43" s="151"/>
      <c r="C43" s="151"/>
      <c r="D43" s="151"/>
      <c r="E43" s="151"/>
      <c r="F43" s="151"/>
      <c r="G43" s="151"/>
      <c r="H43" s="151"/>
      <c r="I43" s="151"/>
      <c r="J43" s="151"/>
      <c r="K43" s="151"/>
      <c r="L43" s="151"/>
      <c r="M43" s="151"/>
      <c r="N43" s="151"/>
      <c r="O43" s="151"/>
    </row>
    <row r="44" spans="1:15" x14ac:dyDescent="0.25">
      <c r="A44" s="5"/>
      <c r="B44" s="151"/>
      <c r="C44" s="151"/>
      <c r="D44" s="151"/>
      <c r="E44" s="151"/>
      <c r="F44" s="151"/>
      <c r="G44" s="151"/>
      <c r="H44" s="151"/>
      <c r="I44" s="151"/>
      <c r="J44" s="151"/>
      <c r="K44" s="151"/>
      <c r="L44" s="151"/>
      <c r="M44" s="151"/>
      <c r="N44" s="151"/>
      <c r="O44" s="151"/>
    </row>
    <row r="45" spans="1:15" x14ac:dyDescent="0.25">
      <c r="A45" s="5"/>
      <c r="B45" s="151" t="s">
        <v>42</v>
      </c>
      <c r="C45" s="151"/>
      <c r="D45" s="151"/>
      <c r="E45" s="151"/>
      <c r="F45" s="151"/>
      <c r="G45" s="151"/>
      <c r="H45" s="151"/>
      <c r="I45" s="151"/>
      <c r="J45" s="151"/>
      <c r="K45" s="151"/>
      <c r="L45" s="151"/>
      <c r="M45" s="151"/>
      <c r="N45" s="151"/>
      <c r="O45" s="151"/>
    </row>
    <row r="46" spans="1:15" x14ac:dyDescent="0.25">
      <c r="A46" s="5"/>
      <c r="B46" s="151"/>
      <c r="C46" s="151"/>
      <c r="D46" s="151"/>
      <c r="E46" s="151"/>
      <c r="F46" s="151"/>
      <c r="G46" s="151"/>
      <c r="H46" s="151"/>
      <c r="I46" s="151"/>
      <c r="J46" s="151"/>
      <c r="K46" s="151"/>
      <c r="L46" s="151"/>
      <c r="M46" s="151"/>
      <c r="N46" s="151"/>
      <c r="O46" s="151"/>
    </row>
    <row r="47" spans="1:15" x14ac:dyDescent="0.25">
      <c r="A47" s="5" t="s">
        <v>98</v>
      </c>
      <c r="B47" s="152" t="s">
        <v>99</v>
      </c>
      <c r="C47" s="152"/>
      <c r="D47" s="152"/>
      <c r="E47" s="152"/>
      <c r="F47" s="152"/>
      <c r="G47" s="152"/>
      <c r="H47" s="152"/>
      <c r="I47" s="152"/>
      <c r="J47" s="152"/>
      <c r="K47" s="152"/>
      <c r="L47" s="152"/>
      <c r="M47" s="152"/>
      <c r="N47" s="152"/>
      <c r="O47" s="152"/>
    </row>
    <row r="48" spans="1:15" x14ac:dyDescent="0.25">
      <c r="A48" s="5"/>
      <c r="B48" s="151" t="s">
        <v>96</v>
      </c>
      <c r="C48" s="151"/>
      <c r="D48" s="151"/>
      <c r="E48" s="151"/>
      <c r="F48" s="151"/>
      <c r="G48" s="151"/>
      <c r="H48" s="151"/>
      <c r="I48" s="151"/>
      <c r="J48" s="151"/>
      <c r="K48" s="151"/>
      <c r="L48" s="151"/>
      <c r="M48" s="151"/>
      <c r="N48" s="151"/>
      <c r="O48" s="151"/>
    </row>
    <row r="49" spans="1:15" x14ac:dyDescent="0.25">
      <c r="A49" s="5"/>
      <c r="B49" s="60"/>
      <c r="C49" s="60"/>
      <c r="D49" s="60"/>
      <c r="E49" s="60"/>
      <c r="F49" s="60"/>
      <c r="G49" s="60"/>
      <c r="H49" s="60"/>
      <c r="I49" s="60"/>
      <c r="J49" s="60"/>
      <c r="K49" s="60"/>
      <c r="L49" s="60"/>
      <c r="M49" s="60"/>
      <c r="N49" s="60"/>
      <c r="O49" s="60"/>
    </row>
    <row r="50" spans="1:15" x14ac:dyDescent="0.25">
      <c r="A50" s="2" t="s">
        <v>114</v>
      </c>
      <c r="B50" s="151" t="s">
        <v>115</v>
      </c>
      <c r="C50" s="152"/>
      <c r="D50" s="152"/>
      <c r="E50" s="152"/>
      <c r="F50" s="152"/>
      <c r="G50" s="152"/>
      <c r="H50" s="152"/>
      <c r="I50" s="152"/>
      <c r="J50" s="152"/>
      <c r="K50" s="152"/>
      <c r="L50" s="152"/>
      <c r="M50" s="152"/>
      <c r="N50" s="152"/>
      <c r="O50" s="152"/>
    </row>
    <row r="51" spans="1:15" x14ac:dyDescent="0.25">
      <c r="A51" s="8"/>
      <c r="B51" s="152"/>
      <c r="C51" s="152"/>
      <c r="D51" s="152"/>
      <c r="E51" s="152"/>
      <c r="F51" s="152"/>
      <c r="G51" s="152"/>
      <c r="H51" s="152"/>
      <c r="I51" s="152"/>
      <c r="J51" s="152"/>
      <c r="K51" s="152"/>
      <c r="L51" s="152"/>
      <c r="M51" s="152"/>
      <c r="N51" s="152"/>
      <c r="O51" s="152"/>
    </row>
    <row r="52" spans="1:15" x14ac:dyDescent="0.25">
      <c r="A52" s="8"/>
      <c r="B52" s="152"/>
      <c r="C52" s="152"/>
      <c r="D52" s="152"/>
      <c r="E52" s="152"/>
      <c r="F52" s="152"/>
      <c r="G52" s="152"/>
      <c r="H52" s="152"/>
      <c r="I52" s="152"/>
      <c r="J52" s="152"/>
      <c r="K52" s="152"/>
      <c r="L52" s="152"/>
      <c r="M52" s="152"/>
      <c r="N52" s="152"/>
      <c r="O52" s="152"/>
    </row>
    <row r="53" spans="1:15" x14ac:dyDescent="0.25">
      <c r="A53" s="8"/>
      <c r="B53" s="152"/>
      <c r="C53" s="152"/>
      <c r="D53" s="152"/>
      <c r="E53" s="152"/>
      <c r="F53" s="152"/>
      <c r="G53" s="152"/>
      <c r="H53" s="152"/>
      <c r="I53" s="152"/>
      <c r="J53" s="152"/>
      <c r="K53" s="152"/>
      <c r="L53" s="152"/>
      <c r="M53" s="152"/>
      <c r="N53" s="152"/>
      <c r="O53" s="152"/>
    </row>
    <row r="54" spans="1:15" x14ac:dyDescent="0.25">
      <c r="A54" s="8"/>
      <c r="B54" s="152"/>
      <c r="C54" s="152"/>
      <c r="D54" s="152"/>
      <c r="E54" s="152"/>
      <c r="F54" s="152"/>
      <c r="G54" s="152"/>
      <c r="H54" s="152"/>
      <c r="I54" s="152"/>
      <c r="J54" s="152"/>
      <c r="K54" s="152"/>
      <c r="L54" s="152"/>
      <c r="M54" s="152"/>
      <c r="N54" s="152"/>
      <c r="O54" s="152"/>
    </row>
    <row r="55" spans="1:15" x14ac:dyDescent="0.25">
      <c r="A55" s="8"/>
      <c r="B55" s="152"/>
      <c r="C55" s="152"/>
      <c r="D55" s="152"/>
      <c r="E55" s="152"/>
      <c r="F55" s="152"/>
      <c r="G55" s="152"/>
      <c r="H55" s="152"/>
      <c r="I55" s="152"/>
      <c r="J55" s="152"/>
      <c r="K55" s="152"/>
      <c r="L55" s="152"/>
      <c r="M55" s="152"/>
      <c r="N55" s="152"/>
      <c r="O55" s="152"/>
    </row>
    <row r="56" spans="1:15" x14ac:dyDescent="0.25">
      <c r="B56" s="152"/>
      <c r="C56" s="152"/>
      <c r="D56" s="152"/>
      <c r="E56" s="152"/>
      <c r="F56" s="152"/>
      <c r="G56" s="152"/>
      <c r="H56" s="152"/>
      <c r="I56" s="152"/>
      <c r="J56" s="152"/>
      <c r="K56" s="152"/>
      <c r="L56" s="152"/>
      <c r="M56" s="152"/>
      <c r="N56" s="152"/>
      <c r="O56" s="152"/>
    </row>
    <row r="57" spans="1:15" x14ac:dyDescent="0.25">
      <c r="B57" s="152"/>
      <c r="C57" s="152"/>
      <c r="D57" s="152"/>
      <c r="E57" s="152"/>
      <c r="F57" s="152"/>
      <c r="G57" s="152"/>
      <c r="H57" s="152"/>
      <c r="I57" s="152"/>
      <c r="J57" s="152"/>
      <c r="K57" s="152"/>
      <c r="L57" s="152"/>
      <c r="M57" s="152"/>
      <c r="N57" s="152"/>
      <c r="O57" s="152"/>
    </row>
    <row r="58" spans="1:15" x14ac:dyDescent="0.25">
      <c r="B58" s="152"/>
      <c r="C58" s="152"/>
      <c r="D58" s="152"/>
      <c r="E58" s="152"/>
      <c r="F58" s="152"/>
      <c r="G58" s="152"/>
      <c r="H58" s="152"/>
      <c r="I58" s="152"/>
      <c r="J58" s="152"/>
      <c r="K58" s="152"/>
      <c r="L58" s="152"/>
      <c r="M58" s="152"/>
      <c r="N58" s="152"/>
      <c r="O58" s="152"/>
    </row>
    <row r="59" spans="1:15" x14ac:dyDescent="0.25">
      <c r="B59" s="152"/>
      <c r="C59" s="152"/>
      <c r="D59" s="152"/>
      <c r="E59" s="152"/>
      <c r="F59" s="152"/>
      <c r="G59" s="152"/>
      <c r="H59" s="152"/>
      <c r="I59" s="152"/>
      <c r="J59" s="152"/>
      <c r="K59" s="152"/>
      <c r="L59" s="152"/>
      <c r="M59" s="152"/>
      <c r="N59" s="152"/>
      <c r="O59" s="152"/>
    </row>
    <row r="60" spans="1:15" x14ac:dyDescent="0.25">
      <c r="B60" s="152"/>
      <c r="C60" s="152"/>
      <c r="D60" s="152"/>
      <c r="E60" s="152"/>
      <c r="F60" s="152"/>
      <c r="G60" s="152"/>
      <c r="H60" s="152"/>
      <c r="I60" s="152"/>
      <c r="J60" s="152"/>
      <c r="K60" s="152"/>
      <c r="L60" s="152"/>
      <c r="M60" s="152"/>
      <c r="N60" s="152"/>
      <c r="O60" s="152"/>
    </row>
    <row r="61" spans="1:15" x14ac:dyDescent="0.25">
      <c r="B61" s="152"/>
      <c r="C61" s="152"/>
      <c r="D61" s="152"/>
      <c r="E61" s="152"/>
      <c r="F61" s="152"/>
      <c r="G61" s="152"/>
      <c r="H61" s="152"/>
      <c r="I61" s="152"/>
      <c r="J61" s="152"/>
      <c r="K61" s="152"/>
      <c r="L61" s="152"/>
      <c r="M61" s="152"/>
      <c r="N61" s="152"/>
      <c r="O61" s="152"/>
    </row>
    <row r="62" spans="1:15" x14ac:dyDescent="0.25">
      <c r="B62" s="152"/>
      <c r="C62" s="152"/>
      <c r="D62" s="152"/>
      <c r="E62" s="152"/>
      <c r="F62" s="152"/>
      <c r="G62" s="152"/>
      <c r="H62" s="152"/>
      <c r="I62" s="152"/>
      <c r="J62" s="152"/>
      <c r="K62" s="152"/>
      <c r="L62" s="152"/>
      <c r="M62" s="152"/>
      <c r="N62" s="152"/>
      <c r="O62" s="152"/>
    </row>
    <row r="63" spans="1:15" x14ac:dyDescent="0.25">
      <c r="B63" s="152"/>
      <c r="C63" s="152"/>
      <c r="D63" s="152"/>
      <c r="E63" s="152"/>
      <c r="F63" s="152"/>
      <c r="G63" s="152"/>
      <c r="H63" s="152"/>
      <c r="I63" s="152"/>
      <c r="J63" s="152"/>
      <c r="K63" s="152"/>
      <c r="L63" s="152"/>
      <c r="M63" s="152"/>
      <c r="N63" s="152"/>
      <c r="O63" s="152"/>
    </row>
    <row r="64" spans="1:15" x14ac:dyDescent="0.25">
      <c r="B64" s="152"/>
      <c r="C64" s="152"/>
      <c r="D64" s="152"/>
      <c r="E64" s="152"/>
      <c r="F64" s="152"/>
      <c r="G64" s="152"/>
      <c r="H64" s="152"/>
      <c r="I64" s="152"/>
      <c r="J64" s="152"/>
      <c r="K64" s="152"/>
      <c r="L64" s="152"/>
      <c r="M64" s="152"/>
      <c r="N64" s="152"/>
      <c r="O64" s="152"/>
    </row>
    <row r="65" spans="2:15" x14ac:dyDescent="0.25">
      <c r="B65" s="152"/>
      <c r="C65" s="152"/>
      <c r="D65" s="152"/>
      <c r="E65" s="152"/>
      <c r="F65" s="152"/>
      <c r="G65" s="152"/>
      <c r="H65" s="152"/>
      <c r="I65" s="152"/>
      <c r="J65" s="152"/>
      <c r="K65" s="152"/>
      <c r="L65" s="152"/>
      <c r="M65" s="152"/>
      <c r="N65" s="152"/>
      <c r="O65" s="152"/>
    </row>
    <row r="66" spans="2:15" x14ac:dyDescent="0.25">
      <c r="B66" s="152"/>
      <c r="C66" s="152"/>
      <c r="D66" s="152"/>
      <c r="E66" s="152"/>
      <c r="F66" s="152"/>
      <c r="G66" s="152"/>
      <c r="H66" s="152"/>
      <c r="I66" s="152"/>
      <c r="J66" s="152"/>
      <c r="K66" s="152"/>
      <c r="L66" s="152"/>
      <c r="M66" s="152"/>
      <c r="N66" s="152"/>
      <c r="O66" s="152"/>
    </row>
    <row r="67" spans="2:15" x14ac:dyDescent="0.25">
      <c r="B67" s="152"/>
      <c r="C67" s="152"/>
      <c r="D67" s="152"/>
      <c r="E67" s="152"/>
      <c r="F67" s="152"/>
      <c r="G67" s="152"/>
      <c r="H67" s="152"/>
      <c r="I67" s="152"/>
      <c r="J67" s="152"/>
      <c r="K67" s="152"/>
      <c r="L67" s="152"/>
      <c r="M67" s="152"/>
      <c r="N67" s="152"/>
      <c r="O67" s="152"/>
    </row>
    <row r="68" spans="2:15" x14ac:dyDescent="0.25">
      <c r="B68" s="152"/>
      <c r="C68" s="152"/>
      <c r="D68" s="152"/>
      <c r="E68" s="152"/>
      <c r="F68" s="152"/>
      <c r="G68" s="152"/>
      <c r="H68" s="152"/>
      <c r="I68" s="152"/>
      <c r="J68" s="152"/>
      <c r="K68" s="152"/>
      <c r="L68" s="152"/>
      <c r="M68" s="152"/>
      <c r="N68" s="152"/>
      <c r="O68" s="152"/>
    </row>
    <row r="69" spans="2:15" x14ac:dyDescent="0.25">
      <c r="B69" s="152"/>
      <c r="C69" s="152"/>
      <c r="D69" s="152"/>
      <c r="E69" s="152"/>
      <c r="F69" s="152"/>
      <c r="G69" s="152"/>
      <c r="H69" s="152"/>
      <c r="I69" s="152"/>
      <c r="J69" s="152"/>
      <c r="K69" s="152"/>
      <c r="L69" s="152"/>
      <c r="M69" s="152"/>
      <c r="N69" s="152"/>
      <c r="O69" s="152"/>
    </row>
    <row r="70" spans="2:15" x14ac:dyDescent="0.25">
      <c r="B70" s="152"/>
      <c r="C70" s="152"/>
      <c r="D70" s="152"/>
      <c r="E70" s="152"/>
      <c r="F70" s="152"/>
      <c r="G70" s="152"/>
      <c r="H70" s="152"/>
      <c r="I70" s="152"/>
      <c r="J70" s="152"/>
      <c r="K70" s="152"/>
      <c r="L70" s="152"/>
      <c r="M70" s="152"/>
      <c r="N70" s="152"/>
      <c r="O70" s="152"/>
    </row>
    <row r="71" spans="2:15" x14ac:dyDescent="0.25">
      <c r="B71" s="152"/>
      <c r="C71" s="152"/>
      <c r="D71" s="152"/>
      <c r="E71" s="152"/>
      <c r="F71" s="152"/>
      <c r="G71" s="152"/>
      <c r="H71" s="152"/>
      <c r="I71" s="152"/>
      <c r="J71" s="152"/>
      <c r="K71" s="152"/>
      <c r="L71" s="152"/>
      <c r="M71" s="152"/>
      <c r="N71" s="152"/>
      <c r="O71" s="152"/>
    </row>
    <row r="72" spans="2:15" x14ac:dyDescent="0.25">
      <c r="B72" s="152"/>
      <c r="C72" s="152"/>
      <c r="D72" s="152"/>
      <c r="E72" s="152"/>
      <c r="F72" s="152"/>
      <c r="G72" s="152"/>
      <c r="H72" s="152"/>
      <c r="I72" s="152"/>
      <c r="J72" s="152"/>
      <c r="K72" s="152"/>
      <c r="L72" s="152"/>
      <c r="M72" s="152"/>
      <c r="N72" s="152"/>
      <c r="O72" s="152"/>
    </row>
    <row r="73" spans="2:15" x14ac:dyDescent="0.25">
      <c r="B73" s="152"/>
      <c r="C73" s="152"/>
      <c r="D73" s="152"/>
      <c r="E73" s="152"/>
      <c r="F73" s="152"/>
      <c r="G73" s="152"/>
      <c r="H73" s="152"/>
      <c r="I73" s="152"/>
      <c r="J73" s="152"/>
      <c r="K73" s="152"/>
      <c r="L73" s="152"/>
      <c r="M73" s="152"/>
      <c r="N73" s="152"/>
      <c r="O73" s="152"/>
    </row>
    <row r="74" spans="2:15" x14ac:dyDescent="0.25">
      <c r="B74" s="152"/>
      <c r="C74" s="152"/>
      <c r="D74" s="152"/>
      <c r="E74" s="152"/>
      <c r="F74" s="152"/>
      <c r="G74" s="152"/>
      <c r="H74" s="152"/>
      <c r="I74" s="152"/>
      <c r="J74" s="152"/>
      <c r="K74" s="152"/>
      <c r="L74" s="152"/>
      <c r="M74" s="152"/>
      <c r="N74" s="152"/>
      <c r="O74" s="152"/>
    </row>
    <row r="75" spans="2:15" x14ac:dyDescent="0.25">
      <c r="B75" s="152"/>
      <c r="C75" s="152"/>
      <c r="D75" s="152"/>
      <c r="E75" s="152"/>
      <c r="F75" s="152"/>
      <c r="G75" s="152"/>
      <c r="H75" s="152"/>
      <c r="I75" s="152"/>
      <c r="J75" s="152"/>
      <c r="K75" s="152"/>
      <c r="L75" s="152"/>
      <c r="M75" s="152"/>
      <c r="N75" s="152"/>
      <c r="O75" s="152"/>
    </row>
    <row r="76" spans="2:15" x14ac:dyDescent="0.25">
      <c r="B76" s="152"/>
      <c r="C76" s="152"/>
      <c r="D76" s="152"/>
      <c r="E76" s="152"/>
      <c r="F76" s="152"/>
      <c r="G76" s="152"/>
      <c r="H76" s="152"/>
      <c r="I76" s="152"/>
      <c r="J76" s="152"/>
      <c r="K76" s="152"/>
      <c r="L76" s="152"/>
      <c r="M76" s="152"/>
      <c r="N76" s="152"/>
      <c r="O76" s="152"/>
    </row>
    <row r="77" spans="2:15" x14ac:dyDescent="0.25">
      <c r="B77" s="152"/>
      <c r="C77" s="152"/>
      <c r="D77" s="152"/>
      <c r="E77" s="152"/>
      <c r="F77" s="152"/>
      <c r="G77" s="152"/>
      <c r="H77" s="152"/>
      <c r="I77" s="152"/>
      <c r="J77" s="152"/>
      <c r="K77" s="152"/>
      <c r="L77" s="152"/>
      <c r="M77" s="152"/>
      <c r="N77" s="152"/>
      <c r="O77" s="152"/>
    </row>
    <row r="78" spans="2:15" x14ac:dyDescent="0.25">
      <c r="B78" s="152"/>
      <c r="C78" s="152"/>
      <c r="D78" s="152"/>
      <c r="E78" s="152"/>
      <c r="F78" s="152"/>
      <c r="G78" s="152"/>
      <c r="H78" s="152"/>
      <c r="I78" s="152"/>
      <c r="J78" s="152"/>
      <c r="K78" s="152"/>
      <c r="L78" s="152"/>
      <c r="M78" s="152"/>
      <c r="N78" s="152"/>
      <c r="O78" s="152"/>
    </row>
  </sheetData>
  <mergeCells count="21">
    <mergeCell ref="A1:O1"/>
    <mergeCell ref="B2:O9"/>
    <mergeCell ref="A10:A19"/>
    <mergeCell ref="B41:O41"/>
    <mergeCell ref="B42:O44"/>
    <mergeCell ref="B31:O33"/>
    <mergeCell ref="B40:O40"/>
    <mergeCell ref="B10:O19"/>
    <mergeCell ref="A20:A22"/>
    <mergeCell ref="B20:O22"/>
    <mergeCell ref="A23:A30"/>
    <mergeCell ref="B23:O30"/>
    <mergeCell ref="A31:A33"/>
    <mergeCell ref="B34:O34"/>
    <mergeCell ref="B35:O35"/>
    <mergeCell ref="B36:O38"/>
    <mergeCell ref="B39:O39"/>
    <mergeCell ref="B47:O47"/>
    <mergeCell ref="B48:O48"/>
    <mergeCell ref="B45:O46"/>
    <mergeCell ref="B50:O7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98D84-DCDE-4035-8272-D6070D0DBD33}">
  <dimension ref="A1:D73"/>
  <sheetViews>
    <sheetView tabSelected="1" zoomScale="143" zoomScaleNormal="85" workbookViewId="0">
      <selection activeCell="D28" sqref="D28"/>
    </sheetView>
  </sheetViews>
  <sheetFormatPr defaultColWidth="9.140625" defaultRowHeight="15.75" x14ac:dyDescent="0.25"/>
  <cols>
    <col min="1" max="1" width="10" style="69" customWidth="1"/>
    <col min="2" max="2" width="51.42578125" style="69" customWidth="1"/>
    <col min="3" max="3" width="64.85546875" style="69" customWidth="1"/>
    <col min="4" max="4" width="63" style="69" customWidth="1"/>
    <col min="5" max="16384" width="9.140625" style="69"/>
  </cols>
  <sheetData>
    <row r="1" spans="1:4" x14ac:dyDescent="0.25">
      <c r="B1" s="98"/>
    </row>
    <row r="2" spans="1:4" x14ac:dyDescent="0.25">
      <c r="A2" s="157" t="s">
        <v>126</v>
      </c>
      <c r="B2" s="157"/>
      <c r="C2" s="157"/>
      <c r="D2" s="157"/>
    </row>
    <row r="3" spans="1:4" x14ac:dyDescent="0.25">
      <c r="A3" s="99"/>
      <c r="B3" s="100"/>
      <c r="C3" s="100"/>
    </row>
    <row r="4" spans="1:4" ht="18.75" x14ac:dyDescent="0.25">
      <c r="A4" s="101" t="s">
        <v>0</v>
      </c>
      <c r="B4" s="100"/>
      <c r="C4" s="100"/>
      <c r="D4" s="72"/>
    </row>
    <row r="5" spans="1:4" s="97" customFormat="1" ht="63" x14ac:dyDescent="0.25">
      <c r="A5" s="102" t="s">
        <v>2</v>
      </c>
      <c r="B5" s="102" t="s">
        <v>3</v>
      </c>
      <c r="C5" s="102" t="s">
        <v>4</v>
      </c>
      <c r="D5" s="70" t="s">
        <v>6</v>
      </c>
    </row>
    <row r="6" spans="1:4" s="97" customFormat="1" ht="31.5" x14ac:dyDescent="0.25">
      <c r="A6" s="61" t="s">
        <v>134</v>
      </c>
      <c r="B6" s="92" t="s">
        <v>5</v>
      </c>
      <c r="C6" s="62" t="s">
        <v>10</v>
      </c>
      <c r="D6" s="85"/>
    </row>
    <row r="7" spans="1:4" s="97" customFormat="1" x14ac:dyDescent="0.25">
      <c r="A7" s="158" t="s">
        <v>154</v>
      </c>
      <c r="B7" s="160" t="s">
        <v>101</v>
      </c>
      <c r="C7" s="62" t="s">
        <v>127</v>
      </c>
      <c r="D7" s="85"/>
    </row>
    <row r="8" spans="1:4" s="97" customFormat="1" x14ac:dyDescent="0.25">
      <c r="A8" s="159"/>
      <c r="B8" s="161"/>
      <c r="C8" s="62" t="s">
        <v>155</v>
      </c>
      <c r="D8" s="85"/>
    </row>
    <row r="9" spans="1:4" s="97" customFormat="1" x14ac:dyDescent="0.25">
      <c r="A9" s="159"/>
      <c r="B9" s="161"/>
      <c r="C9" s="62" t="s">
        <v>156</v>
      </c>
      <c r="D9" s="85"/>
    </row>
    <row r="10" spans="1:4" s="97" customFormat="1" x14ac:dyDescent="0.25">
      <c r="A10" s="159"/>
      <c r="B10" s="161"/>
      <c r="C10" s="62" t="s">
        <v>222</v>
      </c>
      <c r="D10" s="85"/>
    </row>
    <row r="11" spans="1:4" s="97" customFormat="1" x14ac:dyDescent="0.25">
      <c r="A11" s="159"/>
      <c r="B11" s="161"/>
      <c r="C11" s="62" t="s">
        <v>157</v>
      </c>
      <c r="D11" s="85"/>
    </row>
    <row r="12" spans="1:4" s="97" customFormat="1" x14ac:dyDescent="0.25">
      <c r="A12" s="158" t="s">
        <v>158</v>
      </c>
      <c r="B12" s="160" t="s">
        <v>159</v>
      </c>
      <c r="C12" s="62" t="s">
        <v>160</v>
      </c>
      <c r="D12" s="85"/>
    </row>
    <row r="13" spans="1:4" s="97" customFormat="1" x14ac:dyDescent="0.25">
      <c r="A13" s="159"/>
      <c r="B13" s="161"/>
      <c r="C13" s="62" t="s">
        <v>161</v>
      </c>
      <c r="D13" s="85"/>
    </row>
    <row r="14" spans="1:4" s="97" customFormat="1" x14ac:dyDescent="0.25">
      <c r="A14" s="159"/>
      <c r="B14" s="161"/>
      <c r="C14" s="62" t="s">
        <v>162</v>
      </c>
      <c r="D14" s="85"/>
    </row>
    <row r="15" spans="1:4" s="97" customFormat="1" x14ac:dyDescent="0.25">
      <c r="A15" s="162"/>
      <c r="B15" s="163"/>
      <c r="C15" s="62" t="s">
        <v>163</v>
      </c>
      <c r="D15" s="85"/>
    </row>
    <row r="16" spans="1:4" s="97" customFormat="1" x14ac:dyDescent="0.25">
      <c r="A16" s="104" t="s">
        <v>125</v>
      </c>
      <c r="B16" s="105" t="s">
        <v>164</v>
      </c>
      <c r="C16" s="62"/>
      <c r="D16" s="85"/>
    </row>
    <row r="17" spans="1:4" s="97" customFormat="1" x14ac:dyDescent="0.25">
      <c r="A17" s="158" t="s">
        <v>165</v>
      </c>
      <c r="B17" s="160" t="s">
        <v>133</v>
      </c>
      <c r="C17" s="62" t="s">
        <v>128</v>
      </c>
      <c r="D17" s="85"/>
    </row>
    <row r="18" spans="1:4" s="97" customFormat="1" x14ac:dyDescent="0.25">
      <c r="A18" s="159"/>
      <c r="B18" s="161"/>
      <c r="C18" s="62" t="s">
        <v>129</v>
      </c>
      <c r="D18" s="85"/>
    </row>
    <row r="19" spans="1:4" s="97" customFormat="1" x14ac:dyDescent="0.25">
      <c r="A19" s="159"/>
      <c r="B19" s="161"/>
      <c r="C19" s="62" t="s">
        <v>130</v>
      </c>
      <c r="D19" s="85"/>
    </row>
    <row r="20" spans="1:4" s="97" customFormat="1" ht="78.75" x14ac:dyDescent="0.25">
      <c r="A20" s="159"/>
      <c r="B20" s="161"/>
      <c r="C20" s="62" t="s">
        <v>166</v>
      </c>
      <c r="D20" s="85"/>
    </row>
    <row r="21" spans="1:4" s="97" customFormat="1" x14ac:dyDescent="0.25">
      <c r="A21" s="159"/>
      <c r="B21" s="161"/>
      <c r="C21" s="62" t="s">
        <v>131</v>
      </c>
      <c r="D21" s="85"/>
    </row>
    <row r="22" spans="1:4" s="97" customFormat="1" ht="31.5" x14ac:dyDescent="0.25">
      <c r="A22" s="162"/>
      <c r="B22" s="163"/>
      <c r="C22" s="62" t="s">
        <v>132</v>
      </c>
      <c r="D22" s="85"/>
    </row>
    <row r="23" spans="1:4" s="97" customFormat="1" x14ac:dyDescent="0.25">
      <c r="A23" s="158" t="s">
        <v>167</v>
      </c>
      <c r="B23" s="164" t="s">
        <v>102</v>
      </c>
      <c r="C23" s="62" t="s">
        <v>103</v>
      </c>
      <c r="D23" s="85"/>
    </row>
    <row r="24" spans="1:4" s="97" customFormat="1" x14ac:dyDescent="0.25">
      <c r="A24" s="159"/>
      <c r="B24" s="165"/>
      <c r="C24" s="62" t="s">
        <v>168</v>
      </c>
      <c r="D24" s="85"/>
    </row>
    <row r="25" spans="1:4" s="97" customFormat="1" x14ac:dyDescent="0.25">
      <c r="A25" s="159"/>
      <c r="B25" s="165"/>
      <c r="C25" s="62" t="s">
        <v>136</v>
      </c>
      <c r="D25" s="85"/>
    </row>
    <row r="26" spans="1:4" s="97" customFormat="1" x14ac:dyDescent="0.25">
      <c r="A26" s="158" t="s">
        <v>169</v>
      </c>
      <c r="B26" s="166" t="s">
        <v>104</v>
      </c>
      <c r="C26" s="62" t="s">
        <v>170</v>
      </c>
      <c r="D26" s="85"/>
    </row>
    <row r="27" spans="1:4" s="97" customFormat="1" x14ac:dyDescent="0.25">
      <c r="A27" s="162"/>
      <c r="B27" s="167"/>
      <c r="C27" s="62" t="s">
        <v>137</v>
      </c>
      <c r="D27" s="85"/>
    </row>
    <row r="28" spans="1:4" s="97" customFormat="1" x14ac:dyDescent="0.25">
      <c r="A28" s="63" t="s">
        <v>171</v>
      </c>
      <c r="B28" s="64" t="s">
        <v>138</v>
      </c>
      <c r="C28" s="62" t="s">
        <v>172</v>
      </c>
      <c r="D28" s="85"/>
    </row>
    <row r="29" spans="1:4" s="97" customFormat="1" x14ac:dyDescent="0.25">
      <c r="A29" s="158" t="s">
        <v>173</v>
      </c>
      <c r="B29" s="168" t="s">
        <v>139</v>
      </c>
      <c r="C29" s="62" t="s">
        <v>174</v>
      </c>
      <c r="D29" s="85"/>
    </row>
    <row r="30" spans="1:4" s="97" customFormat="1" x14ac:dyDescent="0.25">
      <c r="A30" s="159"/>
      <c r="B30" s="169"/>
      <c r="C30" s="62" t="s">
        <v>175</v>
      </c>
      <c r="D30" s="85"/>
    </row>
    <row r="31" spans="1:4" s="97" customFormat="1" x14ac:dyDescent="0.25">
      <c r="A31" s="158" t="s">
        <v>176</v>
      </c>
      <c r="B31" s="166" t="s">
        <v>177</v>
      </c>
      <c r="C31" s="106" t="s">
        <v>178</v>
      </c>
      <c r="D31" s="85"/>
    </row>
    <row r="32" spans="1:4" s="97" customFormat="1" x14ac:dyDescent="0.25">
      <c r="A32" s="159"/>
      <c r="B32" s="170"/>
      <c r="C32" s="106" t="s">
        <v>179</v>
      </c>
      <c r="D32" s="85"/>
    </row>
    <row r="33" spans="1:4" s="97" customFormat="1" x14ac:dyDescent="0.25">
      <c r="A33" s="159"/>
      <c r="B33" s="170"/>
      <c r="C33" s="106" t="s">
        <v>180</v>
      </c>
      <c r="D33" s="85"/>
    </row>
    <row r="34" spans="1:4" s="97" customFormat="1" x14ac:dyDescent="0.25">
      <c r="A34" s="159"/>
      <c r="B34" s="170"/>
      <c r="C34" s="106" t="s">
        <v>181</v>
      </c>
      <c r="D34" s="85"/>
    </row>
    <row r="35" spans="1:4" s="97" customFormat="1" x14ac:dyDescent="0.25">
      <c r="A35" s="159"/>
      <c r="B35" s="170"/>
      <c r="C35" s="106" t="s">
        <v>182</v>
      </c>
      <c r="D35" s="85"/>
    </row>
    <row r="36" spans="1:4" s="97" customFormat="1" x14ac:dyDescent="0.25">
      <c r="A36" s="162"/>
      <c r="B36" s="167"/>
      <c r="C36" s="107" t="s">
        <v>183</v>
      </c>
      <c r="D36" s="85"/>
    </row>
    <row r="37" spans="1:4" s="97" customFormat="1" x14ac:dyDescent="0.25">
      <c r="A37" s="93" t="s">
        <v>135</v>
      </c>
      <c r="B37" s="95" t="s">
        <v>118</v>
      </c>
      <c r="C37" s="108"/>
      <c r="D37" s="85"/>
    </row>
    <row r="38" spans="1:4" s="97" customFormat="1" x14ac:dyDescent="0.25">
      <c r="A38" s="158" t="s">
        <v>43</v>
      </c>
      <c r="B38" s="171" t="s">
        <v>119</v>
      </c>
      <c r="C38" s="109" t="s">
        <v>184</v>
      </c>
      <c r="D38" s="85"/>
    </row>
    <row r="39" spans="1:4" s="97" customFormat="1" ht="47.25" x14ac:dyDescent="0.25">
      <c r="A39" s="159"/>
      <c r="B39" s="172"/>
      <c r="C39" s="109" t="s">
        <v>185</v>
      </c>
      <c r="D39" s="85"/>
    </row>
    <row r="40" spans="1:4" s="97" customFormat="1" x14ac:dyDescent="0.25">
      <c r="A40" s="159"/>
      <c r="B40" s="172"/>
      <c r="C40" s="109" t="s">
        <v>186</v>
      </c>
      <c r="D40" s="85"/>
    </row>
    <row r="41" spans="1:4" s="97" customFormat="1" x14ac:dyDescent="0.25">
      <c r="A41" s="158" t="s">
        <v>44</v>
      </c>
      <c r="B41" s="160" t="s">
        <v>187</v>
      </c>
      <c r="C41" s="106" t="s">
        <v>188</v>
      </c>
      <c r="D41" s="85"/>
    </row>
    <row r="42" spans="1:4" s="97" customFormat="1" x14ac:dyDescent="0.25">
      <c r="A42" s="159"/>
      <c r="B42" s="161"/>
      <c r="C42" s="106" t="s">
        <v>189</v>
      </c>
      <c r="D42" s="85"/>
    </row>
    <row r="43" spans="1:4" s="97" customFormat="1" x14ac:dyDescent="0.25">
      <c r="A43" s="159"/>
      <c r="B43" s="161"/>
      <c r="C43" s="106" t="s">
        <v>190</v>
      </c>
      <c r="D43" s="85"/>
    </row>
    <row r="44" spans="1:4" s="97" customFormat="1" x14ac:dyDescent="0.25">
      <c r="A44" s="159"/>
      <c r="B44" s="161"/>
      <c r="C44" s="107" t="s">
        <v>191</v>
      </c>
      <c r="D44" s="85"/>
    </row>
    <row r="45" spans="1:4" s="97" customFormat="1" x14ac:dyDescent="0.25">
      <c r="A45" s="158" t="s">
        <v>45</v>
      </c>
      <c r="B45" s="160" t="s">
        <v>192</v>
      </c>
      <c r="C45" s="106" t="s">
        <v>193</v>
      </c>
      <c r="D45" s="85"/>
    </row>
    <row r="46" spans="1:4" s="97" customFormat="1" x14ac:dyDescent="0.25">
      <c r="A46" s="159"/>
      <c r="B46" s="161"/>
      <c r="C46" s="107" t="s">
        <v>194</v>
      </c>
      <c r="D46" s="85"/>
    </row>
    <row r="47" spans="1:4" s="97" customFormat="1" x14ac:dyDescent="0.25">
      <c r="A47" s="158" t="s">
        <v>140</v>
      </c>
      <c r="B47" s="160" t="s">
        <v>195</v>
      </c>
      <c r="C47" s="62" t="s">
        <v>196</v>
      </c>
      <c r="D47" s="85"/>
    </row>
    <row r="48" spans="1:4" s="97" customFormat="1" x14ac:dyDescent="0.25">
      <c r="A48" s="159"/>
      <c r="B48" s="161"/>
      <c r="C48" s="62" t="s">
        <v>197</v>
      </c>
      <c r="D48" s="85"/>
    </row>
    <row r="49" spans="1:4" s="97" customFormat="1" x14ac:dyDescent="0.25">
      <c r="A49" s="159"/>
      <c r="B49" s="161"/>
      <c r="C49" s="110" t="s">
        <v>198</v>
      </c>
      <c r="D49" s="85"/>
    </row>
    <row r="50" spans="1:4" s="97" customFormat="1" x14ac:dyDescent="0.25">
      <c r="A50" s="159"/>
      <c r="B50" s="161"/>
      <c r="C50" s="110" t="s">
        <v>199</v>
      </c>
      <c r="D50" s="85"/>
    </row>
    <row r="51" spans="1:4" s="97" customFormat="1" x14ac:dyDescent="0.25">
      <c r="A51" s="159"/>
      <c r="B51" s="161"/>
      <c r="C51" s="110" t="s">
        <v>200</v>
      </c>
      <c r="D51" s="85"/>
    </row>
    <row r="52" spans="1:4" s="97" customFormat="1" x14ac:dyDescent="0.25">
      <c r="A52" s="159"/>
      <c r="B52" s="161"/>
      <c r="C52" s="110" t="s">
        <v>201</v>
      </c>
      <c r="D52" s="85"/>
    </row>
    <row r="53" spans="1:4" s="97" customFormat="1" x14ac:dyDescent="0.25">
      <c r="A53" s="158" t="s">
        <v>141</v>
      </c>
      <c r="B53" s="160" t="s">
        <v>143</v>
      </c>
      <c r="C53" s="62" t="s">
        <v>144</v>
      </c>
      <c r="D53" s="85"/>
    </row>
    <row r="54" spans="1:4" s="97" customFormat="1" x14ac:dyDescent="0.25">
      <c r="A54" s="159"/>
      <c r="B54" s="161"/>
      <c r="C54" s="62" t="s">
        <v>202</v>
      </c>
      <c r="D54" s="85"/>
    </row>
    <row r="55" spans="1:4" s="97" customFormat="1" x14ac:dyDescent="0.25">
      <c r="A55" s="159"/>
      <c r="B55" s="161"/>
      <c r="C55" s="62" t="s">
        <v>203</v>
      </c>
      <c r="D55" s="85"/>
    </row>
    <row r="56" spans="1:4" s="97" customFormat="1" x14ac:dyDescent="0.25">
      <c r="A56" s="158" t="s">
        <v>142</v>
      </c>
      <c r="B56" s="160" t="s">
        <v>204</v>
      </c>
      <c r="C56" s="62" t="s">
        <v>205</v>
      </c>
      <c r="D56" s="85"/>
    </row>
    <row r="57" spans="1:4" s="97" customFormat="1" ht="31.5" x14ac:dyDescent="0.25">
      <c r="A57" s="159"/>
      <c r="B57" s="161"/>
      <c r="C57" s="62" t="s">
        <v>149</v>
      </c>
      <c r="D57" s="85"/>
    </row>
    <row r="58" spans="1:4" s="97" customFormat="1" x14ac:dyDescent="0.25">
      <c r="A58" s="159"/>
      <c r="B58" s="161"/>
      <c r="C58" s="62" t="s">
        <v>206</v>
      </c>
      <c r="D58" s="85"/>
    </row>
    <row r="59" spans="1:4" s="97" customFormat="1" ht="31.5" x14ac:dyDescent="0.25">
      <c r="A59" s="158" t="s">
        <v>145</v>
      </c>
      <c r="B59" s="160" t="s">
        <v>207</v>
      </c>
      <c r="C59" s="62" t="s">
        <v>208</v>
      </c>
      <c r="D59" s="85"/>
    </row>
    <row r="60" spans="1:4" s="97" customFormat="1" x14ac:dyDescent="0.25">
      <c r="A60" s="159"/>
      <c r="B60" s="161"/>
      <c r="C60" s="62" t="s">
        <v>209</v>
      </c>
      <c r="D60" s="85"/>
    </row>
    <row r="61" spans="1:4" s="97" customFormat="1" ht="31.5" x14ac:dyDescent="0.25">
      <c r="A61" s="158" t="s">
        <v>146</v>
      </c>
      <c r="B61" s="160" t="s">
        <v>223</v>
      </c>
      <c r="C61" s="62" t="s">
        <v>210</v>
      </c>
      <c r="D61" s="85"/>
    </row>
    <row r="62" spans="1:4" s="97" customFormat="1" ht="31.5" x14ac:dyDescent="0.25">
      <c r="A62" s="159"/>
      <c r="B62" s="161"/>
      <c r="C62" s="62" t="s">
        <v>211</v>
      </c>
      <c r="D62" s="85"/>
    </row>
    <row r="63" spans="1:4" s="97" customFormat="1" x14ac:dyDescent="0.25">
      <c r="A63" s="159"/>
      <c r="B63" s="161"/>
      <c r="C63" s="62" t="s">
        <v>212</v>
      </c>
      <c r="D63" s="85"/>
    </row>
    <row r="64" spans="1:4" s="97" customFormat="1" ht="31.5" x14ac:dyDescent="0.25">
      <c r="A64" s="173" t="s">
        <v>147</v>
      </c>
      <c r="B64" s="174" t="s">
        <v>153</v>
      </c>
      <c r="C64" s="62" t="s">
        <v>214</v>
      </c>
      <c r="D64" s="85"/>
    </row>
    <row r="65" spans="1:4" s="97" customFormat="1" x14ac:dyDescent="0.25">
      <c r="A65" s="173"/>
      <c r="B65" s="174"/>
      <c r="C65" s="62" t="s">
        <v>215</v>
      </c>
      <c r="D65" s="85"/>
    </row>
    <row r="66" spans="1:4" s="97" customFormat="1" x14ac:dyDescent="0.25">
      <c r="A66" s="173"/>
      <c r="B66" s="174"/>
      <c r="C66" s="62" t="s">
        <v>213</v>
      </c>
      <c r="D66" s="85"/>
    </row>
    <row r="67" spans="1:4" s="97" customFormat="1" x14ac:dyDescent="0.25">
      <c r="A67" s="94" t="s">
        <v>148</v>
      </c>
      <c r="B67" s="96" t="s">
        <v>150</v>
      </c>
      <c r="C67" s="62" t="s">
        <v>151</v>
      </c>
      <c r="D67" s="85"/>
    </row>
    <row r="68" spans="1:4" x14ac:dyDescent="0.25">
      <c r="A68" s="94" t="s">
        <v>216</v>
      </c>
      <c r="B68" s="103" t="s">
        <v>217</v>
      </c>
      <c r="C68" s="62" t="s">
        <v>218</v>
      </c>
      <c r="D68" s="85"/>
    </row>
    <row r="69" spans="1:4" x14ac:dyDescent="0.25">
      <c r="A69" s="155" t="s">
        <v>219</v>
      </c>
      <c r="B69" s="156" t="s">
        <v>22</v>
      </c>
      <c r="C69" s="62" t="s">
        <v>152</v>
      </c>
      <c r="D69" s="85"/>
    </row>
    <row r="70" spans="1:4" x14ac:dyDescent="0.25">
      <c r="A70" s="155"/>
      <c r="B70" s="156"/>
      <c r="C70" s="62" t="s">
        <v>220</v>
      </c>
      <c r="D70" s="85"/>
    </row>
    <row r="71" spans="1:4" x14ac:dyDescent="0.25">
      <c r="A71" s="155"/>
      <c r="B71" s="156"/>
      <c r="C71" s="62" t="s">
        <v>221</v>
      </c>
      <c r="D71" s="85"/>
    </row>
    <row r="72" spans="1:4" x14ac:dyDescent="0.25">
      <c r="A72" s="155"/>
      <c r="B72" s="156"/>
      <c r="C72" s="62" t="s">
        <v>224</v>
      </c>
      <c r="D72" s="85"/>
    </row>
    <row r="73" spans="1:4" x14ac:dyDescent="0.25">
      <c r="A73" s="155"/>
      <c r="B73" s="156"/>
      <c r="C73" s="62" t="s">
        <v>225</v>
      </c>
      <c r="D73" s="85"/>
    </row>
  </sheetData>
  <mergeCells count="35">
    <mergeCell ref="A64:A66"/>
    <mergeCell ref="B64:B66"/>
    <mergeCell ref="B61:B63"/>
    <mergeCell ref="A61:A63"/>
    <mergeCell ref="A53:A55"/>
    <mergeCell ref="B53:B55"/>
    <mergeCell ref="A56:A58"/>
    <mergeCell ref="B56:B58"/>
    <mergeCell ref="A59:A60"/>
    <mergeCell ref="B59:B60"/>
    <mergeCell ref="B31:B36"/>
    <mergeCell ref="A47:A52"/>
    <mergeCell ref="B47:B52"/>
    <mergeCell ref="A38:A40"/>
    <mergeCell ref="B38:B40"/>
    <mergeCell ref="A41:A44"/>
    <mergeCell ref="B41:B44"/>
    <mergeCell ref="A45:A46"/>
    <mergeCell ref="B45:B46"/>
    <mergeCell ref="A69:A73"/>
    <mergeCell ref="B69:B73"/>
    <mergeCell ref="A2:D2"/>
    <mergeCell ref="A7:A11"/>
    <mergeCell ref="B7:B11"/>
    <mergeCell ref="A12:A15"/>
    <mergeCell ref="B12:B15"/>
    <mergeCell ref="A17:A22"/>
    <mergeCell ref="B17:B22"/>
    <mergeCell ref="A23:A25"/>
    <mergeCell ref="B23:B25"/>
    <mergeCell ref="A26:A27"/>
    <mergeCell ref="B26:B27"/>
    <mergeCell ref="A29:A30"/>
    <mergeCell ref="B29:B30"/>
    <mergeCell ref="A31:A36"/>
  </mergeCells>
  <phoneticPr fontId="22"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320C7-DDFE-4F9F-9744-57809FA96959}">
  <dimension ref="A1:D17"/>
  <sheetViews>
    <sheetView zoomScale="125" workbookViewId="0">
      <selection activeCell="B21" sqref="B21"/>
    </sheetView>
  </sheetViews>
  <sheetFormatPr defaultColWidth="9.140625" defaultRowHeight="15.75" x14ac:dyDescent="0.25"/>
  <cols>
    <col min="1" max="1" width="41" style="40" bestFit="1" customWidth="1"/>
    <col min="2" max="3" width="60.85546875" style="18" customWidth="1"/>
    <col min="4" max="16384" width="9.140625" style="18"/>
  </cols>
  <sheetData>
    <row r="1" spans="1:4" ht="15.95" customHeight="1" x14ac:dyDescent="0.25">
      <c r="A1" s="57"/>
      <c r="B1" s="57"/>
      <c r="C1" s="57"/>
    </row>
    <row r="2" spans="1:4" ht="17.100000000000001" customHeight="1" thickBot="1" x14ac:dyDescent="0.3">
      <c r="A2" s="57"/>
      <c r="B2" s="58"/>
      <c r="C2" s="58"/>
    </row>
    <row r="3" spans="1:4" ht="16.5" thickBot="1" x14ac:dyDescent="0.3">
      <c r="A3" s="34"/>
      <c r="B3" s="35" t="s">
        <v>116</v>
      </c>
      <c r="C3" s="35" t="s">
        <v>117</v>
      </c>
    </row>
    <row r="4" spans="1:4" ht="18" thickBot="1" x14ac:dyDescent="0.3">
      <c r="A4" s="55" t="s">
        <v>69</v>
      </c>
      <c r="B4" s="86"/>
      <c r="C4" s="86"/>
      <c r="D4" s="79"/>
    </row>
    <row r="5" spans="1:4" ht="33.75" thickBot="1" x14ac:dyDescent="0.3">
      <c r="A5" s="55" t="s">
        <v>70</v>
      </c>
      <c r="B5" s="42"/>
      <c r="C5" s="42"/>
    </row>
    <row r="6" spans="1:4" ht="18" thickBot="1" x14ac:dyDescent="0.3">
      <c r="A6" s="55" t="s">
        <v>71</v>
      </c>
      <c r="B6" s="82"/>
      <c r="C6" s="82"/>
    </row>
    <row r="7" spans="1:4" ht="18" thickBot="1" x14ac:dyDescent="0.3">
      <c r="A7" s="55" t="s">
        <v>72</v>
      </c>
      <c r="B7" s="82"/>
      <c r="C7" s="82"/>
    </row>
    <row r="8" spans="1:4" ht="18" thickBot="1" x14ac:dyDescent="0.3">
      <c r="A8" s="55" t="s">
        <v>73</v>
      </c>
      <c r="B8" s="82"/>
      <c r="C8" s="82"/>
    </row>
    <row r="9" spans="1:4" ht="18" thickBot="1" x14ac:dyDescent="0.3">
      <c r="A9" s="55" t="s">
        <v>74</v>
      </c>
      <c r="B9" s="82"/>
      <c r="C9" s="82"/>
    </row>
    <row r="10" spans="1:4" ht="18" thickBot="1" x14ac:dyDescent="0.3">
      <c r="A10" s="55" t="s">
        <v>235</v>
      </c>
      <c r="B10" s="82"/>
      <c r="C10" s="82"/>
    </row>
    <row r="12" spans="1:4" x14ac:dyDescent="0.25">
      <c r="A12" s="38" t="s">
        <v>75</v>
      </c>
    </row>
    <row r="13" spans="1:4" ht="17.25" x14ac:dyDescent="0.3">
      <c r="A13" s="175" t="s">
        <v>105</v>
      </c>
      <c r="B13" s="175"/>
      <c r="C13" s="175"/>
    </row>
    <row r="14" spans="1:4" x14ac:dyDescent="0.25">
      <c r="A14" s="136" t="s">
        <v>108</v>
      </c>
      <c r="B14" s="136"/>
      <c r="C14" s="136"/>
    </row>
    <row r="15" spans="1:4" ht="18.95" customHeight="1" x14ac:dyDescent="0.25">
      <c r="A15" s="136"/>
      <c r="B15" s="136"/>
      <c r="C15" s="136"/>
    </row>
    <row r="16" spans="1:4" ht="17.25" x14ac:dyDescent="0.3">
      <c r="A16" s="175" t="s">
        <v>236</v>
      </c>
      <c r="B16" s="175"/>
      <c r="C16" s="175"/>
    </row>
    <row r="17" spans="1:1" x14ac:dyDescent="0.25">
      <c r="A17" s="39"/>
    </row>
  </sheetData>
  <mergeCells count="3">
    <mergeCell ref="A13:C13"/>
    <mergeCell ref="A16:C16"/>
    <mergeCell ref="A14:C15"/>
  </mergeCells>
  <phoneticPr fontId="22" type="noConversion"/>
  <dataValidations count="2">
    <dataValidation type="list" allowBlank="1" showInputMessage="1" showErrorMessage="1" sqref="B5:C5" xr:uid="{B1CC987E-D3ED-4D14-B5D6-6560F7057193}">
      <formula1>"2, 3,4,5,6"</formula1>
    </dataValidation>
    <dataValidation type="list" allowBlank="1" showInputMessage="1" showErrorMessage="1" sqref="B6:C10" xr:uid="{A574D770-237D-4D91-94C5-0BBD83B23182}">
      <formula1>"Yra, Nėra,"</formula1>
    </dataValidation>
  </dataValidations>
  <pageMargins left="0.7" right="0.7" top="0.75" bottom="0.75" header="0.3" footer="0.3"/>
  <pageSetup paperSize="9"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33C15-5E06-46D6-BBD5-790E396E1365}">
  <dimension ref="A1:F18"/>
  <sheetViews>
    <sheetView workbookViewId="0">
      <selection activeCell="F57" sqref="F57"/>
    </sheetView>
  </sheetViews>
  <sheetFormatPr defaultColWidth="9.140625" defaultRowHeight="15.75" x14ac:dyDescent="0.25"/>
  <cols>
    <col min="1" max="1" width="40.42578125" style="40" customWidth="1"/>
    <col min="2" max="3" width="60.85546875" style="18" customWidth="1"/>
    <col min="4" max="6" width="9.140625" style="18"/>
    <col min="7" max="8" width="9.42578125" style="18" bestFit="1" customWidth="1"/>
    <col min="9" max="16" width="11.28515625" style="18" bestFit="1" customWidth="1"/>
    <col min="17" max="16384" width="9.140625" style="18"/>
  </cols>
  <sheetData>
    <row r="1" spans="1:6" x14ac:dyDescent="0.25">
      <c r="A1" s="176"/>
      <c r="B1" s="176"/>
      <c r="C1" s="176"/>
    </row>
    <row r="2" spans="1:6" ht="16.5" thickBot="1" x14ac:dyDescent="0.3">
      <c r="A2" s="176"/>
      <c r="B2" s="176"/>
      <c r="C2" s="176"/>
    </row>
    <row r="3" spans="1:6" ht="16.5" thickBot="1" x14ac:dyDescent="0.3">
      <c r="A3" s="18"/>
      <c r="B3" s="35" t="s">
        <v>116</v>
      </c>
      <c r="C3" s="35" t="s">
        <v>117</v>
      </c>
      <c r="E3" s="37"/>
      <c r="F3" s="37"/>
    </row>
    <row r="4" spans="1:6" ht="35.25" thickBot="1" x14ac:dyDescent="0.4">
      <c r="A4" s="41" t="s">
        <v>76</v>
      </c>
      <c r="B4" s="42">
        <f>('Pasiūlymų suvestinė_Bendra'!B5-'Vertinimo sąlygos'!G4)*('Pasiūlymų suvestinė_Bendra'!B4*(('Vertinimo sąlygos'!G3/100)))</f>
        <v>0</v>
      </c>
      <c r="C4" s="42">
        <f>('Pasiūlymų suvestinė_Bendra'!C5-'Vertinimo sąlygos'!G4)*('Pasiūlymų suvestinė_Bendra'!C4*(('Vertinimo sąlygos'!G3/100)))</f>
        <v>0</v>
      </c>
    </row>
    <row r="5" spans="1:6" ht="35.25" thickBot="1" x14ac:dyDescent="0.4">
      <c r="A5" s="43" t="s">
        <v>77</v>
      </c>
      <c r="B5" s="36">
        <f>'Pasiūlymų suvestinė_Bendra'!B4-'Pasiūlymų suvestinė_Koreguota'!B4</f>
        <v>0</v>
      </c>
      <c r="C5" s="36">
        <f>'Pasiūlymų suvestinė_Bendra'!C4-'Pasiūlymų suvestinė_Koreguota'!C4</f>
        <v>0</v>
      </c>
    </row>
    <row r="7" spans="1:6" x14ac:dyDescent="0.25">
      <c r="A7" s="38" t="s">
        <v>78</v>
      </c>
    </row>
    <row r="8" spans="1:6" ht="17.25" x14ac:dyDescent="0.3">
      <c r="A8" s="175" t="s">
        <v>79</v>
      </c>
      <c r="B8" s="175"/>
      <c r="C8" s="175"/>
    </row>
    <row r="9" spans="1:6" ht="17.25" x14ac:dyDescent="0.3">
      <c r="A9" s="175" t="s">
        <v>80</v>
      </c>
      <c r="B9" s="175"/>
      <c r="C9" s="175"/>
    </row>
    <row r="10" spans="1:6" x14ac:dyDescent="0.25">
      <c r="A10" s="39"/>
    </row>
    <row r="11" spans="1:6" x14ac:dyDescent="0.25">
      <c r="A11" s="44" t="s">
        <v>68</v>
      </c>
      <c r="B11" s="29"/>
    </row>
    <row r="12" spans="1:6" ht="18.75" x14ac:dyDescent="0.35">
      <c r="A12" s="45" t="s">
        <v>81</v>
      </c>
      <c r="B12" s="29"/>
    </row>
    <row r="13" spans="1:6" x14ac:dyDescent="0.25">
      <c r="A13" s="45"/>
      <c r="B13" s="29"/>
    </row>
    <row r="14" spans="1:6" ht="18.75" x14ac:dyDescent="0.35">
      <c r="A14" s="45" t="s">
        <v>82</v>
      </c>
      <c r="B14" s="29"/>
    </row>
    <row r="15" spans="1:6" x14ac:dyDescent="0.25">
      <c r="A15" s="46"/>
      <c r="B15" s="29"/>
    </row>
    <row r="16" spans="1:6" x14ac:dyDescent="0.25">
      <c r="A16" s="39"/>
    </row>
    <row r="17" spans="1:1" x14ac:dyDescent="0.25">
      <c r="A17" s="39"/>
    </row>
    <row r="18" spans="1:1" x14ac:dyDescent="0.25">
      <c r="A18" s="39"/>
    </row>
  </sheetData>
  <mergeCells count="3">
    <mergeCell ref="A8:C8"/>
    <mergeCell ref="A9:C9"/>
    <mergeCell ref="A1:C2"/>
  </mergeCells>
  <phoneticPr fontId="22" type="noConversion"/>
  <pageMargins left="0.7" right="0.7" top="0.75" bottom="0.75" header="0.3" footer="0.3"/>
  <pageSetup paperSize="9" orientation="portrait" horizontalDpi="4294967294" verticalDpi="4294967294"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BCB00F-2061-41E7-828E-B2CBF51CCDC4}">
  <dimension ref="A1:C26"/>
  <sheetViews>
    <sheetView zoomScale="125" workbookViewId="0">
      <selection activeCell="B29" sqref="B29"/>
    </sheetView>
  </sheetViews>
  <sheetFormatPr defaultColWidth="9.140625" defaultRowHeight="15.75" x14ac:dyDescent="0.25"/>
  <cols>
    <col min="1" max="1" width="37.85546875" style="1" bestFit="1" customWidth="1"/>
    <col min="2" max="3" width="60.85546875" style="1" customWidth="1"/>
    <col min="4" max="5" width="10.7109375" style="1" bestFit="1" customWidth="1"/>
    <col min="6" max="16384" width="9.140625" style="1"/>
  </cols>
  <sheetData>
    <row r="1" spans="1:3" ht="20.25" thickBot="1" x14ac:dyDescent="0.3">
      <c r="B1" s="53"/>
      <c r="C1" s="53"/>
    </row>
    <row r="2" spans="1:3" ht="16.5" thickBot="1" x14ac:dyDescent="0.3">
      <c r="B2" s="35" t="s">
        <v>116</v>
      </c>
      <c r="C2" s="35" t="s">
        <v>117</v>
      </c>
    </row>
    <row r="3" spans="1:3" ht="19.5" thickBot="1" x14ac:dyDescent="0.4">
      <c r="A3" s="75" t="s">
        <v>83</v>
      </c>
      <c r="B3" s="74">
        <f>'Pasiūlymų suvestinė_Bendra'!B4</f>
        <v>0</v>
      </c>
      <c r="C3" s="47">
        <f>'Pasiūlymų suvestinė_Bendra'!C4</f>
        <v>0</v>
      </c>
    </row>
    <row r="4" spans="1:3" ht="19.5" thickBot="1" x14ac:dyDescent="0.4">
      <c r="A4" s="75" t="s">
        <v>84</v>
      </c>
      <c r="B4" s="74">
        <f>'Pasiūlymų suvestinė_Koreguota'!B5</f>
        <v>0</v>
      </c>
      <c r="C4" s="47">
        <f>'Pasiūlymų suvestinė_Koreguota'!C5</f>
        <v>0</v>
      </c>
    </row>
    <row r="5" spans="1:3" ht="19.5" thickBot="1" x14ac:dyDescent="0.4">
      <c r="A5" s="75" t="s">
        <v>85</v>
      </c>
      <c r="B5" s="48" t="e">
        <f>(MIN(B3:C3)/B3)*'Vertinimo tvarka'!H13</f>
        <v>#DIV/0!</v>
      </c>
      <c r="C5" s="48" t="e">
        <f>(MIN(B3:C3)/C3)*'Vertinimo tvarka'!H13</f>
        <v>#DIV/0!</v>
      </c>
    </row>
    <row r="6" spans="1:3" ht="19.5" thickBot="1" x14ac:dyDescent="0.4">
      <c r="A6" s="75" t="s">
        <v>86</v>
      </c>
      <c r="B6" s="48" t="e">
        <f>(MIN(B4:C4)/B4)*'Vertinimo tvarka'!H13</f>
        <v>#DIV/0!</v>
      </c>
      <c r="C6" s="48" t="e">
        <f>(MIN(B4:C4)/C4)*'Vertinimo tvarka'!H13</f>
        <v>#DIV/0!</v>
      </c>
    </row>
    <row r="7" spans="1:3" ht="19.5" thickBot="1" x14ac:dyDescent="0.4">
      <c r="A7" s="76" t="s">
        <v>87</v>
      </c>
      <c r="B7" s="48">
        <f>SUM(B8:B11)*'Vertinimo tvarka'!H14</f>
        <v>0</v>
      </c>
      <c r="C7" s="48">
        <f>SUM(C8:C11)*'Vertinimo tvarka'!H14</f>
        <v>0</v>
      </c>
    </row>
    <row r="8" spans="1:3" ht="18.75" x14ac:dyDescent="0.25">
      <c r="A8" s="77" t="s">
        <v>88</v>
      </c>
      <c r="B8" s="56">
        <f>COUNTIF('Pasiūlymų suvestinė_Bendra'!B6, "Yra")*'Vertinimo tvarka'!F16</f>
        <v>0</v>
      </c>
      <c r="C8" s="56">
        <f>COUNTIF('Pasiūlymų suvestinė_Bendra'!C6, "Yra")*'Vertinimo tvarka'!F16</f>
        <v>0</v>
      </c>
    </row>
    <row r="9" spans="1:3" ht="18.75" x14ac:dyDescent="0.25">
      <c r="A9" s="78" t="s">
        <v>89</v>
      </c>
      <c r="B9" s="56">
        <f>COUNTIF('Pasiūlymų suvestinė_Bendra'!B7, "Yra")*'Vertinimo tvarka'!F17</f>
        <v>0</v>
      </c>
      <c r="C9" s="56">
        <f>COUNTIF('Pasiūlymų suvestinė_Bendra'!C7, "Yra")*'Vertinimo tvarka'!F17</f>
        <v>0</v>
      </c>
    </row>
    <row r="10" spans="1:3" ht="18.75" x14ac:dyDescent="0.25">
      <c r="A10" s="78" t="s">
        <v>90</v>
      </c>
      <c r="B10" s="56">
        <f>COUNTIF('Pasiūlymų suvestinė_Bendra'!B8, "Yra")*'Vertinimo tvarka'!F18</f>
        <v>0</v>
      </c>
      <c r="C10" s="56">
        <f>COUNTIF('Pasiūlymų suvestinė_Bendra'!C8, "Yra")*'Vertinimo tvarka'!F18</f>
        <v>0</v>
      </c>
    </row>
    <row r="11" spans="1:3" ht="18.75" x14ac:dyDescent="0.25">
      <c r="A11" s="78" t="s">
        <v>91</v>
      </c>
      <c r="B11" s="56">
        <f>COUNTIF('Pasiūlymų suvestinė_Bendra'!B9, "Yra")*'Vertinimo tvarka'!F19</f>
        <v>0</v>
      </c>
      <c r="C11" s="56">
        <f>COUNTIF('Pasiūlymų suvestinė_Bendra'!C9, "Yra")*'Vertinimo tvarka'!F19</f>
        <v>0</v>
      </c>
    </row>
    <row r="12" spans="1:3" ht="18.75" x14ac:dyDescent="0.25">
      <c r="A12" s="78" t="s">
        <v>237</v>
      </c>
      <c r="B12" s="56">
        <f>COUNTIF('Pasiūlymų suvestinė_Bendra'!B10, "Yra")*'Vertinimo tvarka'!F20</f>
        <v>0</v>
      </c>
      <c r="C12" s="56">
        <f>COUNTIF('Pasiūlymų suvestinė_Bendra'!C10, "Yra")*'Vertinimo tvarka'!F20</f>
        <v>0</v>
      </c>
    </row>
    <row r="13" spans="1:3" ht="19.5" thickBot="1" x14ac:dyDescent="0.4">
      <c r="A13" s="75" t="s">
        <v>92</v>
      </c>
      <c r="B13" s="54" t="e">
        <f>SUM(B6+B7)</f>
        <v>#DIV/0!</v>
      </c>
      <c r="C13" s="54" t="e">
        <f>SUM(C6+C7)</f>
        <v>#DIV/0!</v>
      </c>
    </row>
    <row r="14" spans="1:3" ht="16.5" thickBot="1" x14ac:dyDescent="0.3">
      <c r="A14" s="75" t="s">
        <v>93</v>
      </c>
      <c r="B14" s="49" t="e">
        <f>_xlfn.RANK.EQ(B13, $B$13:$C$13, 0)</f>
        <v>#DIV/0!</v>
      </c>
      <c r="C14" s="49" t="e">
        <f>_xlfn.RANK.EQ(C13, $B$13:$C$13, 0)</f>
        <v>#DIV/0!</v>
      </c>
    </row>
    <row r="16" spans="1:3" x14ac:dyDescent="0.25">
      <c r="B16" s="1" t="s">
        <v>94</v>
      </c>
    </row>
    <row r="21" spans="1:1" x14ac:dyDescent="0.25">
      <c r="A21" s="50"/>
    </row>
    <row r="26" spans="1:1" x14ac:dyDescent="0.25">
      <c r="A26" s="51"/>
    </row>
  </sheetData>
  <phoneticPr fontId="22" type="noConversion"/>
  <conditionalFormatting sqref="B14:C14">
    <cfRule type="cellIs" dxfId="1" priority="1" operator="equal">
      <formula>1</formula>
    </cfRule>
    <cfRule type="cellIs" dxfId="0" priority="2" operator="equal">
      <formula>1</formula>
    </cfRule>
  </conditionalFormatting>
  <pageMargins left="0.7" right="0.7" top="0.75" bottom="0.75" header="0.3" footer="0.3"/>
  <pageSetup paperSize="9" orientation="portrait" horizontalDpi="4294967294" verticalDpi="4294967294"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140625" defaultRowHeight="15.75" x14ac:dyDescent="0.25"/>
  <cols>
    <col min="1" max="16384" width="9.140625" style="1"/>
  </cols>
  <sheetData>
    <row r="1" spans="1:1" x14ac:dyDescent="0.25">
      <c r="A1" s="1" t="s">
        <v>7</v>
      </c>
    </row>
    <row r="2" spans="1:1" x14ac:dyDescent="0.25">
      <c r="A2" s="1" t="s">
        <v>8</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9</vt:i4>
      </vt:variant>
    </vt:vector>
  </HeadingPairs>
  <TitlesOfParts>
    <vt:vector size="9" baseType="lpstr">
      <vt:lpstr>Vertinimo sąlygos</vt:lpstr>
      <vt:lpstr>Vertinimo tvarka</vt:lpstr>
      <vt:lpstr>Pasiūlymas</vt:lpstr>
      <vt:lpstr>Specialieji reikalavimai</vt:lpstr>
      <vt:lpstr>Techninė specifikacija</vt:lpstr>
      <vt:lpstr>Pasiūlymų suvestinė_Bendra</vt:lpstr>
      <vt:lpstr>Pasiūlymų suvestinė_Koreguota</vt:lpstr>
      <vt:lpstr>Pasiūlymų vertinimo rezultatai</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2024-08-06T11:04:35Z</dcterms:created>
  <dcterms:modified xsi:type="dcterms:W3CDTF">2025-10-20T05:59:00Z</dcterms:modified>
</cp:coreProperties>
</file>