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NK-VP1\Desktop\Agnė 2025\33. Automatinis rotacinis siūlėtuvas (Malvicas)\Rinkos konsultacija 2025-10-20\"/>
    </mc:Choice>
  </mc:AlternateContent>
  <xr:revisionPtr revIDLastSave="0" documentId="8_{F83C2ED0-B3BD-46A2-907B-EA2ADDC4FF3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pecialieji reikalavimai" sheetId="9" r:id="rId2"/>
    <sheet name="Vertinimo sąlygos" sheetId="15" r:id="rId3"/>
    <sheet name="Vertinimo tvarka" sheetId="13" r:id="rId4"/>
    <sheet name="Techninė specifikacija" sheetId="3" r:id="rId5"/>
    <sheet name="Pasiūlymų suvestinė_Bendra" sheetId="16" r:id="rId6"/>
    <sheet name="Pasiūlymų vertinimo rezultatai" sheetId="18" r:id="rId7"/>
    <sheet name="Sheet6"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8" l="1"/>
  <c r="C9" i="18"/>
  <c r="D9" i="18"/>
  <c r="C9" i="1"/>
  <c r="D10" i="18"/>
  <c r="C10" i="18"/>
  <c r="B10" i="18"/>
  <c r="D7" i="18" l="1"/>
  <c r="D8" i="18"/>
  <c r="D6" i="18"/>
  <c r="C7" i="18"/>
  <c r="C8" i="18"/>
  <c r="C6" i="18"/>
  <c r="B7" i="18"/>
  <c r="B8" i="18"/>
  <c r="B6" i="18"/>
  <c r="B3" i="18" l="1"/>
  <c r="C8" i="1" l="1"/>
  <c r="C7" i="1"/>
  <c r="C6" i="1"/>
  <c r="H18" i="13" l="1"/>
  <c r="H16" i="13" l="1"/>
  <c r="H17" i="13"/>
  <c r="C5" i="18" l="1"/>
  <c r="B5" i="18"/>
  <c r="D5" i="18"/>
  <c r="C3" i="18"/>
  <c r="D3" i="18"/>
  <c r="B4" i="18" l="1"/>
  <c r="B11" i="18" s="1"/>
  <c r="C4" i="18"/>
  <c r="C11" i="18" s="1"/>
  <c r="D4" i="18"/>
  <c r="D11" i="18" l="1"/>
  <c r="C12" i="18" s="1"/>
  <c r="B12" i="18" l="1"/>
  <c r="D12" i="18"/>
</calcChain>
</file>

<file path=xl/sharedStrings.xml><?xml version="1.0" encoding="utf-8"?>
<sst xmlns="http://schemas.openxmlformats.org/spreadsheetml/2006/main" count="187" uniqueCount="158">
  <si>
    <t>Nr.</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</si>
  <si>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</si>
  <si>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</si>
  <si>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</si>
  <si>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</si>
  <si>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</si>
  <si>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</si>
  <si>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</si>
  <si>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</si>
  <si>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</si>
  <si>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</si>
  <si>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</si>
  <si>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</si>
  <si>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</si>
  <si>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</si>
  <si>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</si>
  <si>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</si>
  <si>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</si>
  <si>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</si>
  <si>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</si>
  <si>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</si>
  <si>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</si>
  <si>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</si>
  <si>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</si>
  <si>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</si>
  <si>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</si>
  <si>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</si>
  <si>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</si>
  <si>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</si>
  <si>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</si>
  <si>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</si>
  <si>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Personalo mokymai (po apmokymų pateikti apmokymų aktą / sertifikatą arba kitą mokymų faktą įrodantį dokumentą):</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</si>
  <si>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</si>
  <si>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</si>
  <si>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</si>
  <si>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</si>
  <si>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</si>
  <si>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</si>
  <si>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</si>
  <si>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</si>
  <si>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</si>
  <si>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</si>
  <si>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</si>
  <si>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</si>
  <si>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</si>
  <si>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</si>
  <si>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</si>
  <si>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</si>
  <si>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</si>
  <si>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</si>
  <si>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</si>
  <si>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</si>
  <si>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</si>
  <si>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</si>
  <si>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</si>
  <si>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</si>
  <si>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</si>
  <si>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</si>
  <si>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</si>
  <si>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</si>
  <si>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</si>
  <si>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</si>
  <si>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</si>
  <si>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</si>
  <si>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</si>
  <si>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6. Gedimo atveju atvyksta remontuoti ne vėliau kaip per 24 (dvidešimt keturias) valandas nuo pranešimo apie prekės gedimą gavimo,</t>
  </si>
  <si>
    <t>W =</t>
  </si>
  <si>
    <t>Jei siūlomas objektas neturi nurodyto pranašumo: W = 0, tuomet G = 0</t>
  </si>
  <si>
    <t>Išplėstinė garantija (G)</t>
  </si>
  <si>
    <t>G</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</si>
  <si>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</si>
  <si>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</si>
  <si>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</si>
  <si>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</si>
  <si>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</si>
  <si>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</si>
  <si>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t>2. Ekonomiškai naudingiausias pasiūlymas - tai pasiūlymas, kurio balų suma, apskaičiuota pagal toliau nustatytus pasiūlymų vertinimo kriterijus ir sąlygas, yra didžiausia.</t>
  </si>
  <si>
    <t>Garantinis laikotarpis ir sąlygos:</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</si>
  <si>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</si>
  <si>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</si>
  <si>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Pasiūlymo ekonominio naudingumo apskaičiavimo tvarka (formulė) yra pateikiama žemiau:</t>
  </si>
  <si>
    <t>PASIŪLYMŲ VERTINIMO TVARKA</t>
  </si>
  <si>
    <t>4. Valymo - dezinfekavimo instrukcija, kurioje aprašoma valymo-dezinfekavimo procedūra ir periodiškumas, detalus naudojamų medžiagų ir priemonių sąrašas.</t>
  </si>
  <si>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</si>
  <si>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</si>
  <si>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</si>
  <si>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</si>
  <si>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Pasiūlymo kaina (Pkn), € su PVM</t>
  </si>
  <si>
    <t>Pasiūlymo kainos balas (PkBn)</t>
  </si>
  <si>
    <t>1. Ekonomiškai naudingiausią pasiūlymą perkančioji organizacija išrenka pagal kainą ir kokybę.</t>
  </si>
  <si>
    <t>2. Pasiūlymo kainos (K) balai apskaičiuojami mažiausios pasiūlytos kainos (Kmin) ir vertinamo pasiūlymo kainos (Kv) santykį padauginant iš kainos lyginamojo svorio (X):</t>
  </si>
  <si>
    <t>3) Išplėstinė garantija (G)</t>
  </si>
  <si>
    <t>1. Pasiūlymo ekonominis naudingumas (E) apskaičiuojamas sudedant tiekėjo pasiūlymo kainos (K), techninių pranašumų (T) ir išplėstinės garantijos (G) balus:</t>
  </si>
  <si>
    <t>E = K + T + G</t>
  </si>
  <si>
    <t>Į pasiūlymo kainą turi būti įskaičiuotas įrangos pristatymas į VšĮ Vilniaus miesto klinikinės ligoninės sandėlį, pervežimas iš sandėlio į instaliavimo vietą, instaliavimas (sumontuoti pristatytą techninę įrangą kaip to reikalauja įrangos gamintojas), po instaliavimo likusių įpakavimo medžiagų išvežimas (utilizavimas) ir personalo apmokymas.</t>
  </si>
  <si>
    <t>1.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2.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</si>
  <si>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r>
      <t xml:space="preserve">Įrašyti parametro vertę: </t>
    </r>
    <r>
      <rPr>
        <b/>
        <sz val="12"/>
        <rFont val="Times New Roman"/>
        <family val="1"/>
      </rPr>
      <t>Taip / Ne</t>
    </r>
  </si>
  <si>
    <t>1) Prietaiso kaina (K)</t>
  </si>
  <si>
    <t>Prietaiso kaina (K)</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</si>
  <si>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siūlomo Prietaiso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</si>
  <si>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t>
    </r>
  </si>
  <si>
    <t>1</t>
  </si>
  <si>
    <t>2</t>
  </si>
  <si>
    <t>3</t>
  </si>
  <si>
    <t>4</t>
  </si>
  <si>
    <t>5</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</si>
  <si>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</si>
  <si>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</si>
  <si>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t>
  </si>
  <si>
    <r>
      <t>1. Siūlomi Techniniai funkcionalumai (</t>
    </r>
    <r>
      <rPr>
        <b/>
        <sz val="12"/>
        <color rgb="FFFF0000"/>
        <rFont val="Times New Roman"/>
        <family val="1"/>
      </rPr>
      <t>Pildo Tiekėjas</t>
    </r>
    <r>
      <rPr>
        <b/>
        <sz val="12"/>
        <color theme="1"/>
        <rFont val="Times New Roman"/>
        <family val="1"/>
      </rPr>
      <t>):</t>
    </r>
  </si>
  <si>
    <r>
      <t>2. Siūlomas garantinis laikotarpis (</t>
    </r>
    <r>
      <rPr>
        <b/>
        <sz val="12"/>
        <color rgb="FFFF0000"/>
        <rFont val="Times New Roman"/>
        <family val="1"/>
      </rPr>
      <t>Pildo Tiekėjas</t>
    </r>
    <r>
      <rPr>
        <b/>
        <sz val="12"/>
        <color theme="1"/>
        <rFont val="Times New Roman"/>
        <family val="1"/>
      </rPr>
      <t>):</t>
    </r>
  </si>
  <si>
    <t>Tiekėjas siūlomam Prietaisui suteikia 5 metų (60 mėnesių) išplėstinę garantiją*</t>
  </si>
  <si>
    <t>1. Ne mažiau nei 36 mėn.</t>
  </si>
  <si>
    <t>Tiekėjas siūlomam prietaisui suteikia 5 metų (60 mėnesių) išplėstinę garantiją*</t>
  </si>
  <si>
    <t>4. Siūlomo objekto išplėstinė 5 metų garantinė priežiūra (G) aprašoma statiniu vertinimo būdu ir neturi skaitinių išraiškų (taip arba ne), todėl garantinės priežiūros įvertinimas apskaičiuojamas pagal formulę:</t>
  </si>
  <si>
    <t>Siūlomos prekės pavadinimas (modelis, konkreti modifikacija), gamintojas, kilmės šalis</t>
  </si>
  <si>
    <t>Rotacinis siūlėtuvas popieriaus plastiko pakuotės automatiniam užlydymui</t>
  </si>
  <si>
    <t xml:space="preserve">Būtina </t>
  </si>
  <si>
    <t>Siūlėtuvo korpusas pagamintas iš nerūdijančio plieno</t>
  </si>
  <si>
    <t>Būtina</t>
  </si>
  <si>
    <t>Ekranas</t>
  </si>
  <si>
    <t>Valdymas integruotos klaviatūros pagalba arba lietimui jautriu ekranu</t>
  </si>
  <si>
    <t>6</t>
  </si>
  <si>
    <t>Siūlės plotis</t>
  </si>
  <si>
    <t>15 mm ± 3 mm</t>
  </si>
  <si>
    <t>7</t>
  </si>
  <si>
    <t>Fiksuotas, reguliuojamas arba automatiškai reguliuojamas užlydimo slėgis</t>
  </si>
  <si>
    <t>8</t>
  </si>
  <si>
    <t>Juostos transportavimo greitis</t>
  </si>
  <si>
    <t>Ne daugiau 10 m/min</t>
  </si>
  <si>
    <t>9</t>
  </si>
  <si>
    <t>Užlydymo temperatūros nustatymas:</t>
  </si>
  <si>
    <t>1. Temperatūros nustatymas – Būtina,</t>
  </si>
  <si>
    <t>2. Temperatūrą galima reguliuoti iki ne mažiau kaip 195ºC.</t>
  </si>
  <si>
    <t>10</t>
  </si>
  <si>
    <t>Skaitmeninis užlydymo temperatūros indikavimas</t>
  </si>
  <si>
    <t>11</t>
  </si>
  <si>
    <t>Galima reguliuoti siūlės atstumą nuo krašto</t>
  </si>
  <si>
    <t>12</t>
  </si>
  <si>
    <t>Komplektuojamas su rotaciniu staleliu</t>
  </si>
  <si>
    <t>Maitinimas</t>
  </si>
  <si>
    <t>230 V +/- 10%, 50 Hz</t>
  </si>
  <si>
    <t>Automatinis siūlėtuvo variklio paleidimas aparatui aptikus užlydymo maišelį siūlėtuvo angoje</t>
  </si>
  <si>
    <t>Automatinis siūlėtuvo variklio sustojimas ne ilgiau kaip po 30 s. aparatui neaptikus užlydymo maišelio siūlėtuvo angoje</t>
  </si>
  <si>
    <t>Aparatas turi RS 232 arba lygiavertę jungtį</t>
  </si>
  <si>
    <t>3. Informuoja pirkėją apie prevencinius veiksmus (jei tokių būtina imtis),</t>
  </si>
  <si>
    <t>4. Teikia pirkėjui išsamias konsultacijas ir paaiškinimus,</t>
  </si>
  <si>
    <t>5. Gedimo atveju atvyksta remontuoti ne vėliau kaip per 24 (dvidešimt keturias) valandas nuo pranešimo apie prekės gedimą gavimo,</t>
  </si>
  <si>
    <t>1. Mokymai ≥ 5 gydytojų (mokymų trukmė: ne mažiau 2 akademinės valandos),</t>
  </si>
  <si>
    <t>2. Mokymai organizuojami perkančiosios organizacijos patalpose.</t>
  </si>
  <si>
    <t>3. Mokymai organizuojami Lietuvių kalba.</t>
  </si>
  <si>
    <t>Techninė specifikacija: Automatinis rotacinis siūlėtuvas - 1 vnt.</t>
  </si>
  <si>
    <t>T4</t>
  </si>
  <si>
    <t>3.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</si>
  <si>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0.20, T2 = L2 = 0.20, T3 = L3 = 0.10, T4 = L4 = 0.50. Jei siūlomas objektas neturi nurodyto pranašumo gauna 0 balų: T1 = L1 = 0, T2 = L2 = 0, T3 = L3 = 0, T4 = L4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</si>
  <si>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</si>
  <si>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Techninis pranašumas T4 (T4</t>
    </r>
    <r>
      <rPr>
        <b/>
        <vertAlign val="subscript"/>
        <sz val="12"/>
        <color theme="1"/>
        <rFont val="Times New Roman"/>
        <family val="1"/>
      </rPr>
      <t>n</t>
    </r>
    <r>
      <rPr>
        <b/>
        <sz val="12"/>
        <color theme="1"/>
        <rFont val="Times New Roman"/>
        <family val="1"/>
      </rPr>
      <t>)</t>
    </r>
  </si>
  <si>
    <r>
      <t>T4</t>
    </r>
    <r>
      <rPr>
        <vertAlign val="subscript"/>
        <sz val="12"/>
        <rFont val="Times New Roman"/>
        <family val="1"/>
      </rPr>
      <t>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</si>
</sst>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2"/>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b/>
      <sz val="1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36">
    <xf numFmtId="0" fontId="0" fillId="0" borderId="0" xfId="0"/>
    <xf numFmtId="0" fontId="1" fillId="0" borderId="0" xfId="0" applyFont="1"/>
    <xf numFmtId="0" fontId="1" fillId="3" borderId="0" xfId="0" applyFont="1" applyFill="1"/>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right" vertical="top"/>
    </xf>
    <xf numFmtId="0" fontId="1" fillId="3" borderId="0" xfId="0" applyFont="1" applyFill="1" applyAlignment="1">
      <alignment horizontal="center" vertical="top"/>
    </xf>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7" fillId="3" borderId="0" xfId="0" applyFont="1" applyFill="1" applyAlignment="1">
      <alignment vertical="center" wrapText="1"/>
    </xf>
    <xf numFmtId="0" fontId="1" fillId="2" borderId="0" xfId="0" applyFont="1" applyFill="1"/>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6" xfId="0" applyFont="1" applyFill="1" applyBorder="1" applyAlignment="1">
      <alignment horizontal="center" vertical="center"/>
    </xf>
    <xf numFmtId="0" fontId="2" fillId="2" borderId="16" xfId="0" applyFont="1" applyFill="1" applyBorder="1" applyAlignment="1">
      <alignment horizontal="justify" vertical="center" wrapText="1"/>
    </xf>
    <xf numFmtId="0" fontId="1" fillId="2" borderId="19"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4" fillId="2" borderId="0" xfId="0" applyFont="1" applyFill="1" applyAlignment="1">
      <alignment horizontal="left"/>
    </xf>
    <xf numFmtId="0" fontId="1" fillId="2" borderId="0" xfId="0" applyFont="1" applyFill="1" applyAlignment="1">
      <alignment horizontal="right"/>
    </xf>
    <xf numFmtId="0" fontId="6" fillId="3" borderId="16" xfId="0" applyFont="1" applyFill="1" applyBorder="1" applyAlignment="1">
      <alignment vertical="center" wrapText="1"/>
    </xf>
    <xf numFmtId="2" fontId="6" fillId="3" borderId="16" xfId="0" applyNumberFormat="1" applyFont="1" applyFill="1" applyBorder="1" applyAlignment="1">
      <alignment horizontal="center" vertical="center" wrapText="1"/>
    </xf>
    <xf numFmtId="0" fontId="3" fillId="3" borderId="0" xfId="0" applyFont="1" applyFill="1"/>
    <xf numFmtId="0" fontId="15" fillId="3" borderId="0" xfId="0" applyFont="1" applyFill="1"/>
    <xf numFmtId="0" fontId="15" fillId="2" borderId="0" xfId="0" applyFont="1" applyFill="1"/>
    <xf numFmtId="0" fontId="15" fillId="2" borderId="0" xfId="0" applyFont="1" applyFill="1" applyAlignment="1">
      <alignment horizontal="right"/>
    </xf>
    <xf numFmtId="0" fontId="1" fillId="3" borderId="0" xfId="0" applyFont="1" applyFill="1" applyAlignment="1">
      <alignment horizontal="right"/>
    </xf>
    <xf numFmtId="0" fontId="6" fillId="3" borderId="9" xfId="0" applyFont="1" applyFill="1" applyBorder="1" applyAlignment="1">
      <alignment horizontal="center" vertical="center" wrapText="1"/>
    </xf>
    <xf numFmtId="0" fontId="3" fillId="3" borderId="0" xfId="0" applyFont="1" applyFill="1" applyAlignment="1">
      <alignment horizontal="right"/>
    </xf>
    <xf numFmtId="0" fontId="17" fillId="3" borderId="0" xfId="0" applyFont="1" applyFill="1" applyAlignment="1">
      <alignment vertical="center"/>
    </xf>
    <xf numFmtId="0" fontId="18" fillId="3" borderId="0" xfId="0" applyFont="1" applyFill="1"/>
    <xf numFmtId="0" fontId="3" fillId="3" borderId="1" xfId="0" applyFont="1" applyFill="1" applyBorder="1"/>
    <xf numFmtId="0" fontId="3" fillId="3" borderId="1" xfId="0" applyFont="1" applyFill="1" applyBorder="1" applyAlignment="1">
      <alignment horizontal="center"/>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6" fillId="3" borderId="16"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6" fillId="3" borderId="0" xfId="0" applyFont="1" applyFill="1" applyAlignment="1">
      <alignment vertical="center" wrapText="1"/>
    </xf>
    <xf numFmtId="1" fontId="6" fillId="3" borderId="0" xfId="0" applyNumberFormat="1" applyFont="1" applyFill="1" applyAlignment="1">
      <alignment horizontal="center" vertical="center" wrapText="1"/>
    </xf>
    <xf numFmtId="0" fontId="7" fillId="3" borderId="0" xfId="0" applyFont="1" applyFill="1"/>
    <xf numFmtId="0" fontId="3" fillId="0" borderId="0" xfId="0" applyFont="1"/>
    <xf numFmtId="0" fontId="7" fillId="5" borderId="16" xfId="0" applyFont="1" applyFill="1" applyBorder="1" applyAlignment="1">
      <alignment horizontal="center" vertical="center"/>
    </xf>
    <xf numFmtId="0" fontId="20" fillId="2" borderId="16" xfId="0" applyFont="1" applyFill="1" applyBorder="1" applyAlignment="1">
      <alignment horizontal="center" vertical="center"/>
    </xf>
    <xf numFmtId="2" fontId="3" fillId="4" borderId="16" xfId="0" applyNumberFormat="1" applyFont="1" applyFill="1" applyBorder="1" applyAlignment="1">
      <alignment horizontal="center" vertical="center"/>
    </xf>
    <xf numFmtId="2" fontId="3" fillId="2" borderId="8"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2" fontId="3" fillId="6" borderId="9" xfId="0" applyNumberFormat="1" applyFont="1" applyFill="1" applyBorder="1" applyAlignment="1">
      <alignment horizontal="center" vertical="center"/>
    </xf>
    <xf numFmtId="0" fontId="3" fillId="0" borderId="16" xfId="0" applyFont="1" applyBorder="1" applyAlignment="1">
      <alignment horizontal="center" vertical="center"/>
    </xf>
    <xf numFmtId="0" fontId="21" fillId="0" borderId="0" xfId="0" applyFont="1" applyAlignment="1">
      <alignment horizontal="left"/>
    </xf>
    <xf numFmtId="0" fontId="8" fillId="0" borderId="0" xfId="0" applyFont="1"/>
    <xf numFmtId="0" fontId="3" fillId="0" borderId="0" xfId="0" applyFont="1" applyAlignment="1">
      <alignment horizontal="right" indent="2"/>
    </xf>
    <xf numFmtId="0" fontId="3" fillId="0" borderId="0" xfId="0" applyFont="1" applyAlignment="1">
      <alignment horizontal="right" vertical="center" wrapText="1" indent="2"/>
    </xf>
    <xf numFmtId="49" fontId="3" fillId="2" borderId="1" xfId="0" applyNumberFormat="1" applyFont="1" applyFill="1" applyBorder="1" applyAlignment="1">
      <alignment horizontal="left" vertical="top" wrapText="1"/>
    </xf>
    <xf numFmtId="0" fontId="17" fillId="3" borderId="0" xfId="0" applyFont="1" applyFill="1" applyAlignment="1">
      <alignment horizontal="center" vertical="center"/>
    </xf>
    <xf numFmtId="0" fontId="3" fillId="3" borderId="11" xfId="0" applyFont="1" applyFill="1" applyBorder="1" applyAlignment="1">
      <alignment horizontal="center" vertical="center" wrapText="1"/>
    </xf>
    <xf numFmtId="0" fontId="15" fillId="3" borderId="0" xfId="0" applyFont="1" applyFill="1" applyAlignment="1">
      <alignment vertical="center"/>
    </xf>
    <xf numFmtId="0" fontId="22" fillId="3" borderId="0" xfId="0" applyFont="1" applyFill="1" applyAlignment="1">
      <alignment vertical="top"/>
    </xf>
    <xf numFmtId="0" fontId="9" fillId="3" borderId="0" xfId="0" applyFont="1" applyFill="1" applyAlignment="1">
      <alignment vertical="top"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justify" vertical="center" wrapText="1"/>
    </xf>
    <xf numFmtId="0" fontId="1" fillId="3" borderId="0" xfId="0" applyFont="1" applyFill="1" applyAlignment="1">
      <alignment horizontal="center" vertical="center"/>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3" borderId="11"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4" xfId="0"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justify" vertical="top" wrapText="1"/>
    </xf>
    <xf numFmtId="49" fontId="3" fillId="3" borderId="1" xfId="0" applyNumberFormat="1" applyFont="1" applyFill="1" applyBorder="1" applyAlignment="1">
      <alignment horizontal="justify" vertical="center"/>
    </xf>
    <xf numFmtId="49" fontId="3" fillId="3" borderId="1" xfId="0" applyNumberFormat="1" applyFont="1" applyFill="1" applyBorder="1" applyAlignment="1">
      <alignment horizontal="justify" vertical="top"/>
    </xf>
    <xf numFmtId="0" fontId="1" fillId="3" borderId="21" xfId="0" applyFont="1" applyFill="1" applyBorder="1" applyAlignment="1">
      <alignment horizontal="justify" vertical="top" wrapText="1"/>
    </xf>
    <xf numFmtId="0" fontId="1" fillId="3" borderId="22"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15" xfId="0" applyFont="1" applyFill="1" applyBorder="1" applyAlignment="1">
      <alignment horizontal="justify" wrapText="1"/>
    </xf>
    <xf numFmtId="0" fontId="1" fillId="3" borderId="10" xfId="0" applyFont="1" applyFill="1" applyBorder="1" applyAlignment="1">
      <alignment horizontal="justify" wrapText="1"/>
    </xf>
    <xf numFmtId="0" fontId="2" fillId="3" borderId="1"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2" fillId="3" borderId="0" xfId="0" applyFont="1" applyFill="1" applyAlignment="1">
      <alignment horizontal="left"/>
    </xf>
    <xf numFmtId="0" fontId="2" fillId="3" borderId="7"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1" fillId="3" borderId="0" xfId="0" applyFont="1" applyFill="1" applyAlignment="1">
      <alignment horizontal="justify" vertical="top" wrapText="1"/>
    </xf>
    <xf numFmtId="0" fontId="1" fillId="3" borderId="0" xfId="0" applyFont="1" applyFill="1" applyAlignment="1">
      <alignment horizontal="justify" vertical="top"/>
    </xf>
    <xf numFmtId="0" fontId="3" fillId="3" borderId="0" xfId="0" applyFont="1" applyFill="1" applyAlignment="1">
      <alignment horizontal="justify" vertical="top" wrapText="1"/>
    </xf>
    <xf numFmtId="0" fontId="4" fillId="3" borderId="0" xfId="0" applyFont="1" applyFill="1" applyAlignment="1">
      <alignment horizontal="center"/>
    </xf>
    <xf numFmtId="0" fontId="3" fillId="3" borderId="0" xfId="0" applyFont="1" applyFill="1" applyAlignment="1">
      <alignment horizontal="justify" vertical="top"/>
    </xf>
    <xf numFmtId="0" fontId="1" fillId="4" borderId="4" xfId="0" applyFont="1" applyFill="1" applyBorder="1" applyAlignment="1">
      <alignment horizontal="justify" wrapText="1"/>
    </xf>
    <xf numFmtId="0" fontId="1" fillId="4" borderId="5" xfId="0" applyFont="1" applyFill="1" applyBorder="1" applyAlignment="1">
      <alignment horizontal="justify" wrapText="1"/>
    </xf>
    <xf numFmtId="0" fontId="1" fillId="4" borderId="3" xfId="0" applyFont="1" applyFill="1" applyBorder="1" applyAlignment="1">
      <alignment horizontal="justify" wrapText="1"/>
    </xf>
    <xf numFmtId="0" fontId="11" fillId="2" borderId="0" xfId="0" applyFont="1" applyFill="1" applyAlignment="1">
      <alignment horizont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7" fillId="3" borderId="0" xfId="0" applyFont="1" applyFill="1" applyAlignment="1">
      <alignment horizontal="left" vertical="top"/>
    </xf>
    <xf numFmtId="0" fontId="3" fillId="3" borderId="14" xfId="0" applyFont="1" applyFill="1" applyBorder="1" applyAlignment="1">
      <alignment horizontal="justify" vertical="top" wrapText="1"/>
    </xf>
    <xf numFmtId="0" fontId="3" fillId="3" borderId="2" xfId="0" applyFont="1" applyFill="1" applyBorder="1" applyAlignment="1">
      <alignment horizontal="justify" vertical="top" wrapText="1"/>
    </xf>
    <xf numFmtId="0" fontId="3" fillId="3" borderId="6" xfId="0" applyFont="1" applyFill="1" applyBorder="1" applyAlignment="1">
      <alignment horizontal="justify" vertical="top" wrapText="1"/>
    </xf>
    <xf numFmtId="0" fontId="7" fillId="3" borderId="0" xfId="0" applyFont="1" applyFill="1" applyAlignment="1">
      <alignment horizontal="justify" vertical="top" wrapText="1"/>
    </xf>
    <xf numFmtId="0" fontId="3" fillId="3" borderId="0" xfId="0" applyFont="1" applyFill="1" applyAlignment="1">
      <alignment horizontal="justify" vertical="center" wrapText="1"/>
    </xf>
    <xf numFmtId="0" fontId="17" fillId="3" borderId="0" xfId="0" applyFont="1" applyFill="1" applyAlignment="1">
      <alignment horizontal="center" vertical="center"/>
    </xf>
    <xf numFmtId="0" fontId="19" fillId="3" borderId="0" xfId="0" applyFont="1" applyFill="1" applyAlignment="1">
      <alignment horizontal="left" vertical="top" wrapText="1"/>
    </xf>
    <xf numFmtId="0" fontId="3" fillId="3" borderId="0" xfId="0" applyFont="1" applyFill="1" applyAlignment="1">
      <alignment horizontal="left"/>
    </xf>
    <xf numFmtId="0" fontId="3" fillId="3" borderId="0" xfId="0" applyFont="1" applyFill="1" applyAlignment="1">
      <alignment horizontal="left" wrapText="1"/>
    </xf>
    <xf numFmtId="0" fontId="3" fillId="3" borderId="11" xfId="0" applyFont="1" applyFill="1" applyBorder="1" applyAlignment="1">
      <alignment horizontal="center" vertical="center" wrapText="1"/>
    </xf>
    <xf numFmtId="0" fontId="3" fillId="3" borderId="0" xfId="0" applyFont="1" applyFill="1" applyAlignment="1">
      <alignment horizontal="justify" wrapText="1"/>
    </xf>
    <xf numFmtId="0" fontId="3" fillId="3" borderId="15"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10" xfId="0" applyFont="1" applyFill="1" applyBorder="1" applyAlignment="1">
      <alignment horizontal="justify" vertical="top" wrapText="1"/>
    </xf>
    <xf numFmtId="0" fontId="7" fillId="3" borderId="15"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1" xfId="0" applyFont="1" applyFill="1" applyBorder="1" applyAlignment="1">
      <alignment vertical="center" wrapText="1"/>
    </xf>
    <xf numFmtId="0" fontId="7" fillId="3" borderId="12" xfId="0" applyFont="1" applyFill="1" applyBorder="1" applyAlignment="1">
      <alignment vertical="center" wrapText="1"/>
    </xf>
    <xf numFmtId="0" fontId="7" fillId="3" borderId="13" xfId="0" applyFont="1" applyFill="1" applyBorder="1" applyAlignment="1">
      <alignment vertical="center" wrapText="1"/>
    </xf>
    <xf numFmtId="0" fontId="7" fillId="3" borderId="11" xfId="0" applyFont="1" applyFill="1" applyBorder="1" applyAlignment="1">
      <alignment horizontal="center" vertical="center" wrapText="1"/>
    </xf>
    <xf numFmtId="49" fontId="3" fillId="3" borderId="7" xfId="0" applyNumberFormat="1" applyFont="1" applyFill="1" applyBorder="1" applyAlignment="1">
      <alignment horizontal="center" vertical="top" wrapText="1"/>
    </xf>
    <xf numFmtId="49" fontId="3" fillId="3" borderId="8" xfId="0" applyNumberFormat="1" applyFont="1" applyFill="1" applyBorder="1" applyAlignment="1">
      <alignment horizontal="center" vertical="top" wrapText="1"/>
    </xf>
    <xf numFmtId="49" fontId="3" fillId="3" borderId="7" xfId="0" applyNumberFormat="1" applyFont="1" applyFill="1" applyBorder="1" applyAlignment="1">
      <alignment horizontal="justify" vertical="top"/>
    </xf>
    <xf numFmtId="49" fontId="3" fillId="3" borderId="8" xfId="0" applyNumberFormat="1" applyFont="1" applyFill="1" applyBorder="1" applyAlignment="1">
      <alignment horizontal="justify" vertical="top"/>
    </xf>
    <xf numFmtId="0" fontId="12" fillId="2" borderId="0" xfId="0" applyFont="1" applyFill="1" applyAlignment="1">
      <alignment horizontal="center" vertical="center"/>
    </xf>
    <xf numFmtId="0" fontId="1" fillId="2" borderId="0" xfId="0" applyFont="1" applyFill="1" applyAlignment="1">
      <alignment horizontal="left"/>
    </xf>
    <xf numFmtId="0" fontId="1" fillId="2"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50</xdr:row>
      <xdr:rowOff>57036</xdr:rowOff>
    </xdr:from>
    <xdr:ext cx="1486241" cy="695703"/>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343726" y="12889723"/>
              <a:ext cx="1486241" cy="69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343726" y="12889723"/>
              <a:ext cx="1486241" cy="69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41</xdr:row>
      <xdr:rowOff>85381</xdr:rowOff>
    </xdr:from>
    <xdr:to>
      <xdr:col>3</xdr:col>
      <xdr:colOff>1248442</xdr:colOff>
      <xdr:row>43</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23"/>
  <sheetViews>
    <sheetView tabSelected="1" zoomScale="137" zoomScaleNormal="100" workbookViewId="0">
      <selection activeCell="D30" sqref="D30"/>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5.140625" style="2" customWidth="1"/>
    <col min="6" max="6" width="20.7109375" style="2" customWidth="1"/>
    <col min="7" max="8" width="29.85546875" style="2" customWidth="1"/>
    <col min="9" max="9" width="27.7109375" style="2" customWidth="1"/>
    <col min="10" max="16384" width="9.140625" style="2"/>
  </cols>
  <sheetData>
    <row r="1" spans="2:9" x14ac:dyDescent="0.25">
      <c r="G1" s="31"/>
    </row>
    <row r="3" spans="2:9" x14ac:dyDescent="0.25">
      <c r="B3" s="89" t="s">
        <v>109</v>
      </c>
      <c r="C3" s="89"/>
      <c r="D3" s="89"/>
      <c r="E3" s="89"/>
    </row>
    <row r="5" spans="2:9" ht="31.5" x14ac:dyDescent="0.25">
      <c r="B5" s="7" t="s">
        <v>0</v>
      </c>
      <c r="C5" s="90" t="s">
        <v>32</v>
      </c>
      <c r="D5" s="86"/>
      <c r="E5" s="8" t="s">
        <v>37</v>
      </c>
    </row>
    <row r="6" spans="2:9" x14ac:dyDescent="0.25">
      <c r="B6" s="10" t="s">
        <v>26</v>
      </c>
      <c r="C6" s="91" t="str">
        <f>'Vertinimo tvarka'!C20</f>
        <v>Automatinis siūlėtuvo variklio paleidimas aparatui aptikus užlydymo maišelį siūlėtuvo angoje</v>
      </c>
      <c r="D6" s="92"/>
      <c r="E6" s="9"/>
    </row>
    <row r="7" spans="2:9" ht="33.950000000000003" customHeight="1" x14ac:dyDescent="0.25">
      <c r="B7" s="10" t="s">
        <v>27</v>
      </c>
      <c r="C7" s="91" t="str">
        <f>'Vertinimo tvarka'!C21</f>
        <v>Automatinis siūlėtuvo variklio sustojimas ne ilgiau kaip po 30 s. aparatui neaptikus užlydymo maišelio siūlėtuvo angoje</v>
      </c>
      <c r="D7" s="92"/>
      <c r="E7" s="9"/>
    </row>
    <row r="8" spans="2:9" x14ac:dyDescent="0.25">
      <c r="B8" s="10" t="s">
        <v>28</v>
      </c>
      <c r="C8" s="91" t="str">
        <f>'Vertinimo tvarka'!C22</f>
        <v>Aparatas turi RS 232 arba lygiavertę jungtį</v>
      </c>
      <c r="D8" s="92"/>
      <c r="E8" s="9"/>
    </row>
    <row r="9" spans="2:9" ht="17.100000000000001" customHeight="1" x14ac:dyDescent="0.25">
      <c r="B9" s="10" t="s">
        <v>152</v>
      </c>
      <c r="C9" s="91" t="str">
        <f>'Vertinimo tvarka'!C23</f>
        <v>Komplektuojamas su rotaciniu staleliu</v>
      </c>
      <c r="D9" s="92"/>
      <c r="E9" s="9"/>
    </row>
    <row r="11" spans="2:9" x14ac:dyDescent="0.25">
      <c r="B11" s="89" t="s">
        <v>110</v>
      </c>
      <c r="C11" s="89"/>
      <c r="D11" s="89"/>
    </row>
    <row r="12" spans="2:9" x14ac:dyDescent="0.25">
      <c r="C12" s="4"/>
      <c r="D12" s="4"/>
      <c r="E12" s="4"/>
      <c r="F12" s="4"/>
      <c r="G12" s="4"/>
      <c r="H12" s="4"/>
      <c r="I12" s="4"/>
    </row>
    <row r="13" spans="2:9" x14ac:dyDescent="0.25">
      <c r="B13" s="86" t="s">
        <v>33</v>
      </c>
      <c r="C13" s="86"/>
      <c r="D13" s="8" t="s">
        <v>34</v>
      </c>
      <c r="E13" s="7" t="s">
        <v>35</v>
      </c>
      <c r="F13" s="4"/>
      <c r="G13" s="4"/>
      <c r="H13" s="4"/>
      <c r="I13" s="4"/>
    </row>
    <row r="14" spans="2:9" ht="16.5" thickBot="1" x14ac:dyDescent="0.3">
      <c r="B14" s="87" t="s">
        <v>111</v>
      </c>
      <c r="C14" s="88"/>
      <c r="D14" s="11"/>
      <c r="E14" s="12" t="s">
        <v>36</v>
      </c>
      <c r="F14" s="4"/>
      <c r="G14" s="4"/>
      <c r="H14" s="4"/>
      <c r="I14" s="4"/>
    </row>
    <row r="15" spans="2:9" x14ac:dyDescent="0.25">
      <c r="B15" s="84" t="s">
        <v>62</v>
      </c>
      <c r="C15" s="85"/>
      <c r="D15" s="4"/>
      <c r="E15" s="4"/>
      <c r="F15" s="4"/>
      <c r="G15" s="4"/>
      <c r="H15" s="4"/>
      <c r="I15" s="4"/>
    </row>
    <row r="16" spans="2:9" x14ac:dyDescent="0.25">
      <c r="B16" s="80" t="s">
        <v>63</v>
      </c>
      <c r="C16" s="81"/>
      <c r="D16" s="13"/>
    </row>
    <row r="17" spans="2:4" x14ac:dyDescent="0.25">
      <c r="B17" s="80"/>
      <c r="C17" s="81"/>
      <c r="D17" s="13"/>
    </row>
    <row r="18" spans="2:4" ht="15.75" customHeight="1" x14ac:dyDescent="0.25">
      <c r="B18" s="80" t="s">
        <v>64</v>
      </c>
      <c r="C18" s="81"/>
    </row>
    <row r="19" spans="2:4" x14ac:dyDescent="0.25">
      <c r="B19" s="80"/>
      <c r="C19" s="81"/>
    </row>
    <row r="20" spans="2:4" x14ac:dyDescent="0.25">
      <c r="B20" s="80" t="s">
        <v>145</v>
      </c>
      <c r="C20" s="81"/>
    </row>
    <row r="21" spans="2:4" x14ac:dyDescent="0.25">
      <c r="B21" s="80" t="s">
        <v>146</v>
      </c>
      <c r="C21" s="81"/>
    </row>
    <row r="22" spans="2:4" ht="15.75" customHeight="1" x14ac:dyDescent="0.25">
      <c r="B22" s="80" t="s">
        <v>147</v>
      </c>
      <c r="C22" s="81"/>
    </row>
    <row r="23" spans="2:4" ht="16.5" thickBot="1" x14ac:dyDescent="0.3">
      <c r="B23" s="82"/>
      <c r="C23" s="83"/>
    </row>
  </sheetData>
  <mergeCells count="15">
    <mergeCell ref="B13:C13"/>
    <mergeCell ref="B14:C14"/>
    <mergeCell ref="B3:E3"/>
    <mergeCell ref="C5:D5"/>
    <mergeCell ref="C8:D8"/>
    <mergeCell ref="B11:D11"/>
    <mergeCell ref="C6:D6"/>
    <mergeCell ref="C7:D7"/>
    <mergeCell ref="C9:D9"/>
    <mergeCell ref="B21:C21"/>
    <mergeCell ref="B22:C23"/>
    <mergeCell ref="B15:C15"/>
    <mergeCell ref="B18:C19"/>
    <mergeCell ref="B16:C17"/>
    <mergeCell ref="B20:C20"/>
  </mergeCells>
  <phoneticPr fontId="16" type="noConversion"/>
  <dataValidations xWindow="810" yWindow="496" count="3">
    <dataValidation allowBlank="1" sqref="B14:C14 C6:C9" xr:uid="{00000000-0002-0000-0200-000001000000}"/>
    <dataValidation type="list" allowBlank="1" showInputMessage="1" prompt="Pasirinkti išplėstinės garantijos reikšmę: TAIP / NE" sqref="D14" xr:uid="{00000000-0002-0000-0200-000003000000}">
      <formula1>"Taip, Ne"</formula1>
    </dataValidation>
    <dataValidation type="list" allowBlank="1" showInputMessage="1" showErrorMessage="1" prompt="Pasirinkti parametro vertę: yra / nėra" sqref="E6:E9" xr:uid="{00000000-0002-0000-0200-000000000000}">
      <formula1>"Yra, Nėra"</formula1>
    </dataValidation>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82"/>
  <sheetViews>
    <sheetView topLeftCell="A15" zoomScale="140" zoomScaleNormal="85" workbookViewId="0">
      <selection activeCell="Q46" sqref="Q46"/>
    </sheetView>
  </sheetViews>
  <sheetFormatPr defaultColWidth="9.140625" defaultRowHeight="15.75" x14ac:dyDescent="0.25"/>
  <cols>
    <col min="1" max="1" width="3.28515625" style="2" customWidth="1"/>
    <col min="2" max="16384" width="9.140625" style="2"/>
  </cols>
  <sheetData>
    <row r="2" spans="1:19" ht="18.75" x14ac:dyDescent="0.3">
      <c r="A2" s="96" t="s">
        <v>7</v>
      </c>
      <c r="B2" s="96"/>
      <c r="C2" s="96"/>
      <c r="D2" s="96"/>
      <c r="E2" s="96"/>
      <c r="F2" s="96"/>
      <c r="G2" s="96"/>
      <c r="H2" s="96"/>
      <c r="I2" s="96"/>
      <c r="J2" s="96"/>
      <c r="K2" s="96"/>
      <c r="L2" s="96"/>
      <c r="M2" s="96"/>
      <c r="N2" s="96"/>
      <c r="O2" s="96"/>
    </row>
    <row r="3" spans="1:19" x14ac:dyDescent="0.25">
      <c r="A3" s="6" t="s">
        <v>9</v>
      </c>
      <c r="B3" s="93" t="s">
        <v>59</v>
      </c>
      <c r="C3" s="93"/>
      <c r="D3" s="93"/>
      <c r="E3" s="93"/>
      <c r="F3" s="93"/>
      <c r="G3" s="93"/>
      <c r="H3" s="93"/>
      <c r="I3" s="93"/>
      <c r="J3" s="93"/>
      <c r="K3" s="93"/>
      <c r="L3" s="93"/>
      <c r="M3" s="93"/>
      <c r="N3" s="93"/>
      <c r="O3" s="93"/>
      <c r="S3" s="28"/>
    </row>
    <row r="4" spans="1:19" x14ac:dyDescent="0.25">
      <c r="A4" s="6"/>
      <c r="B4" s="93"/>
      <c r="C4" s="93"/>
      <c r="D4" s="93"/>
      <c r="E4" s="93"/>
      <c r="F4" s="93"/>
      <c r="G4" s="93"/>
      <c r="H4" s="93"/>
      <c r="I4" s="93"/>
      <c r="J4" s="93"/>
      <c r="K4" s="93"/>
      <c r="L4" s="93"/>
      <c r="M4" s="93"/>
      <c r="N4" s="93"/>
      <c r="O4" s="93"/>
      <c r="S4" s="28"/>
    </row>
    <row r="5" spans="1:19" x14ac:dyDescent="0.25">
      <c r="A5" s="6"/>
      <c r="B5" s="93"/>
      <c r="C5" s="93"/>
      <c r="D5" s="93"/>
      <c r="E5" s="93"/>
      <c r="F5" s="93"/>
      <c r="G5" s="93"/>
      <c r="H5" s="93"/>
      <c r="I5" s="93"/>
      <c r="J5" s="93"/>
      <c r="K5" s="93"/>
      <c r="L5" s="93"/>
      <c r="M5" s="93"/>
      <c r="N5" s="93"/>
      <c r="O5" s="93"/>
      <c r="S5" s="28"/>
    </row>
    <row r="6" spans="1:19" x14ac:dyDescent="0.25">
      <c r="A6" s="6"/>
      <c r="B6" s="93"/>
      <c r="C6" s="93"/>
      <c r="D6" s="93"/>
      <c r="E6" s="93"/>
      <c r="F6" s="93"/>
      <c r="G6" s="93"/>
      <c r="H6" s="93"/>
      <c r="I6" s="93"/>
      <c r="J6" s="93"/>
      <c r="K6" s="93"/>
      <c r="L6" s="93"/>
      <c r="M6" s="93"/>
      <c r="N6" s="93"/>
      <c r="O6" s="93"/>
      <c r="S6" s="28"/>
    </row>
    <row r="7" spans="1:19" x14ac:dyDescent="0.25">
      <c r="A7" s="6"/>
      <c r="B7" s="93"/>
      <c r="C7" s="93"/>
      <c r="D7" s="93"/>
      <c r="E7" s="93"/>
      <c r="F7" s="93"/>
      <c r="G7" s="93"/>
      <c r="H7" s="93"/>
      <c r="I7" s="93"/>
      <c r="J7" s="93"/>
      <c r="K7" s="93"/>
      <c r="L7" s="93"/>
      <c r="M7" s="93"/>
      <c r="N7" s="93"/>
      <c r="O7" s="93"/>
      <c r="S7" s="28"/>
    </row>
    <row r="8" spans="1:19" x14ac:dyDescent="0.25">
      <c r="A8" s="6"/>
      <c r="B8" s="93"/>
      <c r="C8" s="93"/>
      <c r="D8" s="93"/>
      <c r="E8" s="93"/>
      <c r="F8" s="93"/>
      <c r="G8" s="93"/>
      <c r="H8" s="93"/>
      <c r="I8" s="93"/>
      <c r="J8" s="93"/>
      <c r="K8" s="93"/>
      <c r="L8" s="93"/>
      <c r="M8" s="93"/>
      <c r="N8" s="93"/>
      <c r="O8" s="93"/>
      <c r="S8" s="28"/>
    </row>
    <row r="9" spans="1:19" x14ac:dyDescent="0.25">
      <c r="A9" s="6"/>
      <c r="B9" s="93"/>
      <c r="C9" s="93"/>
      <c r="D9" s="93"/>
      <c r="E9" s="93"/>
      <c r="F9" s="93"/>
      <c r="G9" s="93"/>
      <c r="H9" s="93"/>
      <c r="I9" s="93"/>
      <c r="J9" s="93"/>
      <c r="K9" s="93"/>
      <c r="L9" s="93"/>
      <c r="M9" s="93"/>
      <c r="N9" s="93"/>
      <c r="O9" s="93"/>
      <c r="S9" s="28"/>
    </row>
    <row r="10" spans="1:19" x14ac:dyDescent="0.25">
      <c r="A10" s="6"/>
      <c r="B10" s="93"/>
      <c r="C10" s="93"/>
      <c r="D10" s="93"/>
      <c r="E10" s="93"/>
      <c r="F10" s="93"/>
      <c r="G10" s="93"/>
      <c r="H10" s="93"/>
      <c r="I10" s="93"/>
      <c r="J10" s="93"/>
      <c r="K10" s="93"/>
      <c r="L10" s="93"/>
      <c r="M10" s="93"/>
      <c r="N10" s="93"/>
      <c r="O10" s="93"/>
      <c r="S10" s="28"/>
    </row>
    <row r="11" spans="1:19" x14ac:dyDescent="0.25">
      <c r="A11" s="6" t="s">
        <v>10</v>
      </c>
      <c r="B11" s="93" t="s">
        <v>95</v>
      </c>
      <c r="C11" s="93"/>
      <c r="D11" s="93"/>
      <c r="E11" s="93"/>
      <c r="F11" s="93"/>
      <c r="G11" s="93"/>
      <c r="H11" s="93"/>
      <c r="I11" s="93"/>
      <c r="J11" s="93"/>
      <c r="K11" s="93"/>
      <c r="L11" s="93"/>
      <c r="M11" s="93"/>
      <c r="N11" s="93"/>
      <c r="O11" s="93"/>
    </row>
    <row r="12" spans="1:19" x14ac:dyDescent="0.25">
      <c r="A12" s="6"/>
      <c r="B12" s="93"/>
      <c r="C12" s="93"/>
      <c r="D12" s="93"/>
      <c r="E12" s="93"/>
      <c r="F12" s="93"/>
      <c r="G12" s="93"/>
      <c r="H12" s="93"/>
      <c r="I12" s="93"/>
      <c r="J12" s="93"/>
      <c r="K12" s="93"/>
      <c r="L12" s="93"/>
      <c r="M12" s="93"/>
      <c r="N12" s="93"/>
      <c r="O12" s="93"/>
    </row>
    <row r="13" spans="1:19" x14ac:dyDescent="0.25">
      <c r="A13" s="6"/>
      <c r="B13" s="93"/>
      <c r="C13" s="93"/>
      <c r="D13" s="93"/>
      <c r="E13" s="93"/>
      <c r="F13" s="93"/>
      <c r="G13" s="93"/>
      <c r="H13" s="93"/>
      <c r="I13" s="93"/>
      <c r="J13" s="93"/>
      <c r="K13" s="93"/>
      <c r="L13" s="93"/>
      <c r="M13" s="93"/>
      <c r="N13" s="93"/>
      <c r="O13" s="93"/>
    </row>
    <row r="14" spans="1:19" x14ac:dyDescent="0.25">
      <c r="A14" s="6"/>
      <c r="B14" s="93"/>
      <c r="C14" s="93"/>
      <c r="D14" s="93"/>
      <c r="E14" s="93"/>
      <c r="F14" s="93"/>
      <c r="G14" s="93"/>
      <c r="H14" s="93"/>
      <c r="I14" s="93"/>
      <c r="J14" s="93"/>
      <c r="K14" s="93"/>
      <c r="L14" s="93"/>
      <c r="M14" s="93"/>
      <c r="N14" s="93"/>
      <c r="O14" s="93"/>
    </row>
    <row r="15" spans="1:19" x14ac:dyDescent="0.25">
      <c r="A15" s="6"/>
      <c r="B15" s="93"/>
      <c r="C15" s="93"/>
      <c r="D15" s="93"/>
      <c r="E15" s="93"/>
      <c r="F15" s="93"/>
      <c r="G15" s="93"/>
      <c r="H15" s="93"/>
      <c r="I15" s="93"/>
      <c r="J15" s="93"/>
      <c r="K15" s="93"/>
      <c r="L15" s="93"/>
      <c r="M15" s="93"/>
      <c r="N15" s="93"/>
      <c r="O15" s="93"/>
    </row>
    <row r="16" spans="1:19" x14ac:dyDescent="0.25">
      <c r="A16" s="6"/>
      <c r="B16" s="93"/>
      <c r="C16" s="93"/>
      <c r="D16" s="93"/>
      <c r="E16" s="93"/>
      <c r="F16" s="93"/>
      <c r="G16" s="93"/>
      <c r="H16" s="93"/>
      <c r="I16" s="93"/>
      <c r="J16" s="93"/>
      <c r="K16" s="93"/>
      <c r="L16" s="93"/>
      <c r="M16" s="93"/>
      <c r="N16" s="93"/>
      <c r="O16" s="93"/>
    </row>
    <row r="17" spans="1:15" x14ac:dyDescent="0.25">
      <c r="A17" s="6"/>
      <c r="B17" s="93"/>
      <c r="C17" s="93"/>
      <c r="D17" s="93"/>
      <c r="E17" s="93"/>
      <c r="F17" s="93"/>
      <c r="G17" s="93"/>
      <c r="H17" s="93"/>
      <c r="I17" s="93"/>
      <c r="J17" s="93"/>
      <c r="K17" s="93"/>
      <c r="L17" s="93"/>
      <c r="M17" s="93"/>
      <c r="N17" s="93"/>
      <c r="O17" s="93"/>
    </row>
    <row r="18" spans="1:15" x14ac:dyDescent="0.25">
      <c r="A18" s="6"/>
      <c r="B18" s="93"/>
      <c r="C18" s="93"/>
      <c r="D18" s="93"/>
      <c r="E18" s="93"/>
      <c r="F18" s="93"/>
      <c r="G18" s="93"/>
      <c r="H18" s="93"/>
      <c r="I18" s="93"/>
      <c r="J18" s="93"/>
      <c r="K18" s="93"/>
      <c r="L18" s="93"/>
      <c r="M18" s="93"/>
      <c r="N18" s="93"/>
      <c r="O18" s="93"/>
    </row>
    <row r="19" spans="1:15" x14ac:dyDescent="0.25">
      <c r="A19" s="6"/>
      <c r="B19" s="93"/>
      <c r="C19" s="93"/>
      <c r="D19" s="93"/>
      <c r="E19" s="93"/>
      <c r="F19" s="93"/>
      <c r="G19" s="93"/>
      <c r="H19" s="93"/>
      <c r="I19" s="93"/>
      <c r="J19" s="93"/>
      <c r="K19" s="93"/>
      <c r="L19" s="93"/>
      <c r="M19" s="93"/>
      <c r="N19" s="93"/>
      <c r="O19" s="93"/>
    </row>
    <row r="20" spans="1:15" x14ac:dyDescent="0.25">
      <c r="A20" s="6" t="s">
        <v>11</v>
      </c>
      <c r="B20" s="93" t="s">
        <v>8</v>
      </c>
      <c r="C20" s="93"/>
      <c r="D20" s="93"/>
      <c r="E20" s="93"/>
      <c r="F20" s="93"/>
      <c r="G20" s="93"/>
      <c r="H20" s="93"/>
      <c r="I20" s="93"/>
      <c r="J20" s="93"/>
      <c r="K20" s="93"/>
      <c r="L20" s="93"/>
      <c r="M20" s="93"/>
      <c r="N20" s="93"/>
      <c r="O20" s="93"/>
    </row>
    <row r="21" spans="1:15" x14ac:dyDescent="0.25">
      <c r="A21" s="6"/>
      <c r="B21" s="93"/>
      <c r="C21" s="93"/>
      <c r="D21" s="93"/>
      <c r="E21" s="93"/>
      <c r="F21" s="93"/>
      <c r="G21" s="93"/>
      <c r="H21" s="93"/>
      <c r="I21" s="93"/>
      <c r="J21" s="93"/>
      <c r="K21" s="93"/>
      <c r="L21" s="93"/>
      <c r="M21" s="93"/>
      <c r="N21" s="93"/>
      <c r="O21" s="93"/>
    </row>
    <row r="22" spans="1:15" x14ac:dyDescent="0.25">
      <c r="A22" s="6"/>
      <c r="B22" s="93"/>
      <c r="C22" s="93"/>
      <c r="D22" s="93"/>
      <c r="E22" s="93"/>
      <c r="F22" s="93"/>
      <c r="G22" s="93"/>
      <c r="H22" s="93"/>
      <c r="I22" s="93"/>
      <c r="J22" s="93"/>
      <c r="K22" s="93"/>
      <c r="L22" s="93"/>
      <c r="M22" s="93"/>
      <c r="N22" s="93"/>
      <c r="O22" s="93"/>
    </row>
    <row r="23" spans="1:15" x14ac:dyDescent="0.25">
      <c r="A23" s="6" t="s">
        <v>12</v>
      </c>
      <c r="B23" s="93" t="s">
        <v>106</v>
      </c>
      <c r="C23" s="93"/>
      <c r="D23" s="93"/>
      <c r="E23" s="93"/>
      <c r="F23" s="93"/>
      <c r="G23" s="93"/>
      <c r="H23" s="93"/>
      <c r="I23" s="93"/>
      <c r="J23" s="93"/>
      <c r="K23" s="93"/>
      <c r="L23" s="93"/>
      <c r="M23" s="93"/>
      <c r="N23" s="93"/>
      <c r="O23" s="93"/>
    </row>
    <row r="24" spans="1:15" x14ac:dyDescent="0.25">
      <c r="A24" s="6"/>
      <c r="B24" s="93"/>
      <c r="C24" s="93"/>
      <c r="D24" s="93"/>
      <c r="E24" s="93"/>
      <c r="F24" s="93"/>
      <c r="G24" s="93"/>
      <c r="H24" s="93"/>
      <c r="I24" s="93"/>
      <c r="J24" s="93"/>
      <c r="K24" s="93"/>
      <c r="L24" s="93"/>
      <c r="M24" s="93"/>
      <c r="N24" s="93"/>
      <c r="O24" s="93"/>
    </row>
    <row r="25" spans="1:15" x14ac:dyDescent="0.25">
      <c r="A25" s="6"/>
      <c r="B25" s="93"/>
      <c r="C25" s="93"/>
      <c r="D25" s="93"/>
      <c r="E25" s="93"/>
      <c r="F25" s="93"/>
      <c r="G25" s="93"/>
      <c r="H25" s="93"/>
      <c r="I25" s="93"/>
      <c r="J25" s="93"/>
      <c r="K25" s="93"/>
      <c r="L25" s="93"/>
      <c r="M25" s="93"/>
      <c r="N25" s="93"/>
      <c r="O25" s="93"/>
    </row>
    <row r="26" spans="1:15" x14ac:dyDescent="0.25">
      <c r="A26" s="6"/>
      <c r="B26" s="93"/>
      <c r="C26" s="93"/>
      <c r="D26" s="93"/>
      <c r="E26" s="93"/>
      <c r="F26" s="93"/>
      <c r="G26" s="93"/>
      <c r="H26" s="93"/>
      <c r="I26" s="93"/>
      <c r="J26" s="93"/>
      <c r="K26" s="93"/>
      <c r="L26" s="93"/>
      <c r="M26" s="93"/>
      <c r="N26" s="93"/>
      <c r="O26" s="93"/>
    </row>
    <row r="27" spans="1:15" x14ac:dyDescent="0.25">
      <c r="A27" s="6"/>
      <c r="B27" s="93"/>
      <c r="C27" s="93"/>
      <c r="D27" s="93"/>
      <c r="E27" s="93"/>
      <c r="F27" s="93"/>
      <c r="G27" s="93"/>
      <c r="H27" s="93"/>
      <c r="I27" s="93"/>
      <c r="J27" s="93"/>
      <c r="K27" s="93"/>
      <c r="L27" s="93"/>
      <c r="M27" s="93"/>
      <c r="N27" s="93"/>
      <c r="O27" s="93"/>
    </row>
    <row r="28" spans="1:15" x14ac:dyDescent="0.25">
      <c r="A28" s="6" t="s">
        <v>13</v>
      </c>
      <c r="B28" s="93" t="s">
        <v>94</v>
      </c>
      <c r="C28" s="93"/>
      <c r="D28" s="93"/>
      <c r="E28" s="93"/>
      <c r="F28" s="93"/>
      <c r="G28" s="93"/>
      <c r="H28" s="93"/>
      <c r="I28" s="93"/>
      <c r="J28" s="93"/>
      <c r="K28" s="93"/>
      <c r="L28" s="93"/>
      <c r="M28" s="93"/>
      <c r="N28" s="93"/>
      <c r="O28" s="93"/>
    </row>
    <row r="29" spans="1:15" x14ac:dyDescent="0.25">
      <c r="A29" s="6"/>
      <c r="B29" s="93"/>
      <c r="C29" s="93"/>
      <c r="D29" s="93"/>
      <c r="E29" s="93"/>
      <c r="F29" s="93"/>
      <c r="G29" s="93"/>
      <c r="H29" s="93"/>
      <c r="I29" s="93"/>
      <c r="J29" s="93"/>
      <c r="K29" s="93"/>
      <c r="L29" s="93"/>
      <c r="M29" s="93"/>
      <c r="N29" s="93"/>
      <c r="O29" s="93"/>
    </row>
    <row r="30" spans="1:15" x14ac:dyDescent="0.25">
      <c r="A30" s="6"/>
      <c r="B30" s="93"/>
      <c r="C30" s="93"/>
      <c r="D30" s="93"/>
      <c r="E30" s="93"/>
      <c r="F30" s="93"/>
      <c r="G30" s="93"/>
      <c r="H30" s="93"/>
      <c r="I30" s="93"/>
      <c r="J30" s="93"/>
      <c r="K30" s="93"/>
      <c r="L30" s="93"/>
      <c r="M30" s="93"/>
      <c r="N30" s="93"/>
      <c r="O30" s="93"/>
    </row>
    <row r="31" spans="1:15" x14ac:dyDescent="0.25">
      <c r="A31" s="6" t="s">
        <v>14</v>
      </c>
      <c r="B31" s="93" t="s">
        <v>77</v>
      </c>
      <c r="C31" s="93"/>
      <c r="D31" s="93"/>
      <c r="E31" s="93"/>
      <c r="F31" s="93"/>
      <c r="G31" s="93"/>
      <c r="H31" s="93"/>
      <c r="I31" s="93"/>
      <c r="J31" s="93"/>
      <c r="K31" s="93"/>
      <c r="L31" s="93"/>
      <c r="M31" s="93"/>
      <c r="N31" s="93"/>
      <c r="O31" s="93"/>
    </row>
    <row r="32" spans="1:15" x14ac:dyDescent="0.25">
      <c r="A32" s="6"/>
      <c r="B32" s="94" t="s">
        <v>112</v>
      </c>
      <c r="C32" s="94"/>
      <c r="D32" s="94"/>
      <c r="E32" s="94"/>
      <c r="F32" s="94"/>
      <c r="G32" s="94"/>
      <c r="H32" s="94"/>
      <c r="I32" s="94"/>
      <c r="J32" s="94"/>
      <c r="K32" s="94"/>
      <c r="L32" s="94"/>
      <c r="M32" s="94"/>
      <c r="N32" s="94"/>
      <c r="O32" s="94"/>
    </row>
    <row r="33" spans="1:15" x14ac:dyDescent="0.25">
      <c r="A33" s="6"/>
      <c r="B33" s="93" t="s">
        <v>78</v>
      </c>
      <c r="C33" s="93"/>
      <c r="D33" s="93"/>
      <c r="E33" s="93"/>
      <c r="F33" s="93"/>
      <c r="G33" s="93"/>
      <c r="H33" s="93"/>
      <c r="I33" s="93"/>
      <c r="J33" s="93"/>
      <c r="K33" s="93"/>
      <c r="L33" s="93"/>
      <c r="M33" s="93"/>
      <c r="N33" s="93"/>
      <c r="O33" s="93"/>
    </row>
    <row r="34" spans="1:15" ht="15.75" customHeight="1" x14ac:dyDescent="0.25">
      <c r="A34" s="6"/>
      <c r="B34" s="93" t="s">
        <v>79</v>
      </c>
      <c r="C34" s="93"/>
      <c r="D34" s="93"/>
      <c r="E34" s="93"/>
      <c r="F34" s="93"/>
      <c r="G34" s="93"/>
      <c r="H34" s="93"/>
      <c r="I34" s="93"/>
      <c r="J34" s="93"/>
      <c r="K34" s="93"/>
      <c r="L34" s="93"/>
      <c r="M34" s="93"/>
      <c r="N34" s="93"/>
      <c r="O34" s="93"/>
    </row>
    <row r="35" spans="1:15" x14ac:dyDescent="0.25">
      <c r="A35" s="6"/>
      <c r="B35" s="93"/>
      <c r="C35" s="93"/>
      <c r="D35" s="93"/>
      <c r="E35" s="93"/>
      <c r="F35" s="93"/>
      <c r="G35" s="93"/>
      <c r="H35" s="93"/>
      <c r="I35" s="93"/>
      <c r="J35" s="93"/>
      <c r="K35" s="93"/>
      <c r="L35" s="93"/>
      <c r="M35" s="93"/>
      <c r="N35" s="93"/>
      <c r="O35" s="93"/>
    </row>
    <row r="36" spans="1:15" x14ac:dyDescent="0.25">
      <c r="A36" s="6"/>
      <c r="B36" s="93" t="s">
        <v>61</v>
      </c>
      <c r="C36" s="93"/>
      <c r="D36" s="93"/>
      <c r="E36" s="93"/>
      <c r="F36" s="93"/>
      <c r="G36" s="93"/>
      <c r="H36" s="93"/>
      <c r="I36" s="93"/>
      <c r="J36" s="93"/>
      <c r="K36" s="93"/>
      <c r="L36" s="93"/>
      <c r="M36" s="93"/>
      <c r="N36" s="93"/>
      <c r="O36" s="93"/>
    </row>
    <row r="37" spans="1:15" x14ac:dyDescent="0.25">
      <c r="A37" s="6"/>
      <c r="B37" s="93" t="s">
        <v>60</v>
      </c>
      <c r="C37" s="93"/>
      <c r="D37" s="93"/>
      <c r="E37" s="93"/>
      <c r="F37" s="93"/>
      <c r="G37" s="93"/>
      <c r="H37" s="93"/>
      <c r="I37" s="93"/>
      <c r="J37" s="93"/>
      <c r="K37" s="93"/>
      <c r="L37" s="93"/>
      <c r="M37" s="93"/>
      <c r="N37" s="93"/>
      <c r="O37" s="93"/>
    </row>
    <row r="38" spans="1:15" x14ac:dyDescent="0.25">
      <c r="A38" s="6"/>
      <c r="B38" s="93" t="s">
        <v>65</v>
      </c>
      <c r="C38" s="93"/>
      <c r="D38" s="93"/>
      <c r="E38" s="93"/>
      <c r="F38" s="93"/>
      <c r="G38" s="93"/>
      <c r="H38" s="93"/>
      <c r="I38" s="93"/>
      <c r="J38" s="93"/>
      <c r="K38" s="93"/>
      <c r="L38" s="93"/>
      <c r="M38" s="93"/>
      <c r="N38" s="93"/>
      <c r="O38" s="93"/>
    </row>
    <row r="39" spans="1:15" x14ac:dyDescent="0.25">
      <c r="A39" s="6" t="s">
        <v>15</v>
      </c>
      <c r="B39" s="93" t="s">
        <v>17</v>
      </c>
      <c r="C39" s="93"/>
      <c r="D39" s="93"/>
      <c r="E39" s="93"/>
      <c r="F39" s="93"/>
      <c r="G39" s="93"/>
      <c r="H39" s="93"/>
      <c r="I39" s="93"/>
      <c r="J39" s="93"/>
      <c r="K39" s="93"/>
      <c r="L39" s="93"/>
      <c r="M39" s="93"/>
      <c r="N39" s="93"/>
      <c r="O39" s="93"/>
    </row>
    <row r="40" spans="1:15" x14ac:dyDescent="0.25">
      <c r="A40" s="6"/>
      <c r="B40" s="93" t="s">
        <v>18</v>
      </c>
      <c r="C40" s="93"/>
      <c r="D40" s="93"/>
      <c r="E40" s="93"/>
      <c r="F40" s="93"/>
      <c r="G40" s="93"/>
      <c r="H40" s="93"/>
      <c r="I40" s="93"/>
      <c r="J40" s="93"/>
      <c r="K40" s="93"/>
      <c r="L40" s="93"/>
      <c r="M40" s="93"/>
      <c r="N40" s="93"/>
      <c r="O40" s="93"/>
    </row>
    <row r="41" spans="1:15" x14ac:dyDescent="0.25">
      <c r="A41" s="6"/>
      <c r="B41" s="93" t="s">
        <v>19</v>
      </c>
      <c r="C41" s="93"/>
      <c r="D41" s="93"/>
      <c r="E41" s="93"/>
      <c r="F41" s="93"/>
      <c r="G41" s="93"/>
      <c r="H41" s="93"/>
      <c r="I41" s="93"/>
      <c r="J41" s="93"/>
      <c r="K41" s="93"/>
      <c r="L41" s="93"/>
      <c r="M41" s="93"/>
      <c r="N41" s="93"/>
      <c r="O41" s="93"/>
    </row>
    <row r="42" spans="1:15" x14ac:dyDescent="0.25">
      <c r="A42" s="6"/>
      <c r="B42" s="93" t="s">
        <v>30</v>
      </c>
      <c r="C42" s="93"/>
      <c r="D42" s="93"/>
      <c r="E42" s="93"/>
      <c r="F42" s="93"/>
      <c r="G42" s="93"/>
      <c r="H42" s="93"/>
      <c r="I42" s="93"/>
      <c r="J42" s="93"/>
      <c r="K42" s="93"/>
      <c r="L42" s="93"/>
      <c r="M42" s="93"/>
      <c r="N42" s="93"/>
      <c r="O42" s="93"/>
    </row>
    <row r="43" spans="1:15" x14ac:dyDescent="0.25">
      <c r="A43" s="6"/>
      <c r="B43" s="93"/>
      <c r="C43" s="93"/>
      <c r="D43" s="93"/>
      <c r="E43" s="93"/>
      <c r="F43" s="93"/>
      <c r="G43" s="93"/>
      <c r="H43" s="93"/>
      <c r="I43" s="93"/>
      <c r="J43" s="93"/>
      <c r="K43" s="93"/>
      <c r="L43" s="93"/>
      <c r="M43" s="93"/>
      <c r="N43" s="93"/>
      <c r="O43" s="93"/>
    </row>
    <row r="44" spans="1:15" x14ac:dyDescent="0.25">
      <c r="A44" s="6"/>
      <c r="B44" s="93"/>
      <c r="C44" s="93"/>
      <c r="D44" s="93"/>
      <c r="E44" s="93"/>
      <c r="F44" s="93"/>
      <c r="G44" s="93"/>
      <c r="H44" s="93"/>
      <c r="I44" s="93"/>
      <c r="J44" s="93"/>
      <c r="K44" s="93"/>
      <c r="L44" s="93"/>
      <c r="M44" s="93"/>
      <c r="N44" s="93"/>
      <c r="O44" s="93"/>
    </row>
    <row r="45" spans="1:15" x14ac:dyDescent="0.25">
      <c r="A45" s="6"/>
      <c r="B45" s="95" t="s">
        <v>82</v>
      </c>
      <c r="C45" s="95"/>
      <c r="D45" s="95"/>
      <c r="E45" s="95"/>
      <c r="F45" s="95"/>
      <c r="G45" s="95"/>
      <c r="H45" s="95"/>
      <c r="I45" s="95"/>
      <c r="J45" s="95"/>
      <c r="K45" s="95"/>
      <c r="L45" s="95"/>
      <c r="M45" s="95"/>
      <c r="N45" s="95"/>
      <c r="O45" s="95"/>
    </row>
    <row r="46" spans="1:15" x14ac:dyDescent="0.25">
      <c r="A46" s="6"/>
      <c r="B46" s="95"/>
      <c r="C46" s="95"/>
      <c r="D46" s="95"/>
      <c r="E46" s="95"/>
      <c r="F46" s="95"/>
      <c r="G46" s="95"/>
      <c r="H46" s="95"/>
      <c r="I46" s="95"/>
      <c r="J46" s="95"/>
      <c r="K46" s="95"/>
      <c r="L46" s="95"/>
      <c r="M46" s="95"/>
      <c r="N46" s="95"/>
      <c r="O46" s="95"/>
    </row>
    <row r="47" spans="1:15" x14ac:dyDescent="0.25">
      <c r="A47" s="6" t="s">
        <v>16</v>
      </c>
      <c r="B47" s="97" t="s">
        <v>31</v>
      </c>
      <c r="C47" s="97"/>
      <c r="D47" s="97"/>
      <c r="E47" s="97"/>
      <c r="F47" s="97"/>
      <c r="G47" s="97"/>
      <c r="H47" s="97"/>
      <c r="I47" s="97"/>
      <c r="J47" s="97"/>
      <c r="K47" s="97"/>
      <c r="L47" s="97"/>
      <c r="M47" s="97"/>
      <c r="N47" s="97"/>
      <c r="O47" s="97"/>
    </row>
    <row r="48" spans="1:15" x14ac:dyDescent="0.25">
      <c r="A48" s="6"/>
      <c r="B48" s="95" t="s">
        <v>148</v>
      </c>
      <c r="C48" s="95"/>
      <c r="D48" s="95"/>
      <c r="E48" s="95"/>
      <c r="F48" s="95"/>
      <c r="G48" s="95"/>
      <c r="H48" s="95"/>
      <c r="I48" s="95"/>
      <c r="J48" s="95"/>
      <c r="K48" s="95"/>
      <c r="L48" s="95"/>
      <c r="M48" s="95"/>
      <c r="N48" s="95"/>
      <c r="O48" s="95"/>
    </row>
    <row r="49" spans="1:15" x14ac:dyDescent="0.25">
      <c r="A49" s="5"/>
      <c r="B49" s="95" t="s">
        <v>149</v>
      </c>
      <c r="C49" s="95"/>
      <c r="D49" s="95"/>
      <c r="E49" s="95"/>
      <c r="F49" s="95"/>
      <c r="G49" s="95"/>
      <c r="H49" s="95"/>
      <c r="I49" s="95"/>
      <c r="J49" s="95"/>
      <c r="K49" s="95"/>
      <c r="L49" s="95"/>
      <c r="M49" s="95"/>
      <c r="N49" s="95"/>
      <c r="O49" s="95"/>
    </row>
    <row r="50" spans="1:15" x14ac:dyDescent="0.25">
      <c r="B50" s="95" t="s">
        <v>150</v>
      </c>
      <c r="C50" s="95"/>
      <c r="D50" s="95"/>
      <c r="E50" s="95"/>
      <c r="F50" s="95"/>
      <c r="G50" s="95"/>
      <c r="H50" s="95"/>
      <c r="I50" s="95"/>
      <c r="J50" s="95"/>
      <c r="K50" s="95"/>
      <c r="L50" s="95"/>
      <c r="M50" s="95"/>
      <c r="N50" s="95"/>
      <c r="O50" s="95"/>
    </row>
    <row r="53" spans="1:15" x14ac:dyDescent="0.25">
      <c r="A53" s="2" t="s">
        <v>107</v>
      </c>
      <c r="B53" s="93" t="s">
        <v>108</v>
      </c>
      <c r="C53" s="94"/>
      <c r="D53" s="94"/>
      <c r="E53" s="94"/>
      <c r="F53" s="94"/>
      <c r="G53" s="94"/>
      <c r="H53" s="94"/>
      <c r="I53" s="94"/>
      <c r="J53" s="94"/>
      <c r="K53" s="94"/>
      <c r="L53" s="94"/>
      <c r="M53" s="94"/>
      <c r="N53" s="94"/>
      <c r="O53" s="94"/>
    </row>
    <row r="54" spans="1:15" x14ac:dyDescent="0.25">
      <c r="B54" s="94"/>
      <c r="C54" s="94"/>
      <c r="D54" s="94"/>
      <c r="E54" s="94"/>
      <c r="F54" s="94"/>
      <c r="G54" s="94"/>
      <c r="H54" s="94"/>
      <c r="I54" s="94"/>
      <c r="J54" s="94"/>
      <c r="K54" s="94"/>
      <c r="L54" s="94"/>
      <c r="M54" s="94"/>
      <c r="N54" s="94"/>
      <c r="O54" s="94"/>
    </row>
    <row r="55" spans="1:15" x14ac:dyDescent="0.25">
      <c r="B55" s="94"/>
      <c r="C55" s="94"/>
      <c r="D55" s="94"/>
      <c r="E55" s="94"/>
      <c r="F55" s="94"/>
      <c r="G55" s="94"/>
      <c r="H55" s="94"/>
      <c r="I55" s="94"/>
      <c r="J55" s="94"/>
      <c r="K55" s="94"/>
      <c r="L55" s="94"/>
      <c r="M55" s="94"/>
      <c r="N55" s="94"/>
      <c r="O55" s="94"/>
    </row>
    <row r="56" spans="1:15" x14ac:dyDescent="0.25">
      <c r="B56" s="94"/>
      <c r="C56" s="94"/>
      <c r="D56" s="94"/>
      <c r="E56" s="94"/>
      <c r="F56" s="94"/>
      <c r="G56" s="94"/>
      <c r="H56" s="94"/>
      <c r="I56" s="94"/>
      <c r="J56" s="94"/>
      <c r="K56" s="94"/>
      <c r="L56" s="94"/>
      <c r="M56" s="94"/>
      <c r="N56" s="94"/>
      <c r="O56" s="94"/>
    </row>
    <row r="57" spans="1:15" x14ac:dyDescent="0.25">
      <c r="B57" s="94"/>
      <c r="C57" s="94"/>
      <c r="D57" s="94"/>
      <c r="E57" s="94"/>
      <c r="F57" s="94"/>
      <c r="G57" s="94"/>
      <c r="H57" s="94"/>
      <c r="I57" s="94"/>
      <c r="J57" s="94"/>
      <c r="K57" s="94"/>
      <c r="L57" s="94"/>
      <c r="M57" s="94"/>
      <c r="N57" s="94"/>
      <c r="O57" s="94"/>
    </row>
    <row r="58" spans="1:15" x14ac:dyDescent="0.25">
      <c r="B58" s="94"/>
      <c r="C58" s="94"/>
      <c r="D58" s="94"/>
      <c r="E58" s="94"/>
      <c r="F58" s="94"/>
      <c r="G58" s="94"/>
      <c r="H58" s="94"/>
      <c r="I58" s="94"/>
      <c r="J58" s="94"/>
      <c r="K58" s="94"/>
      <c r="L58" s="94"/>
      <c r="M58" s="94"/>
      <c r="N58" s="94"/>
      <c r="O58" s="94"/>
    </row>
    <row r="59" spans="1:15" x14ac:dyDescent="0.25">
      <c r="B59" s="94"/>
      <c r="C59" s="94"/>
      <c r="D59" s="94"/>
      <c r="E59" s="94"/>
      <c r="F59" s="94"/>
      <c r="G59" s="94"/>
      <c r="H59" s="94"/>
      <c r="I59" s="94"/>
      <c r="J59" s="94"/>
      <c r="K59" s="94"/>
      <c r="L59" s="94"/>
      <c r="M59" s="94"/>
      <c r="N59" s="94"/>
      <c r="O59" s="94"/>
    </row>
    <row r="60" spans="1:15" x14ac:dyDescent="0.25">
      <c r="B60" s="94"/>
      <c r="C60" s="94"/>
      <c r="D60" s="94"/>
      <c r="E60" s="94"/>
      <c r="F60" s="94"/>
      <c r="G60" s="94"/>
      <c r="H60" s="94"/>
      <c r="I60" s="94"/>
      <c r="J60" s="94"/>
      <c r="K60" s="94"/>
      <c r="L60" s="94"/>
      <c r="M60" s="94"/>
      <c r="N60" s="94"/>
      <c r="O60" s="94"/>
    </row>
    <row r="61" spans="1:15" x14ac:dyDescent="0.25">
      <c r="B61" s="94"/>
      <c r="C61" s="94"/>
      <c r="D61" s="94"/>
      <c r="E61" s="94"/>
      <c r="F61" s="94"/>
      <c r="G61" s="94"/>
      <c r="H61" s="94"/>
      <c r="I61" s="94"/>
      <c r="J61" s="94"/>
      <c r="K61" s="94"/>
      <c r="L61" s="94"/>
      <c r="M61" s="94"/>
      <c r="N61" s="94"/>
      <c r="O61" s="94"/>
    </row>
    <row r="62" spans="1:15" x14ac:dyDescent="0.25">
      <c r="B62" s="94"/>
      <c r="C62" s="94"/>
      <c r="D62" s="94"/>
      <c r="E62" s="94"/>
      <c r="F62" s="94"/>
      <c r="G62" s="94"/>
      <c r="H62" s="94"/>
      <c r="I62" s="94"/>
      <c r="J62" s="94"/>
      <c r="K62" s="94"/>
      <c r="L62" s="94"/>
      <c r="M62" s="94"/>
      <c r="N62" s="94"/>
      <c r="O62" s="94"/>
    </row>
    <row r="63" spans="1:15" x14ac:dyDescent="0.25">
      <c r="B63" s="94"/>
      <c r="C63" s="94"/>
      <c r="D63" s="94"/>
      <c r="E63" s="94"/>
      <c r="F63" s="94"/>
      <c r="G63" s="94"/>
      <c r="H63" s="94"/>
      <c r="I63" s="94"/>
      <c r="J63" s="94"/>
      <c r="K63" s="94"/>
      <c r="L63" s="94"/>
      <c r="M63" s="94"/>
      <c r="N63" s="94"/>
      <c r="O63" s="94"/>
    </row>
    <row r="64" spans="1:15" x14ac:dyDescent="0.25">
      <c r="B64" s="94"/>
      <c r="C64" s="94"/>
      <c r="D64" s="94"/>
      <c r="E64" s="94"/>
      <c r="F64" s="94"/>
      <c r="G64" s="94"/>
      <c r="H64" s="94"/>
      <c r="I64" s="94"/>
      <c r="J64" s="94"/>
      <c r="K64" s="94"/>
      <c r="L64" s="94"/>
      <c r="M64" s="94"/>
      <c r="N64" s="94"/>
      <c r="O64" s="94"/>
    </row>
    <row r="65" spans="2:15" x14ac:dyDescent="0.25">
      <c r="B65" s="94"/>
      <c r="C65" s="94"/>
      <c r="D65" s="94"/>
      <c r="E65" s="94"/>
      <c r="F65" s="94"/>
      <c r="G65" s="94"/>
      <c r="H65" s="94"/>
      <c r="I65" s="94"/>
      <c r="J65" s="94"/>
      <c r="K65" s="94"/>
      <c r="L65" s="94"/>
      <c r="M65" s="94"/>
      <c r="N65" s="94"/>
      <c r="O65" s="94"/>
    </row>
    <row r="66" spans="2:15" x14ac:dyDescent="0.25">
      <c r="B66" s="94"/>
      <c r="C66" s="94"/>
      <c r="D66" s="94"/>
      <c r="E66" s="94"/>
      <c r="F66" s="94"/>
      <c r="G66" s="94"/>
      <c r="H66" s="94"/>
      <c r="I66" s="94"/>
      <c r="J66" s="94"/>
      <c r="K66" s="94"/>
      <c r="L66" s="94"/>
      <c r="M66" s="94"/>
      <c r="N66" s="94"/>
      <c r="O66" s="94"/>
    </row>
    <row r="67" spans="2:15" x14ac:dyDescent="0.25">
      <c r="B67" s="94"/>
      <c r="C67" s="94"/>
      <c r="D67" s="94"/>
      <c r="E67" s="94"/>
      <c r="F67" s="94"/>
      <c r="G67" s="94"/>
      <c r="H67" s="94"/>
      <c r="I67" s="94"/>
      <c r="J67" s="94"/>
      <c r="K67" s="94"/>
      <c r="L67" s="94"/>
      <c r="M67" s="94"/>
      <c r="N67" s="94"/>
      <c r="O67" s="94"/>
    </row>
    <row r="68" spans="2:15" x14ac:dyDescent="0.25">
      <c r="B68" s="94"/>
      <c r="C68" s="94"/>
      <c r="D68" s="94"/>
      <c r="E68" s="94"/>
      <c r="F68" s="94"/>
      <c r="G68" s="94"/>
      <c r="H68" s="94"/>
      <c r="I68" s="94"/>
      <c r="J68" s="94"/>
      <c r="K68" s="94"/>
      <c r="L68" s="94"/>
      <c r="M68" s="94"/>
      <c r="N68" s="94"/>
      <c r="O68" s="94"/>
    </row>
    <row r="69" spans="2:15" x14ac:dyDescent="0.25">
      <c r="B69" s="94"/>
      <c r="C69" s="94"/>
      <c r="D69" s="94"/>
      <c r="E69" s="94"/>
      <c r="F69" s="94"/>
      <c r="G69" s="94"/>
      <c r="H69" s="94"/>
      <c r="I69" s="94"/>
      <c r="J69" s="94"/>
      <c r="K69" s="94"/>
      <c r="L69" s="94"/>
      <c r="M69" s="94"/>
      <c r="N69" s="94"/>
      <c r="O69" s="94"/>
    </row>
    <row r="70" spans="2:15" x14ac:dyDescent="0.25">
      <c r="B70" s="94"/>
      <c r="C70" s="94"/>
      <c r="D70" s="94"/>
      <c r="E70" s="94"/>
      <c r="F70" s="94"/>
      <c r="G70" s="94"/>
      <c r="H70" s="94"/>
      <c r="I70" s="94"/>
      <c r="J70" s="94"/>
      <c r="K70" s="94"/>
      <c r="L70" s="94"/>
      <c r="M70" s="94"/>
      <c r="N70" s="94"/>
      <c r="O70" s="94"/>
    </row>
    <row r="71" spans="2:15" x14ac:dyDescent="0.25">
      <c r="B71" s="94"/>
      <c r="C71" s="94"/>
      <c r="D71" s="94"/>
      <c r="E71" s="94"/>
      <c r="F71" s="94"/>
      <c r="G71" s="94"/>
      <c r="H71" s="94"/>
      <c r="I71" s="94"/>
      <c r="J71" s="94"/>
      <c r="K71" s="94"/>
      <c r="L71" s="94"/>
      <c r="M71" s="94"/>
      <c r="N71" s="94"/>
      <c r="O71" s="94"/>
    </row>
    <row r="72" spans="2:15" x14ac:dyDescent="0.25">
      <c r="B72" s="94"/>
      <c r="C72" s="94"/>
      <c r="D72" s="94"/>
      <c r="E72" s="94"/>
      <c r="F72" s="94"/>
      <c r="G72" s="94"/>
      <c r="H72" s="94"/>
      <c r="I72" s="94"/>
      <c r="J72" s="94"/>
      <c r="K72" s="94"/>
      <c r="L72" s="94"/>
      <c r="M72" s="94"/>
      <c r="N72" s="94"/>
      <c r="O72" s="94"/>
    </row>
    <row r="73" spans="2:15" x14ac:dyDescent="0.25">
      <c r="B73" s="94"/>
      <c r="C73" s="94"/>
      <c r="D73" s="94"/>
      <c r="E73" s="94"/>
      <c r="F73" s="94"/>
      <c r="G73" s="94"/>
      <c r="H73" s="94"/>
      <c r="I73" s="94"/>
      <c r="J73" s="94"/>
      <c r="K73" s="94"/>
      <c r="L73" s="94"/>
      <c r="M73" s="94"/>
      <c r="N73" s="94"/>
      <c r="O73" s="94"/>
    </row>
    <row r="74" spans="2:15" x14ac:dyDescent="0.25">
      <c r="B74" s="94"/>
      <c r="C74" s="94"/>
      <c r="D74" s="94"/>
      <c r="E74" s="94"/>
      <c r="F74" s="94"/>
      <c r="G74" s="94"/>
      <c r="H74" s="94"/>
      <c r="I74" s="94"/>
      <c r="J74" s="94"/>
      <c r="K74" s="94"/>
      <c r="L74" s="94"/>
      <c r="M74" s="94"/>
      <c r="N74" s="94"/>
      <c r="O74" s="94"/>
    </row>
    <row r="75" spans="2:15" x14ac:dyDescent="0.25">
      <c r="B75" s="94"/>
      <c r="C75" s="94"/>
      <c r="D75" s="94"/>
      <c r="E75" s="94"/>
      <c r="F75" s="94"/>
      <c r="G75" s="94"/>
      <c r="H75" s="94"/>
      <c r="I75" s="94"/>
      <c r="J75" s="94"/>
      <c r="K75" s="94"/>
      <c r="L75" s="94"/>
      <c r="M75" s="94"/>
      <c r="N75" s="94"/>
      <c r="O75" s="94"/>
    </row>
    <row r="76" spans="2:15" x14ac:dyDescent="0.25">
      <c r="B76" s="94"/>
      <c r="C76" s="94"/>
      <c r="D76" s="94"/>
      <c r="E76" s="94"/>
      <c r="F76" s="94"/>
      <c r="G76" s="94"/>
      <c r="H76" s="94"/>
      <c r="I76" s="94"/>
      <c r="J76" s="94"/>
      <c r="K76" s="94"/>
      <c r="L76" s="94"/>
      <c r="M76" s="94"/>
      <c r="N76" s="94"/>
      <c r="O76" s="94"/>
    </row>
    <row r="77" spans="2:15" x14ac:dyDescent="0.25">
      <c r="B77" s="94"/>
      <c r="C77" s="94"/>
      <c r="D77" s="94"/>
      <c r="E77" s="94"/>
      <c r="F77" s="94"/>
      <c r="G77" s="94"/>
      <c r="H77" s="94"/>
      <c r="I77" s="94"/>
      <c r="J77" s="94"/>
      <c r="K77" s="94"/>
      <c r="L77" s="94"/>
      <c r="M77" s="94"/>
      <c r="N77" s="94"/>
      <c r="O77" s="94"/>
    </row>
    <row r="78" spans="2:15" x14ac:dyDescent="0.25">
      <c r="B78" s="94"/>
      <c r="C78" s="94"/>
      <c r="D78" s="94"/>
      <c r="E78" s="94"/>
      <c r="F78" s="94"/>
      <c r="G78" s="94"/>
      <c r="H78" s="94"/>
      <c r="I78" s="94"/>
      <c r="J78" s="94"/>
      <c r="K78" s="94"/>
      <c r="L78" s="94"/>
      <c r="M78" s="94"/>
      <c r="N78" s="94"/>
      <c r="O78" s="94"/>
    </row>
    <row r="79" spans="2:15" x14ac:dyDescent="0.25">
      <c r="B79" s="94"/>
      <c r="C79" s="94"/>
      <c r="D79" s="94"/>
      <c r="E79" s="94"/>
      <c r="F79" s="94"/>
      <c r="G79" s="94"/>
      <c r="H79" s="94"/>
      <c r="I79" s="94"/>
      <c r="J79" s="94"/>
      <c r="K79" s="94"/>
      <c r="L79" s="94"/>
      <c r="M79" s="94"/>
      <c r="N79" s="94"/>
      <c r="O79" s="94"/>
    </row>
    <row r="80" spans="2:15" x14ac:dyDescent="0.25">
      <c r="B80" s="94"/>
      <c r="C80" s="94"/>
      <c r="D80" s="94"/>
      <c r="E80" s="94"/>
      <c r="F80" s="94"/>
      <c r="G80" s="94"/>
      <c r="H80" s="94"/>
      <c r="I80" s="94"/>
      <c r="J80" s="94"/>
      <c r="K80" s="94"/>
      <c r="L80" s="94"/>
      <c r="M80" s="94"/>
      <c r="N80" s="94"/>
      <c r="O80" s="94"/>
    </row>
    <row r="81" spans="2:15" x14ac:dyDescent="0.25">
      <c r="B81" s="94"/>
      <c r="C81" s="94"/>
      <c r="D81" s="94"/>
      <c r="E81" s="94"/>
      <c r="F81" s="94"/>
      <c r="G81" s="94"/>
      <c r="H81" s="94"/>
      <c r="I81" s="94"/>
      <c r="J81" s="94"/>
      <c r="K81" s="94"/>
      <c r="L81" s="94"/>
      <c r="M81" s="94"/>
      <c r="N81" s="94"/>
      <c r="O81" s="94"/>
    </row>
    <row r="82" spans="2:15" x14ac:dyDescent="0.25">
      <c r="B82" s="94"/>
      <c r="C82" s="94"/>
      <c r="D82" s="94"/>
      <c r="E82" s="94"/>
      <c r="F82" s="94"/>
      <c r="G82" s="94"/>
      <c r="H82" s="94"/>
      <c r="I82" s="94"/>
      <c r="J82" s="94"/>
      <c r="K82" s="94"/>
      <c r="L82" s="94"/>
      <c r="M82" s="94"/>
      <c r="N82" s="94"/>
      <c r="O82" s="94"/>
    </row>
  </sheetData>
  <mergeCells count="23">
    <mergeCell ref="B50:O50"/>
    <mergeCell ref="B39:O39"/>
    <mergeCell ref="B40:O40"/>
    <mergeCell ref="B47:O47"/>
    <mergeCell ref="B48:O48"/>
    <mergeCell ref="B41:O41"/>
    <mergeCell ref="B42:O44"/>
    <mergeCell ref="B53:O82"/>
    <mergeCell ref="B31:O31"/>
    <mergeCell ref="B32:O32"/>
    <mergeCell ref="B45:O46"/>
    <mergeCell ref="A2:O2"/>
    <mergeCell ref="B3:O10"/>
    <mergeCell ref="B11:O19"/>
    <mergeCell ref="B20:O22"/>
    <mergeCell ref="B23:O27"/>
    <mergeCell ref="B28:O30"/>
    <mergeCell ref="B38:O38"/>
    <mergeCell ref="B33:O33"/>
    <mergeCell ref="B34:O35"/>
    <mergeCell ref="B36:O36"/>
    <mergeCell ref="B37:O37"/>
    <mergeCell ref="B49:O49"/>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M50" sqref="M50"/>
    </sheetView>
  </sheetViews>
  <sheetFormatPr defaultColWidth="9.140625" defaultRowHeight="15.75" x14ac:dyDescent="0.25"/>
  <cols>
    <col min="1" max="2" width="9.140625" style="14"/>
    <col min="3" max="3" width="25.85546875" style="14" customWidth="1"/>
    <col min="4" max="5" width="11" style="14" bestFit="1" customWidth="1"/>
    <col min="6" max="6" width="16.28515625" style="14" customWidth="1"/>
    <col min="7" max="7" width="11" style="14" bestFit="1" customWidth="1"/>
    <col min="8" max="8" width="13.42578125" style="14" bestFit="1" customWidth="1"/>
    <col min="9" max="12" width="11" style="14" bestFit="1" customWidth="1"/>
    <col min="13" max="13" width="12.140625" style="14" bestFit="1" customWidth="1"/>
    <col min="14" max="16384" width="9.140625" style="14"/>
  </cols>
  <sheetData>
    <row r="2" spans="2:12" ht="20.25" x14ac:dyDescent="0.3">
      <c r="B2" s="101" t="s">
        <v>47</v>
      </c>
      <c r="C2" s="101"/>
      <c r="D2" s="101"/>
      <c r="E2" s="101"/>
      <c r="F2" s="101"/>
      <c r="G2" s="101"/>
      <c r="H2" s="101"/>
      <c r="L2" s="29"/>
    </row>
    <row r="4" spans="2:12" x14ac:dyDescent="0.25">
      <c r="B4" s="98" t="s">
        <v>48</v>
      </c>
      <c r="C4" s="99"/>
      <c r="D4" s="99"/>
      <c r="E4" s="99"/>
      <c r="F4" s="100"/>
      <c r="G4" s="15">
        <v>3</v>
      </c>
      <c r="H4" s="15" t="s">
        <v>36</v>
      </c>
    </row>
    <row r="5" spans="2:12" x14ac:dyDescent="0.25">
      <c r="K5" s="30"/>
    </row>
  </sheetData>
  <mergeCells count="2">
    <mergeCell ref="B4:F4"/>
    <mergeCell ref="B2:H2"/>
  </mergeCells>
  <pageMargins left="0.7" right="0.7" top="0.75" bottom="0.75" header="0.3" footer="0.3"/>
  <pageSetup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1"/>
  <sheetViews>
    <sheetView topLeftCell="A4" zoomScale="134" zoomScaleNormal="100" workbookViewId="0">
      <selection activeCell="L31" sqref="L31"/>
    </sheetView>
  </sheetViews>
  <sheetFormatPr defaultColWidth="9.140625" defaultRowHeight="15.75" x14ac:dyDescent="0.25"/>
  <cols>
    <col min="1" max="1" width="9.140625" style="27"/>
    <col min="2" max="2" width="5" style="27" customWidth="1"/>
    <col min="3" max="3" width="45" style="27" customWidth="1"/>
    <col min="4" max="4" width="17" style="27" customWidth="1"/>
    <col min="5" max="5" width="5.85546875" style="27" customWidth="1"/>
    <col min="6" max="6" width="5.140625" style="27" customWidth="1"/>
    <col min="7" max="7" width="11.7109375" style="27" customWidth="1"/>
    <col min="8" max="8" width="19.42578125" style="27" customWidth="1"/>
    <col min="9" max="16384" width="9.140625" style="27"/>
  </cols>
  <sheetData>
    <row r="1" spans="1:8" x14ac:dyDescent="0.25">
      <c r="H1" s="33"/>
    </row>
    <row r="2" spans="1:8" ht="18.75" x14ac:dyDescent="0.25">
      <c r="A2" s="112" t="s">
        <v>81</v>
      </c>
      <c r="B2" s="112"/>
      <c r="C2" s="112"/>
      <c r="D2" s="112"/>
      <c r="E2" s="112"/>
      <c r="F2" s="112"/>
      <c r="G2" s="112"/>
      <c r="H2" s="112"/>
    </row>
    <row r="3" spans="1:8" ht="18.75" x14ac:dyDescent="0.3">
      <c r="B3" s="34"/>
      <c r="C3" s="35"/>
      <c r="D3" s="35"/>
      <c r="E3" s="35"/>
      <c r="F3" s="35"/>
    </row>
    <row r="4" spans="1:8" x14ac:dyDescent="0.25">
      <c r="B4" s="111" t="s">
        <v>89</v>
      </c>
      <c r="C4" s="111"/>
      <c r="D4" s="111"/>
      <c r="E4" s="111"/>
      <c r="F4" s="111"/>
      <c r="G4" s="111"/>
      <c r="H4" s="111"/>
    </row>
    <row r="5" spans="1:8" ht="15.95" customHeight="1" x14ac:dyDescent="0.25">
      <c r="B5" s="111" t="s">
        <v>76</v>
      </c>
      <c r="C5" s="111"/>
      <c r="D5" s="111"/>
      <c r="E5" s="111"/>
      <c r="F5" s="111"/>
      <c r="G5" s="111"/>
      <c r="H5" s="111"/>
    </row>
    <row r="6" spans="1:8" x14ac:dyDescent="0.25">
      <c r="B6" s="111"/>
      <c r="C6" s="111"/>
      <c r="D6" s="111"/>
      <c r="E6" s="111"/>
      <c r="F6" s="111"/>
      <c r="G6" s="111"/>
      <c r="H6" s="111"/>
    </row>
    <row r="8" spans="1:8" x14ac:dyDescent="0.25">
      <c r="B8" s="27" t="s">
        <v>20</v>
      </c>
    </row>
    <row r="9" spans="1:8" x14ac:dyDescent="0.25">
      <c r="C9" s="36" t="s">
        <v>97</v>
      </c>
      <c r="D9" s="37">
        <v>70</v>
      </c>
    </row>
    <row r="10" spans="1:8" x14ac:dyDescent="0.25">
      <c r="C10" s="36" t="s">
        <v>38</v>
      </c>
      <c r="D10" s="37">
        <v>18</v>
      </c>
    </row>
    <row r="11" spans="1:8" x14ac:dyDescent="0.25">
      <c r="C11" s="36" t="s">
        <v>91</v>
      </c>
      <c r="D11" s="37">
        <v>12</v>
      </c>
    </row>
    <row r="13" spans="1:8" x14ac:dyDescent="0.25">
      <c r="B13" s="27" t="s">
        <v>21</v>
      </c>
    </row>
    <row r="14" spans="1:8" ht="16.5" thickBot="1" x14ac:dyDescent="0.3"/>
    <row r="15" spans="1:8" ht="33" customHeight="1" thickBot="1" x14ac:dyDescent="0.3">
      <c r="B15" s="128" t="s">
        <v>22</v>
      </c>
      <c r="C15" s="123"/>
      <c r="D15" s="123"/>
      <c r="E15" s="123"/>
      <c r="F15" s="124"/>
      <c r="G15" s="128" t="s">
        <v>24</v>
      </c>
      <c r="H15" s="124"/>
    </row>
    <row r="16" spans="1:8" ht="16.5" thickBot="1" x14ac:dyDescent="0.3">
      <c r="B16" s="125" t="s">
        <v>98</v>
      </c>
      <c r="C16" s="126"/>
      <c r="D16" s="126"/>
      <c r="E16" s="126"/>
      <c r="F16" s="127"/>
      <c r="G16" s="39" t="s">
        <v>39</v>
      </c>
      <c r="H16" s="38">
        <f>D9</f>
        <v>70</v>
      </c>
    </row>
    <row r="17" spans="2:8" ht="16.5" thickBot="1" x14ac:dyDescent="0.3">
      <c r="B17" s="125" t="s">
        <v>25</v>
      </c>
      <c r="C17" s="126"/>
      <c r="D17" s="126"/>
      <c r="E17" s="126"/>
      <c r="F17" s="127"/>
      <c r="G17" s="39" t="s">
        <v>40</v>
      </c>
      <c r="H17" s="38">
        <f>D10</f>
        <v>18</v>
      </c>
    </row>
    <row r="18" spans="2:8" ht="16.5" thickBot="1" x14ac:dyDescent="0.3">
      <c r="B18" s="125" t="s">
        <v>68</v>
      </c>
      <c r="C18" s="126"/>
      <c r="D18" s="126"/>
      <c r="E18" s="126"/>
      <c r="F18" s="127"/>
      <c r="G18" s="39" t="s">
        <v>70</v>
      </c>
      <c r="H18" s="38">
        <f>D11</f>
        <v>12</v>
      </c>
    </row>
    <row r="19" spans="2:8" ht="16.5" customHeight="1" thickBot="1" x14ac:dyDescent="0.3">
      <c r="B19" s="40" t="s">
        <v>0</v>
      </c>
      <c r="C19" s="41" t="s">
        <v>2</v>
      </c>
      <c r="D19" s="41" t="s">
        <v>41</v>
      </c>
      <c r="E19" s="121" t="s">
        <v>23</v>
      </c>
      <c r="F19" s="122"/>
      <c r="G19" s="123"/>
      <c r="H19" s="124"/>
    </row>
    <row r="20" spans="2:8" ht="32.25" thickBot="1" x14ac:dyDescent="0.3">
      <c r="B20" s="74" t="s">
        <v>26</v>
      </c>
      <c r="C20" s="72" t="s">
        <v>142</v>
      </c>
      <c r="D20" s="32" t="s">
        <v>83</v>
      </c>
      <c r="E20" s="25" t="s">
        <v>42</v>
      </c>
      <c r="F20" s="26">
        <v>0.2</v>
      </c>
      <c r="G20" s="102" t="s">
        <v>43</v>
      </c>
      <c r="H20" s="103"/>
    </row>
    <row r="21" spans="2:8" ht="48" thickBot="1" x14ac:dyDescent="0.3">
      <c r="B21" s="74" t="s">
        <v>27</v>
      </c>
      <c r="C21" s="73" t="s">
        <v>143</v>
      </c>
      <c r="D21" s="32" t="s">
        <v>83</v>
      </c>
      <c r="E21" s="25" t="s">
        <v>44</v>
      </c>
      <c r="F21" s="26">
        <v>0.2</v>
      </c>
      <c r="G21" s="102" t="s">
        <v>46</v>
      </c>
      <c r="H21" s="103"/>
    </row>
    <row r="22" spans="2:8" ht="30.75" thickBot="1" x14ac:dyDescent="0.3">
      <c r="B22" s="74" t="s">
        <v>28</v>
      </c>
      <c r="C22" s="73" t="s">
        <v>144</v>
      </c>
      <c r="D22" s="32" t="s">
        <v>83</v>
      </c>
      <c r="E22" s="25" t="s">
        <v>45</v>
      </c>
      <c r="F22" s="26">
        <v>0.1</v>
      </c>
      <c r="G22" s="102" t="s">
        <v>46</v>
      </c>
      <c r="H22" s="103"/>
    </row>
    <row r="23" spans="2:8" ht="30.75" thickBot="1" x14ac:dyDescent="0.3">
      <c r="B23" s="74" t="s">
        <v>152</v>
      </c>
      <c r="C23" s="73" t="s">
        <v>139</v>
      </c>
      <c r="D23" s="32" t="s">
        <v>83</v>
      </c>
      <c r="E23" s="25" t="s">
        <v>45</v>
      </c>
      <c r="F23" s="26">
        <v>0.5</v>
      </c>
      <c r="G23" s="102" t="s">
        <v>46</v>
      </c>
      <c r="H23" s="103"/>
    </row>
    <row r="24" spans="2:8" ht="48" customHeight="1" thickBot="1" x14ac:dyDescent="0.3">
      <c r="B24" s="63" t="s">
        <v>69</v>
      </c>
      <c r="C24" s="72" t="s">
        <v>113</v>
      </c>
      <c r="D24" s="42" t="s">
        <v>83</v>
      </c>
      <c r="E24" s="25" t="s">
        <v>66</v>
      </c>
      <c r="F24" s="43">
        <v>1</v>
      </c>
      <c r="G24" s="116" t="s">
        <v>96</v>
      </c>
      <c r="H24" s="103"/>
    </row>
    <row r="25" spans="2:8" ht="16.5" thickBot="1" x14ac:dyDescent="0.3">
      <c r="B25" s="44"/>
      <c r="C25" s="45"/>
      <c r="D25" s="44"/>
      <c r="E25" s="46"/>
      <c r="F25" s="47"/>
      <c r="G25" s="44"/>
      <c r="H25" s="44"/>
    </row>
    <row r="26" spans="2:8" ht="15.75" customHeight="1" x14ac:dyDescent="0.25">
      <c r="B26" s="118" t="s">
        <v>62</v>
      </c>
      <c r="C26" s="119"/>
      <c r="D26" s="120"/>
      <c r="E26" s="46"/>
      <c r="F26" s="47"/>
      <c r="G26" s="44"/>
      <c r="H26" s="44"/>
    </row>
    <row r="27" spans="2:8" ht="15.75" customHeight="1" x14ac:dyDescent="0.25">
      <c r="B27" s="104" t="s">
        <v>63</v>
      </c>
      <c r="C27" s="95"/>
      <c r="D27" s="105"/>
      <c r="E27" s="46"/>
      <c r="F27" s="47"/>
      <c r="G27" s="44"/>
      <c r="H27" s="44"/>
    </row>
    <row r="28" spans="2:8" x14ac:dyDescent="0.25">
      <c r="B28" s="104"/>
      <c r="C28" s="95"/>
      <c r="D28" s="105"/>
      <c r="E28" s="46"/>
      <c r="F28" s="47"/>
      <c r="G28" s="44"/>
      <c r="H28" s="44"/>
    </row>
    <row r="29" spans="2:8" ht="15.75" customHeight="1" x14ac:dyDescent="0.25">
      <c r="B29" s="104" t="s">
        <v>64</v>
      </c>
      <c r="C29" s="95"/>
      <c r="D29" s="105"/>
      <c r="E29" s="46"/>
      <c r="F29" s="47"/>
      <c r="G29" s="44"/>
      <c r="H29" s="44"/>
    </row>
    <row r="30" spans="2:8" x14ac:dyDescent="0.25">
      <c r="B30" s="104"/>
      <c r="C30" s="95"/>
      <c r="D30" s="105"/>
      <c r="E30" s="46"/>
      <c r="F30" s="47"/>
      <c r="G30" s="44"/>
      <c r="H30" s="44"/>
    </row>
    <row r="31" spans="2:8" x14ac:dyDescent="0.25">
      <c r="B31" s="104"/>
      <c r="C31" s="95"/>
      <c r="D31" s="105"/>
      <c r="E31" s="46"/>
      <c r="F31" s="47"/>
      <c r="G31" s="44"/>
      <c r="H31" s="44"/>
    </row>
    <row r="32" spans="2:8" ht="15.75" customHeight="1" x14ac:dyDescent="0.25">
      <c r="B32" s="104" t="s">
        <v>145</v>
      </c>
      <c r="C32" s="95"/>
      <c r="D32" s="105"/>
      <c r="E32" s="46"/>
      <c r="F32" s="47"/>
      <c r="G32" s="44"/>
      <c r="H32" s="44"/>
    </row>
    <row r="33" spans="2:8" ht="15.75" customHeight="1" x14ac:dyDescent="0.25">
      <c r="B33" s="104" t="s">
        <v>146</v>
      </c>
      <c r="C33" s="95"/>
      <c r="D33" s="105"/>
      <c r="E33" s="46"/>
      <c r="F33" s="47"/>
      <c r="G33" s="44"/>
      <c r="H33" s="44"/>
    </row>
    <row r="34" spans="2:8" ht="15.75" customHeight="1" x14ac:dyDescent="0.25">
      <c r="B34" s="104" t="s">
        <v>147</v>
      </c>
      <c r="C34" s="95"/>
      <c r="D34" s="105"/>
      <c r="E34" s="46"/>
      <c r="F34" s="47"/>
      <c r="G34" s="44"/>
      <c r="H34" s="44"/>
    </row>
    <row r="35" spans="2:8" ht="16.5" thickBot="1" x14ac:dyDescent="0.3">
      <c r="B35" s="107"/>
      <c r="C35" s="108"/>
      <c r="D35" s="109"/>
      <c r="E35" s="46"/>
      <c r="F35" s="47"/>
      <c r="G35" s="44"/>
      <c r="H35" s="44"/>
    </row>
    <row r="36" spans="2:8" ht="33.75" customHeight="1" x14ac:dyDescent="0.25">
      <c r="B36" s="117" t="s">
        <v>80</v>
      </c>
      <c r="C36" s="117"/>
      <c r="D36" s="117"/>
      <c r="E36" s="117"/>
      <c r="F36" s="117"/>
      <c r="G36" s="117"/>
      <c r="H36" s="117"/>
    </row>
    <row r="38" spans="2:8" ht="31.5" customHeight="1" x14ac:dyDescent="0.25">
      <c r="B38" s="117" t="s">
        <v>92</v>
      </c>
      <c r="C38" s="117"/>
      <c r="D38" s="117"/>
      <c r="E38" s="117"/>
      <c r="F38" s="117"/>
      <c r="G38" s="117"/>
      <c r="H38" s="117"/>
    </row>
    <row r="39" spans="2:8" x14ac:dyDescent="0.25">
      <c r="D39" s="48" t="s">
        <v>93</v>
      </c>
    </row>
    <row r="41" spans="2:8" ht="31.5" customHeight="1" x14ac:dyDescent="0.25">
      <c r="B41" s="117" t="s">
        <v>90</v>
      </c>
      <c r="C41" s="117"/>
      <c r="D41" s="117"/>
      <c r="E41" s="117"/>
      <c r="F41" s="117"/>
      <c r="G41" s="117"/>
      <c r="H41" s="117"/>
    </row>
    <row r="45" spans="2:8" ht="30.75" customHeight="1" x14ac:dyDescent="0.25">
      <c r="B45" s="117" t="s">
        <v>153</v>
      </c>
      <c r="C45" s="117"/>
      <c r="D45" s="117"/>
      <c r="E45" s="117"/>
      <c r="F45" s="117"/>
      <c r="G45" s="117"/>
      <c r="H45" s="117"/>
    </row>
    <row r="46" spans="2:8" x14ac:dyDescent="0.25">
      <c r="B46" s="95" t="s">
        <v>154</v>
      </c>
      <c r="C46" s="95"/>
      <c r="D46" s="95"/>
      <c r="E46" s="95"/>
      <c r="F46" s="95"/>
      <c r="G46" s="95"/>
      <c r="H46" s="95"/>
    </row>
    <row r="47" spans="2:8" x14ac:dyDescent="0.25">
      <c r="B47" s="95"/>
      <c r="C47" s="95"/>
      <c r="D47" s="95"/>
      <c r="E47" s="95"/>
      <c r="F47" s="95"/>
      <c r="G47" s="95"/>
      <c r="H47" s="95"/>
    </row>
    <row r="48" spans="2:8" x14ac:dyDescent="0.25">
      <c r="B48" s="95"/>
      <c r="C48" s="95"/>
      <c r="D48" s="95"/>
      <c r="E48" s="95"/>
      <c r="F48" s="95"/>
      <c r="G48" s="95"/>
      <c r="H48" s="95"/>
    </row>
    <row r="50" spans="2:8" ht="32.25" customHeight="1" x14ac:dyDescent="0.25">
      <c r="B50" s="117" t="s">
        <v>29</v>
      </c>
      <c r="C50" s="117"/>
      <c r="D50" s="117"/>
      <c r="E50" s="117"/>
      <c r="F50" s="117"/>
      <c r="G50" s="117"/>
      <c r="H50" s="117"/>
    </row>
    <row r="56" spans="2:8" x14ac:dyDescent="0.25">
      <c r="B56" s="95" t="s">
        <v>114</v>
      </c>
      <c r="C56" s="95"/>
      <c r="D56" s="95"/>
      <c r="E56" s="95"/>
      <c r="F56" s="95"/>
      <c r="G56" s="95"/>
      <c r="H56" s="95"/>
    </row>
    <row r="57" spans="2:8" x14ac:dyDescent="0.25">
      <c r="B57" s="95"/>
      <c r="C57" s="95"/>
      <c r="D57" s="95"/>
      <c r="E57" s="95"/>
      <c r="F57" s="95"/>
      <c r="G57" s="95"/>
      <c r="H57" s="95"/>
    </row>
    <row r="58" spans="2:8" x14ac:dyDescent="0.25">
      <c r="B58" s="114" t="s">
        <v>84</v>
      </c>
      <c r="C58" s="114"/>
      <c r="D58" s="114"/>
      <c r="E58" s="114"/>
      <c r="F58" s="114"/>
      <c r="G58" s="114"/>
      <c r="H58" s="114"/>
    </row>
    <row r="59" spans="2:8" x14ac:dyDescent="0.25">
      <c r="B59" s="115" t="s">
        <v>67</v>
      </c>
      <c r="C59" s="115"/>
      <c r="D59" s="115"/>
      <c r="E59" s="115"/>
      <c r="F59" s="115"/>
      <c r="G59" s="115"/>
      <c r="H59" s="115"/>
    </row>
    <row r="60" spans="2:8" x14ac:dyDescent="0.25">
      <c r="B60" s="113" t="s">
        <v>71</v>
      </c>
      <c r="C60" s="113"/>
      <c r="D60" s="113"/>
      <c r="E60" s="113"/>
      <c r="F60" s="113"/>
      <c r="G60" s="113"/>
      <c r="H60" s="113"/>
    </row>
    <row r="64" spans="2:8" x14ac:dyDescent="0.25">
      <c r="B64" s="106"/>
      <c r="C64" s="106"/>
      <c r="D64" s="106"/>
      <c r="E64" s="106"/>
      <c r="F64" s="106"/>
      <c r="G64" s="106"/>
      <c r="H64" s="106"/>
    </row>
    <row r="65" spans="2:8" x14ac:dyDescent="0.25">
      <c r="B65" s="95"/>
      <c r="C65" s="95"/>
      <c r="D65" s="95"/>
      <c r="E65" s="95"/>
      <c r="F65" s="95"/>
      <c r="G65" s="95"/>
      <c r="H65" s="95"/>
    </row>
    <row r="66" spans="2:8" x14ac:dyDescent="0.25">
      <c r="B66" s="95"/>
      <c r="C66" s="95"/>
      <c r="D66" s="95"/>
      <c r="E66" s="95"/>
      <c r="F66" s="95"/>
      <c r="G66" s="95"/>
      <c r="H66" s="95"/>
    </row>
    <row r="67" spans="2:8" x14ac:dyDescent="0.25">
      <c r="B67" s="95"/>
      <c r="C67" s="95"/>
      <c r="D67" s="95"/>
      <c r="E67" s="95"/>
      <c r="F67" s="95"/>
      <c r="G67" s="95"/>
      <c r="H67" s="95"/>
    </row>
    <row r="68" spans="2:8" x14ac:dyDescent="0.25">
      <c r="B68" s="95"/>
      <c r="C68" s="95"/>
      <c r="D68" s="95"/>
      <c r="E68" s="95"/>
      <c r="F68" s="95"/>
      <c r="G68" s="95"/>
      <c r="H68" s="95"/>
    </row>
    <row r="69" spans="2:8" x14ac:dyDescent="0.25">
      <c r="B69" s="95"/>
      <c r="C69" s="95"/>
      <c r="D69" s="95"/>
      <c r="E69" s="95"/>
      <c r="F69" s="95"/>
      <c r="G69" s="95"/>
      <c r="H69" s="95"/>
    </row>
    <row r="70" spans="2:8" x14ac:dyDescent="0.25">
      <c r="B70" s="110"/>
      <c r="C70" s="110"/>
      <c r="D70" s="110"/>
      <c r="E70" s="110"/>
      <c r="F70" s="110"/>
      <c r="G70" s="110"/>
      <c r="H70" s="110"/>
    </row>
    <row r="71" spans="2:8" x14ac:dyDescent="0.25">
      <c r="B71" s="110"/>
      <c r="C71" s="110"/>
      <c r="D71" s="110"/>
      <c r="E71" s="110"/>
      <c r="F71" s="110"/>
      <c r="G71" s="110"/>
      <c r="H71" s="110"/>
    </row>
  </sheetData>
  <mergeCells count="33">
    <mergeCell ref="E19:H19"/>
    <mergeCell ref="G20:H20"/>
    <mergeCell ref="B18:F18"/>
    <mergeCell ref="G21:H21"/>
    <mergeCell ref="B4:H4"/>
    <mergeCell ref="B15:F15"/>
    <mergeCell ref="G15:H15"/>
    <mergeCell ref="B16:F16"/>
    <mergeCell ref="B17:F17"/>
    <mergeCell ref="B70:H71"/>
    <mergeCell ref="B5:H6"/>
    <mergeCell ref="A2:H2"/>
    <mergeCell ref="B60:H60"/>
    <mergeCell ref="B56:H57"/>
    <mergeCell ref="B58:H58"/>
    <mergeCell ref="B59:H59"/>
    <mergeCell ref="G24:H24"/>
    <mergeCell ref="B38:H38"/>
    <mergeCell ref="B41:H41"/>
    <mergeCell ref="B45:H45"/>
    <mergeCell ref="B46:H48"/>
    <mergeCell ref="B50:H50"/>
    <mergeCell ref="B36:H36"/>
    <mergeCell ref="B26:D26"/>
    <mergeCell ref="G22:H22"/>
    <mergeCell ref="G23:H23"/>
    <mergeCell ref="B27:D28"/>
    <mergeCell ref="B29:D31"/>
    <mergeCell ref="B64:H64"/>
    <mergeCell ref="B65:H69"/>
    <mergeCell ref="B34:D35"/>
    <mergeCell ref="B32:D32"/>
    <mergeCell ref="B33:D33"/>
  </mergeCells>
  <phoneticPr fontId="16" type="noConversion"/>
  <dataValidations count="2">
    <dataValidation allowBlank="1" sqref="C20:C25" xr:uid="{00000000-0002-0000-0100-000000000000}"/>
    <dataValidation allowBlank="1" prompt="Pasirinkti parametro vertę: yra / nėra" sqref="G20:H35" xr:uid="{00000000-0002-0000-0100-000001000000}"/>
  </dataValidations>
  <pageMargins left="0.7" right="0.7" top="0.75" bottom="0.75" header="0.3" footer="0.3"/>
  <pageSetup paperSize="9" scale="8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7"/>
  <sheetViews>
    <sheetView zoomScale="144" zoomScaleNormal="85" workbookViewId="0">
      <selection activeCell="C27" sqref="C27"/>
    </sheetView>
  </sheetViews>
  <sheetFormatPr defaultColWidth="9.140625" defaultRowHeight="15.75" x14ac:dyDescent="0.25"/>
  <cols>
    <col min="1" max="1" width="10" style="2" customWidth="1"/>
    <col min="2" max="2" width="51.28515625" style="2" customWidth="1"/>
    <col min="3" max="3" width="52.140625" style="2" customWidth="1"/>
    <col min="4" max="4" width="50.140625" style="2" customWidth="1"/>
    <col min="5" max="16384" width="9.140625" style="2"/>
  </cols>
  <sheetData>
    <row r="1" spans="1:4" x14ac:dyDescent="0.25">
      <c r="B1" s="64"/>
    </row>
    <row r="2" spans="1:4" x14ac:dyDescent="0.25">
      <c r="A2" s="3"/>
      <c r="B2" s="4"/>
      <c r="C2" s="4"/>
    </row>
    <row r="3" spans="1:4" ht="18.75" x14ac:dyDescent="0.25">
      <c r="A3" s="65" t="s">
        <v>151</v>
      </c>
      <c r="B3" s="66"/>
      <c r="C3" s="66"/>
      <c r="D3" s="62"/>
    </row>
    <row r="4" spans="1:4" s="69" customFormat="1" ht="78.75" x14ac:dyDescent="0.25">
      <c r="A4" s="67" t="s">
        <v>1</v>
      </c>
      <c r="B4" s="67" t="s">
        <v>2</v>
      </c>
      <c r="C4" s="67" t="s">
        <v>3</v>
      </c>
      <c r="D4" s="68" t="s">
        <v>4</v>
      </c>
    </row>
    <row r="5" spans="1:4" s="69" customFormat="1" ht="31.5" x14ac:dyDescent="0.25">
      <c r="A5" s="76" t="s">
        <v>101</v>
      </c>
      <c r="B5" s="79" t="s">
        <v>115</v>
      </c>
      <c r="C5" s="79"/>
      <c r="D5" s="71"/>
    </row>
    <row r="6" spans="1:4" s="69" customFormat="1" ht="31.5" x14ac:dyDescent="0.25">
      <c r="A6" s="76" t="s">
        <v>102</v>
      </c>
      <c r="B6" s="77" t="s">
        <v>116</v>
      </c>
      <c r="C6" s="79" t="s">
        <v>117</v>
      </c>
      <c r="D6" s="61"/>
    </row>
    <row r="7" spans="1:4" s="69" customFormat="1" x14ac:dyDescent="0.25">
      <c r="A7" s="76" t="s">
        <v>103</v>
      </c>
      <c r="B7" s="79" t="s">
        <v>118</v>
      </c>
      <c r="C7" s="79" t="s">
        <v>119</v>
      </c>
      <c r="D7" s="70"/>
    </row>
    <row r="8" spans="1:4" s="69" customFormat="1" x14ac:dyDescent="0.25">
      <c r="A8" s="76" t="s">
        <v>104</v>
      </c>
      <c r="B8" s="79" t="s">
        <v>120</v>
      </c>
      <c r="C8" s="79" t="s">
        <v>119</v>
      </c>
      <c r="D8" s="70"/>
    </row>
    <row r="9" spans="1:4" s="69" customFormat="1" ht="31.5" x14ac:dyDescent="0.25">
      <c r="A9" s="76" t="s">
        <v>105</v>
      </c>
      <c r="B9" s="79" t="s">
        <v>121</v>
      </c>
      <c r="C9" s="79" t="s">
        <v>119</v>
      </c>
      <c r="D9" s="70"/>
    </row>
    <row r="10" spans="1:4" s="69" customFormat="1" x14ac:dyDescent="0.25">
      <c r="A10" s="76" t="s">
        <v>122</v>
      </c>
      <c r="B10" s="79" t="s">
        <v>123</v>
      </c>
      <c r="C10" s="79" t="s">
        <v>124</v>
      </c>
      <c r="D10" s="70"/>
    </row>
    <row r="11" spans="1:4" s="69" customFormat="1" ht="31.5" x14ac:dyDescent="0.25">
      <c r="A11" s="76" t="s">
        <v>125</v>
      </c>
      <c r="B11" s="79" t="s">
        <v>126</v>
      </c>
      <c r="C11" s="79" t="s">
        <v>119</v>
      </c>
      <c r="D11" s="70"/>
    </row>
    <row r="12" spans="1:4" s="69" customFormat="1" x14ac:dyDescent="0.25">
      <c r="A12" s="76" t="s">
        <v>127</v>
      </c>
      <c r="B12" s="79" t="s">
        <v>128</v>
      </c>
      <c r="C12" s="79" t="s">
        <v>129</v>
      </c>
      <c r="D12" s="70"/>
    </row>
    <row r="13" spans="1:4" s="69" customFormat="1" x14ac:dyDescent="0.25">
      <c r="A13" s="129" t="s">
        <v>130</v>
      </c>
      <c r="B13" s="131" t="s">
        <v>131</v>
      </c>
      <c r="C13" s="79" t="s">
        <v>132</v>
      </c>
      <c r="D13" s="70"/>
    </row>
    <row r="14" spans="1:4" s="69" customFormat="1" x14ac:dyDescent="0.25">
      <c r="A14" s="130"/>
      <c r="B14" s="132"/>
      <c r="C14" s="79" t="s">
        <v>133</v>
      </c>
      <c r="D14" s="75"/>
    </row>
    <row r="15" spans="1:4" s="69" customFormat="1" x14ac:dyDescent="0.25">
      <c r="A15" s="76" t="s">
        <v>134</v>
      </c>
      <c r="B15" s="78" t="s">
        <v>135</v>
      </c>
      <c r="C15" s="79" t="s">
        <v>119</v>
      </c>
      <c r="D15" s="61"/>
    </row>
    <row r="16" spans="1:4" s="69" customFormat="1" x14ac:dyDescent="0.25">
      <c r="A16" s="76" t="s">
        <v>136</v>
      </c>
      <c r="B16" s="78" t="s">
        <v>137</v>
      </c>
      <c r="C16" s="79" t="s">
        <v>119</v>
      </c>
      <c r="D16" s="61"/>
    </row>
    <row r="17" spans="1:4" s="69" customFormat="1" x14ac:dyDescent="0.25">
      <c r="A17" s="76" t="s">
        <v>138</v>
      </c>
      <c r="B17" s="79" t="s">
        <v>140</v>
      </c>
      <c r="C17" s="79" t="s">
        <v>141</v>
      </c>
      <c r="D17" s="61"/>
    </row>
  </sheetData>
  <mergeCells count="2">
    <mergeCell ref="A13:A14"/>
    <mergeCell ref="B13:B14"/>
  </mergeCells>
  <phoneticPr fontId="16" type="noConversion"/>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
  <sheetViews>
    <sheetView zoomScaleNormal="100" workbookViewId="0">
      <selection activeCell="C42" sqref="C42"/>
    </sheetView>
  </sheetViews>
  <sheetFormatPr defaultColWidth="9.140625" defaultRowHeight="15.75" x14ac:dyDescent="0.25"/>
  <cols>
    <col min="1" max="1" width="41.42578125" style="24" customWidth="1"/>
    <col min="2" max="4" width="55.85546875" style="14" customWidth="1"/>
    <col min="5" max="5" width="12.7109375" style="14" customWidth="1"/>
    <col min="6" max="16384" width="9.140625" style="14"/>
  </cols>
  <sheetData>
    <row r="1" spans="1:4" x14ac:dyDescent="0.25">
      <c r="A1" s="133"/>
      <c r="B1" s="133"/>
      <c r="C1" s="133"/>
      <c r="D1" s="133"/>
    </row>
    <row r="2" spans="1:4" ht="16.5" thickBot="1" x14ac:dyDescent="0.3">
      <c r="A2" s="133"/>
      <c r="B2" s="133"/>
      <c r="C2" s="133"/>
      <c r="D2" s="133"/>
    </row>
    <row r="3" spans="1:4" ht="16.5" thickBot="1" x14ac:dyDescent="0.3">
      <c r="A3" s="16"/>
      <c r="B3" s="17" t="s">
        <v>49</v>
      </c>
      <c r="C3" s="17" t="s">
        <v>50</v>
      </c>
      <c r="D3" s="17" t="s">
        <v>51</v>
      </c>
    </row>
    <row r="4" spans="1:4" ht="16.5" thickBot="1" x14ac:dyDescent="0.3">
      <c r="A4" s="18" t="s">
        <v>87</v>
      </c>
      <c r="B4" s="19"/>
      <c r="C4" s="19"/>
      <c r="D4" s="19"/>
    </row>
    <row r="5" spans="1:4" ht="33.75" thickBot="1" x14ac:dyDescent="0.3">
      <c r="A5" s="18" t="s">
        <v>52</v>
      </c>
      <c r="B5" s="20"/>
      <c r="C5" s="20"/>
      <c r="D5" s="20"/>
    </row>
    <row r="6" spans="1:4" ht="18" thickBot="1" x14ac:dyDescent="0.3">
      <c r="A6" s="18" t="s">
        <v>53</v>
      </c>
      <c r="B6" s="21"/>
      <c r="C6" s="21"/>
      <c r="D6" s="21"/>
    </row>
    <row r="7" spans="1:4" ht="18" thickBot="1" x14ac:dyDescent="0.3">
      <c r="A7" s="18" t="s">
        <v>54</v>
      </c>
      <c r="B7" s="22"/>
      <c r="C7" s="22"/>
      <c r="D7" s="22"/>
    </row>
    <row r="8" spans="1:4" ht="18" thickBot="1" x14ac:dyDescent="0.3">
      <c r="A8" s="18" t="s">
        <v>55</v>
      </c>
      <c r="B8" s="20"/>
      <c r="C8" s="20"/>
      <c r="D8" s="20"/>
    </row>
    <row r="9" spans="1:4" ht="18" thickBot="1" x14ac:dyDescent="0.3">
      <c r="A9" s="18" t="s">
        <v>156</v>
      </c>
      <c r="B9" s="20"/>
      <c r="C9" s="20"/>
      <c r="D9" s="20"/>
    </row>
    <row r="11" spans="1:4" x14ac:dyDescent="0.25">
      <c r="A11" s="23" t="s">
        <v>56</v>
      </c>
    </row>
    <row r="12" spans="1:4" ht="17.25" x14ac:dyDescent="0.3">
      <c r="A12" s="134" t="s">
        <v>99</v>
      </c>
      <c r="B12" s="134"/>
      <c r="C12" s="134"/>
      <c r="D12" s="134"/>
    </row>
    <row r="13" spans="1:4" x14ac:dyDescent="0.25">
      <c r="A13" s="135" t="s">
        <v>100</v>
      </c>
      <c r="B13" s="135"/>
      <c r="C13" s="135"/>
      <c r="D13" s="135"/>
    </row>
    <row r="14" spans="1:4" ht="17.25" x14ac:dyDescent="0.3">
      <c r="A14" s="134" t="s">
        <v>155</v>
      </c>
      <c r="B14" s="134"/>
      <c r="C14" s="134"/>
      <c r="D14" s="134"/>
    </row>
  </sheetData>
  <mergeCells count="4">
    <mergeCell ref="A1:D2"/>
    <mergeCell ref="A12:D12"/>
    <mergeCell ref="A13:D13"/>
    <mergeCell ref="A14:D14"/>
  </mergeCells>
  <dataValidations count="3">
    <dataValidation type="list" allowBlank="1" showInputMessage="1" showErrorMessage="1" sqref="B5:D5" xr:uid="{00000000-0002-0000-0600-000000000000}">
      <formula1>"3,5"</formula1>
    </dataValidation>
    <dataValidation type="list" allowBlank="1" showInputMessage="1" showErrorMessage="1" sqref="B6:D9"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4"/>
  <sheetViews>
    <sheetView zoomScale="109" zoomScaleNormal="100" workbookViewId="0">
      <selection activeCell="D21" sqref="D21"/>
    </sheetView>
  </sheetViews>
  <sheetFormatPr defaultColWidth="9.140625" defaultRowHeight="15.75" x14ac:dyDescent="0.25"/>
  <cols>
    <col min="1" max="1" width="43.140625" style="49" customWidth="1"/>
    <col min="2" max="4" width="55.85546875" style="49" customWidth="1"/>
    <col min="5" max="8" width="10.7109375" style="49" bestFit="1" customWidth="1"/>
    <col min="9" max="16384" width="9.140625" style="49"/>
  </cols>
  <sheetData>
    <row r="1" spans="1:4" ht="16.5" thickBot="1" x14ac:dyDescent="0.3"/>
    <row r="2" spans="1:4" ht="16.5" thickBot="1" x14ac:dyDescent="0.3">
      <c r="B2" s="50" t="s">
        <v>49</v>
      </c>
      <c r="C2" s="50" t="s">
        <v>50</v>
      </c>
      <c r="D2" s="50" t="s">
        <v>51</v>
      </c>
    </row>
    <row r="3" spans="1:4" ht="16.5" thickBot="1" x14ac:dyDescent="0.3">
      <c r="A3" s="59" t="s">
        <v>87</v>
      </c>
      <c r="B3" s="51">
        <f>'Pasiūlymų suvestinė_Bendra'!B4</f>
        <v>0</v>
      </c>
      <c r="C3" s="51">
        <f>'Pasiūlymų suvestinė_Bendra'!C4</f>
        <v>0</v>
      </c>
      <c r="D3" s="51">
        <f>'Pasiūlymų suvestinė_Bendra'!D4</f>
        <v>0</v>
      </c>
    </row>
    <row r="4" spans="1:4" ht="16.5" thickBot="1" x14ac:dyDescent="0.3">
      <c r="A4" s="59" t="s">
        <v>88</v>
      </c>
      <c r="B4" s="52" t="e">
        <f>(MIN(B3:D3)/B3)*'Vertinimo tvarka'!H16</f>
        <v>#DIV/0!</v>
      </c>
      <c r="C4" s="52" t="e">
        <f>(MIN(B3:D3)/C3)*'Vertinimo tvarka'!H16</f>
        <v>#DIV/0!</v>
      </c>
      <c r="D4" s="52" t="e">
        <f>(MIN(B3:D3)/D3)*'Vertinimo tvarka'!H16</f>
        <v>#DIV/0!</v>
      </c>
    </row>
    <row r="5" spans="1:4" ht="19.5" thickBot="1" x14ac:dyDescent="0.4">
      <c r="A5" s="59" t="s">
        <v>72</v>
      </c>
      <c r="B5" s="52">
        <f>SUM(B6:B8)*'Vertinimo tvarka'!H17</f>
        <v>0</v>
      </c>
      <c r="C5" s="52">
        <f>SUM(C6:C8)*'Vertinimo tvarka'!H17</f>
        <v>0</v>
      </c>
      <c r="D5" s="52">
        <f>SUM(D6:D8)*'Vertinimo tvarka'!H17</f>
        <v>0</v>
      </c>
    </row>
    <row r="6" spans="1:4" ht="18.75" x14ac:dyDescent="0.25">
      <c r="A6" s="60" t="s">
        <v>73</v>
      </c>
      <c r="B6" s="53">
        <f>COUNTIF('Pasiūlymų suvestinė_Bendra'!B6, "Yra")*'Vertinimo tvarka'!F20</f>
        <v>0</v>
      </c>
      <c r="C6" s="53">
        <f>COUNTIF('Pasiūlymų suvestinė_Bendra'!C6, "Yra")*'Vertinimo tvarka'!F20</f>
        <v>0</v>
      </c>
      <c r="D6" s="53">
        <f>COUNTIF('Pasiūlymų suvestinė_Bendra'!D6, "Yra")*'Vertinimo tvarka'!F20</f>
        <v>0</v>
      </c>
    </row>
    <row r="7" spans="1:4" ht="18.75" x14ac:dyDescent="0.25">
      <c r="A7" s="60" t="s">
        <v>74</v>
      </c>
      <c r="B7" s="53">
        <f>COUNTIF('Pasiūlymų suvestinė_Bendra'!B7, "Yra")*'Vertinimo tvarka'!F21</f>
        <v>0</v>
      </c>
      <c r="C7" s="53">
        <f>COUNTIF('Pasiūlymų suvestinė_Bendra'!C7, "Yra")*'Vertinimo tvarka'!F21</f>
        <v>0</v>
      </c>
      <c r="D7" s="53">
        <f>COUNTIF('Pasiūlymų suvestinė_Bendra'!D7, "Yra")*'Vertinimo tvarka'!F21</f>
        <v>0</v>
      </c>
    </row>
    <row r="8" spans="1:4" ht="18.75" x14ac:dyDescent="0.25">
      <c r="A8" s="60" t="s">
        <v>75</v>
      </c>
      <c r="B8" s="53">
        <f>COUNTIF('Pasiūlymų suvestinė_Bendra'!B8, "Yra")*'Vertinimo tvarka'!F22</f>
        <v>0</v>
      </c>
      <c r="C8" s="53">
        <f>COUNTIF('Pasiūlymų suvestinė_Bendra'!C8, "Yra")*'Vertinimo tvarka'!F22</f>
        <v>0</v>
      </c>
      <c r="D8" s="53">
        <f>COUNTIF('Pasiūlymų suvestinė_Bendra'!D8, "Yra")*'Vertinimo tvarka'!F22</f>
        <v>0</v>
      </c>
    </row>
    <row r="9" spans="1:4" ht="18.75" x14ac:dyDescent="0.25">
      <c r="A9" s="60" t="s">
        <v>157</v>
      </c>
      <c r="B9" s="53">
        <f>COUNTIF('Pasiūlymų suvestinė_Bendra'!B9, "Yra")*'Vertinimo tvarka'!F23</f>
        <v>0</v>
      </c>
      <c r="C9" s="53">
        <f>COUNTIF('Pasiūlymų suvestinė_Bendra'!C9, "Yra")*'Vertinimo tvarka'!F23</f>
        <v>0</v>
      </c>
      <c r="D9" s="53">
        <f>COUNTIF('Pasiūlymų suvestinė_Bendra'!D9, "Yra")*'Vertinimo tvarka'!F23</f>
        <v>0</v>
      </c>
    </row>
    <row r="10" spans="1:4" ht="18.75" x14ac:dyDescent="0.25">
      <c r="A10" s="60" t="s">
        <v>85</v>
      </c>
      <c r="B10" s="54">
        <f>IF('Pasiūlymų suvestinė_Bendra'!B5=5, 12,0)</f>
        <v>0</v>
      </c>
      <c r="C10" s="54">
        <f>IF('Pasiūlymų suvestinė_Bendra'!C5=5, 12,0)</f>
        <v>0</v>
      </c>
      <c r="D10" s="54">
        <f>IF('Pasiūlymų suvestinė_Bendra'!D5=5, 12,0)</f>
        <v>0</v>
      </c>
    </row>
    <row r="11" spans="1:4" ht="19.5" thickBot="1" x14ac:dyDescent="0.4">
      <c r="A11" s="59" t="s">
        <v>86</v>
      </c>
      <c r="B11" s="55" t="e">
        <f>SUM(B4+B5+B10)</f>
        <v>#DIV/0!</v>
      </c>
      <c r="C11" s="55" t="e">
        <f>SUM(C4+C5+C10)</f>
        <v>#DIV/0!</v>
      </c>
      <c r="D11" s="55" t="e">
        <f>SUM(D4+D5+D10)</f>
        <v>#DIV/0!</v>
      </c>
    </row>
    <row r="12" spans="1:4" ht="16.5" thickBot="1" x14ac:dyDescent="0.3">
      <c r="A12" s="59" t="s">
        <v>57</v>
      </c>
      <c r="B12" s="56" t="e">
        <f>_xlfn.RANK.EQ(B11, $B$11:$D$11, 0)</f>
        <v>#DIV/0!</v>
      </c>
      <c r="C12" s="56" t="e">
        <f>_xlfn.RANK.EQ(C11, $B$11:$D$11, 0)</f>
        <v>#DIV/0!</v>
      </c>
      <c r="D12" s="56" t="e">
        <f>_xlfn.RANK.EQ(D11, $B$11:$D$11, 0)</f>
        <v>#DIV/0!</v>
      </c>
    </row>
    <row r="14" spans="1:4" x14ac:dyDescent="0.25">
      <c r="A14" s="49" t="s">
        <v>58</v>
      </c>
    </row>
    <row r="19" spans="1:1" x14ac:dyDescent="0.25">
      <c r="A19" s="57"/>
    </row>
    <row r="24" spans="1:1" x14ac:dyDescent="0.25">
      <c r="A24" s="58"/>
    </row>
  </sheetData>
  <conditionalFormatting sqref="B12:D12">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5</v>
      </c>
    </row>
    <row r="2" spans="1:1" x14ac:dyDescent="0.25">
      <c r="A2" s="1" t="s">
        <v>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Pasiūlymas</vt:lpstr>
      <vt:lpstr>Specialieji reikalavimai</vt:lpstr>
      <vt:lpstr>Vertinimo sąlygos</vt:lpstr>
      <vt:lpstr>Vertinimo tvarka</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NK-VP1</dc:creator>
  <cp:keywords/>
  <dc:description/>
  <cp:lastModifiedBy>NK-VP1</cp:lastModifiedBy>
  <cp:lastPrinted>2023-12-06T11:15:32Z</cp:lastPrinted>
  <dcterms:created xsi:type="dcterms:W3CDTF">2021-04-30T12:21:51Z</dcterms:created>
  <dcterms:modified xsi:type="dcterms:W3CDTF">2025-10-20T06:01:49Z</dcterms:modified>
  <cp:category/>
</cp:coreProperties>
</file>