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783" documentId="13_ncr:1_{DEC08057-B28E-43DF-8060-22606D066CA6}" xr6:coauthVersionLast="47" xr6:coauthVersionMax="47" xr10:uidLastSave="{A734AC1C-1DB8-8C4D-B562-3F1FD0486655}"/>
  <bookViews>
    <workbookView xWindow="-120" yWindow="-120" windowWidth="29040" windowHeight="15840" activeTab="2" xr2:uid="{5483DBAB-F8D9-4D07-8840-AC47F9C153B4}"/>
  </bookViews>
  <sheets>
    <sheet name="Vertinimo sąlygos" sheetId="11" r:id="rId1"/>
    <sheet name="Vertinimo tvarka" sheetId="12" r:id="rId2"/>
    <sheet name="Pasiūlymas" sheetId="1" r:id="rId3"/>
    <sheet name="Subtiekėjai ir priedai" sheetId="2" r:id="rId4"/>
    <sheet name="Specialieji reikalavimai" sheetId="9" r:id="rId5"/>
    <sheet name="Techninė specifikacija_V1" sheetId="3" r:id="rId6"/>
    <sheet name="Techninė specifikacija_V2" sheetId="10" r:id="rId7"/>
    <sheet name="Pasiūlymų suvestinė_Bendra" sheetId="13" r:id="rId8"/>
    <sheet name="Pasiūlymų vertinimo rezultatai" sheetId="14" r:id="rId9"/>
    <sheet name="Sheet6" sheetId="8" state="hidden" r:id="rId10"/>
  </sheets>
  <definedNames>
    <definedName name="_Hlk148343853" localSheetId="5">'Techninė specifikacija_V1'!#REF!</definedName>
    <definedName name="_Hlk148343853" localSheetId="6">'Techninė specifikacija_V2'!#REF!</definedName>
    <definedName name="_Hlk152832916" localSheetId="5">'Techninė specifikacija_V1'!$B$36</definedName>
    <definedName name="_Hlk152832916" localSheetId="6">'Techninė specifikacija_V2'!$B$38</definedName>
    <definedName name="_Hlk153439524" localSheetId="5">'Techninė specifikacija_V1'!$B$24</definedName>
    <definedName name="_Hlk153439524" localSheetId="6">'Techninė specifikacija_V2'!$B$25</definedName>
    <definedName name="_Hlk153439527" localSheetId="5">'Techninė specifikacija_V1'!$C$24</definedName>
    <definedName name="_Hlk153439527" localSheetId="6">'Techninė specifikacija_V2'!$C$25</definedName>
    <definedName name="_Hlk53393764" localSheetId="5">'Techninė specifikacija_V1'!$C$7</definedName>
    <definedName name="_Hlk53393764" localSheetId="6">'Techninė specifikacija_V2'!$C$7</definedName>
    <definedName name="_Hlk65018684" localSheetId="5">'Techninė specifikacija_V1'!#REF!</definedName>
    <definedName name="_Hlk65018684" localSheetId="6">'Techninė specifikacija_V2'!#REF!</definedName>
    <definedName name="_Hlk65019301" localSheetId="5">'Techninė specifikacija_V1'!$B$26</definedName>
    <definedName name="_Hlk65019301" localSheetId="6">'Techninė specifikacija_V2'!$B$27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14" l="1"/>
  <c r="D6" i="14"/>
  <c r="D5" i="14" s="1"/>
  <c r="C7" i="14"/>
  <c r="C6" i="14"/>
  <c r="C5" i="14" s="1"/>
  <c r="D8" i="14"/>
  <c r="C8" i="14"/>
  <c r="B8" i="14"/>
  <c r="B7" i="14"/>
  <c r="B6" i="14"/>
  <c r="B5" i="14" s="1"/>
  <c r="D3" i="14"/>
  <c r="D4" i="14" s="1"/>
  <c r="D9" i="14" s="1"/>
  <c r="C3" i="14"/>
  <c r="B3" i="14"/>
  <c r="C37" i="1"/>
  <c r="C36" i="1"/>
  <c r="H18" i="12"/>
  <c r="H17" i="12"/>
  <c r="H16" i="12"/>
  <c r="A2" i="10"/>
  <c r="A2" i="3"/>
  <c r="G30" i="1"/>
  <c r="H30" i="1" s="1"/>
  <c r="C4" i="14" l="1"/>
  <c r="C9" i="14" s="1"/>
  <c r="B4" i="14"/>
  <c r="B9" i="14" s="1"/>
  <c r="B10" i="14" s="1"/>
  <c r="D10" i="14"/>
  <c r="C10" i="14" l="1"/>
</calcChain>
</file>

<file path=xl/sharedStrings.xml><?xml version="1.0" encoding="utf-8"?>
<sst xmlns="http://schemas.openxmlformats.org/spreadsheetml/2006/main" count="331" uniqueCount="296">
  <si>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</si>
  <si>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</si>
  <si>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</si>
  <si>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</si>
  <si>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</si>
  <si>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</si>
  <si>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</si>
  <si>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</si>
  <si>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</si>
  <si>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</si>
  <si>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</si>
  <si>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</si>
  <si>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</si>
  <si>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</si>
  <si>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</si>
  <si>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</si>
  <si>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</si>
  <si>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</si>
  <si>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</si>
  <si>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</si>
  <si>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</si>
  <si>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</si>
  <si>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</si>
  <si>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</si>
  <si>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</si>
  <si>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</si>
  <si>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</si>
  <si>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</si>
  <si>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</si>
  <si>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</si>
  <si>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Įgaliojimas teikti ir pasirašyti pasiūlymą</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</si>
  <si>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</si>
  <si>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</si>
  <si>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</si>
  <si>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</si>
  <si>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</si>
  <si>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</si>
  <si>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</si>
  <si>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</si>
  <si>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</si>
  <si>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</si>
  <si>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</si>
  <si>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</si>
  <si>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</si>
  <si>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</si>
  <si>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</si>
  <si>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</si>
  <si>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</si>
  <si>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</si>
  <si>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</si>
  <si>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</si>
  <si>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</si>
  <si>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Kartu su įranga pateikiama dokumentacija</t>
  </si>
  <si>
    <t>1. Naudojimo instrukcija lietuvių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</si>
  <si>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</si>
  <si>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</si>
  <si>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</si>
  <si>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1.1. atviro konkurso skelbime, paskelbtame Viešųjų pirkimų įstatymo nustatyta tvarka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</si>
  <si>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</si>
  <si>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</si>
  <si>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</si>
  <si>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Kiekis, mato vnt.</t>
  </si>
  <si>
    <t>Kaina 1 vnt. Eur be PVM</t>
  </si>
  <si>
    <t>Bendra pasiūlymo kaina Eur be PVM</t>
  </si>
  <si>
    <t>Bendra pasiūlymo kaina Eur su 21 % PVM</t>
  </si>
  <si>
    <t>8.</t>
  </si>
  <si>
    <t>Personalo mokymai:</t>
  </si>
  <si>
    <t>SPECIALIEJI REIKALAVIMAI</t>
  </si>
  <si>
    <t>Gamintojo įgaliojimas</t>
  </si>
  <si>
    <t>BPS priedai AK</t>
  </si>
  <si>
    <t>VšĮ Šalčininkų rajono savivaldybės ligoninei</t>
  </si>
  <si>
    <t>Tiekėjo arba įgalioto asmens vardas ir pavardė</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</si>
  <si>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</si>
  <si>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</si>
  <si>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Reikalavimas netaikomas kartu su įranga siūlomiems kompiuteriams ir periferinei įrangai (monitorius,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t>
  </si>
  <si>
    <t>Į pasiūlymo kainą turi būti įskaičiuotas įrangos pristatymas į VšĮ Šalčininkų rajono savivaldybės ligoninės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</si>
  <si>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t>
  </si>
  <si>
    <t xml:space="preserve">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pirkimo sąlygų 4 p. nustatyti šiame pagrindime suformuluotus reikalavimus.
1 https://e-seimas.lrs.lt/portal/legalAct/lt/TAD/TAIS.371838/asr 
2 https://eur-lex.europa.eu/legal-content/EN/LSU/?uri=CELEX%3A32017R0745
</t>
  </si>
  <si>
    <t>Būtina</t>
  </si>
  <si>
    <t>1. Mokymai ≥ 10 gydytojų. Trukmė ≥ 1 akademinė valanda.</t>
  </si>
  <si>
    <t>Optinis koherentinis tomografas</t>
  </si>
  <si>
    <t>2</t>
  </si>
  <si>
    <t>Prietaiso paskirtis</t>
  </si>
  <si>
    <t>Prietaisas skirtas akių dugno ištyrimui optinės koherentinės tomografijos (OKT) metodu</t>
  </si>
  <si>
    <t>3</t>
  </si>
  <si>
    <t>OKT tipas</t>
  </si>
  <si>
    <t>4</t>
  </si>
  <si>
    <t>OKT skenavimo greitis</t>
  </si>
  <si>
    <t>≥ 68000 A skenų per sekundę</t>
  </si>
  <si>
    <t>5</t>
  </si>
  <si>
    <t>OKT skenavimo lazerio (superliuminescencinio diodo) bangos ilgis</t>
  </si>
  <si>
    <t>6</t>
  </si>
  <si>
    <t>OKT skenavimo ašinė optinė rezoliucija</t>
  </si>
  <si>
    <t>≤ 5 µm</t>
  </si>
  <si>
    <t>7</t>
  </si>
  <si>
    <t>OKT skenavimo skersinė rezoliucija</t>
  </si>
  <si>
    <t>8</t>
  </si>
  <si>
    <t>OKT skenavimo plotis/aukštis tinklainėje</t>
  </si>
  <si>
    <t>≥ 9 mm</t>
  </si>
  <si>
    <t>9</t>
  </si>
  <si>
    <t>A – skenavimo gylis</t>
  </si>
  <si>
    <t>≥ 2 mm, ≥ 1024 taškų</t>
  </si>
  <si>
    <t>10</t>
  </si>
  <si>
    <t>Akies dugno atvaizdavimui naudojamas metodas</t>
  </si>
  <si>
    <t>Linijinis skenuojantis oftalmoskopas</t>
  </si>
  <si>
    <t>11</t>
  </si>
  <si>
    <t>OKT skenavimo šablonai</t>
  </si>
  <si>
    <t>2. Skanuojamas kubas ≥ 200 x 200 (200 horizontalių linijų po 200 A skanų kiekviena), ≥ 6 mm kvadratas,</t>
  </si>
  <si>
    <t>4.    HD 5 lygiagrečių linijų rastras, reguliuojamo kampo, reguliuojamo ilgio ≥ 3 ÷ 9 mm, nustatomas bet kurioje tinklainės vietoje, susidedantis iš ≥ 5 lygiagrečių B-skenų, kurių kiekvienas turi ≥1024 A-skenų. Reguliuojamas atstumas tarp linijų ≥ 0÷1,25 mm.</t>
  </si>
  <si>
    <t>12</t>
  </si>
  <si>
    <t>Akies dugno atvaizdavimas</t>
  </si>
  <si>
    <t>Nusitaikymo metu, bei optinio koherentinio skenavimo metu</t>
  </si>
  <si>
    <t>13</t>
  </si>
  <si>
    <t>Akies dugno atvaizdavimo optinis šaltinis</t>
  </si>
  <si>
    <t>Superliuminescencinis diodas, 750 nm ± 10 nm</t>
  </si>
  <si>
    <t>14</t>
  </si>
  <si>
    <t>Akies dugno atvaizdavimo apžvalgos kampas</t>
  </si>
  <si>
    <t>15</t>
  </si>
  <si>
    <t>Akies dugno atvaizdavimo kadrų dažnis</t>
  </si>
  <si>
    <t>≥ 20 Hz</t>
  </si>
  <si>
    <t>16</t>
  </si>
  <si>
    <t>Akies dugno atvaizdavimo skersinė rezoliucija</t>
  </si>
  <si>
    <t>≤ 25 µm</t>
  </si>
  <si>
    <t>17</t>
  </si>
  <si>
    <t>Rainelės atvaizdavimo metodika</t>
  </si>
  <si>
    <t>CCD arba lygiavertė kamera</t>
  </si>
  <si>
    <t>18</t>
  </si>
  <si>
    <t>Rainelės atvaizdavimo kameros rezoliucija</t>
  </si>
  <si>
    <t>≥ 1280 x 1024</t>
  </si>
  <si>
    <t>19</t>
  </si>
  <si>
    <t>Gyvas akies rainelės atvaizdas</t>
  </si>
  <si>
    <t>Prisitaikymo metu</t>
  </si>
  <si>
    <t>20</t>
  </si>
  <si>
    <t>Realaus laiko akies sekimo sistema</t>
  </si>
  <si>
    <r>
      <t>Užtikrinanti artefaktų išvengimą skanavimo metu bei tikslų tos pačios skenuojamos vietos nustatymą vėlesnių vizitų metu (</t>
    </r>
    <r>
      <rPr>
        <i/>
        <sz val="12"/>
        <color theme="1"/>
        <rFont val="Times New Roman"/>
        <family val="1"/>
      </rPr>
      <t>angl. Follow-up</t>
    </r>
    <r>
      <rPr>
        <sz val="12"/>
        <color theme="1"/>
        <rFont val="Times New Roman"/>
        <family val="1"/>
      </rPr>
      <t>)</t>
    </r>
  </si>
  <si>
    <t>21</t>
  </si>
  <si>
    <t>Priekinio segmento skenavimas</t>
  </si>
  <si>
    <t>Būtina priekinio segmento kampo ir ragenos atvaizdo gavimo galimybė, kampo išmatavimas, bei galimybė išmatuoti centrinį ragenos storį.</t>
  </si>
  <si>
    <t>22</t>
  </si>
  <si>
    <t>Programinė įranga</t>
  </si>
  <si>
    <r>
      <rPr>
        <sz val="12"/>
        <color rgb="FF000000"/>
        <rFont val="Times New Roman"/>
        <family val="1"/>
      </rPr>
      <t>Normatyvinė duomenų bazė Makulai, tinklainės nervinių skaidulų sluoksniui (</t>
    </r>
    <r>
      <rPr>
        <i/>
        <sz val="12"/>
        <color rgb="FF000000"/>
        <rFont val="Times New Roman"/>
        <family val="1"/>
      </rPr>
      <t>angliškai: RNFL</t>
    </r>
    <r>
      <rPr>
        <sz val="12"/>
        <color rgb="FF000000"/>
        <rFont val="Times New Roman"/>
        <family val="1"/>
      </rPr>
      <t>), optinio nervo galvutei, Ganglio ląstelėms.</t>
    </r>
  </si>
  <si>
    <t>Makulos storio ir pokyčio analizė, optinio nervo galvutės ir tinklainės nervinių skaidulų sluoksnio analizė, progresijos analizė, tinklainės pigmento epitelio analizė, Ganglio ląstelių analizė.</t>
  </si>
  <si>
    <t>23</t>
  </si>
  <si>
    <t>24</t>
  </si>
  <si>
    <t>Tinklo jungtis</t>
  </si>
  <si>
    <t>25</t>
  </si>
  <si>
    <t>DICOM suderinamumas</t>
  </si>
  <si>
    <t>1. Pacientų duomenų ir tyrimų rezultatų išsaugojimui, suderinama su DICOM,</t>
  </si>
  <si>
    <t>2. Jeigu perkamas įrenginys generuoja DICOM standarto informaciją, tai turi būti į pasiūlymą įtrauktos DICOM reikalingos licencijos galimybei iš įrenginio perduoti visą atlikto tyrimo informaciją ligoninės PACS serveriui. Įrenginio turimos DICOM licencijos turi turėti galimybę užklausti PACS darbų sąrašą ir tokiu būdu priimti užsakymą.</t>
  </si>
  <si>
    <t>OKT prietaiso staliukas</t>
  </si>
  <si>
    <t>1. Užtikrinantis pilną prietaiso funkcionalumą,</t>
  </si>
  <si>
    <t>2. Aukštis reguliuojamas elektros pavara,</t>
  </si>
  <si>
    <t>3. Pritaikytas ir vežimėlyje sėdintiems pacientams tirti.</t>
  </si>
  <si>
    <t>Gamintojo rekomenduojamaų parametrų kompiuteris tyrimų apdorojimui ir kaupimui (ne prastensių parametrų nei reikalaujama)</t>
  </si>
  <si>
    <t>1. Procesoriaus našumas pagal „Passmark CPU Mark“ testą „Performance test“ (http://www.cpubenchmark.net/cpu_list.php) ne mažiau kaip 20000 (turi būti nurodytas procesoriaus našumas). Procesoriaus našumas negali būti dirbtinai padidintas,</t>
  </si>
  <si>
    <t xml:space="preserve">2. Operatyvinė atmintis ≥ 16 GB, </t>
  </si>
  <si>
    <t>4. Operacinė sistema Windows arba lygiavertė,</t>
  </si>
  <si>
    <t>5.  ≥ 19" ekranas, klaviatūra, pelė.</t>
  </si>
  <si>
    <t>≥ 840 nm</t>
  </si>
  <si>
    <t>≤ 15 µm</t>
  </si>
  <si>
    <t>1. Skanuojamas kubas ≥ 512 x 128 (128 horizontalių linijų po 512 A skanų kiekviena) arba  ≥ 1000x100 (100 horizontalių linijų po 1000 A skanų kiekviena) , ≥ 6 mm kvadratas,</t>
  </si>
  <si>
    <t>5. HD kryžiaus skenas, generuojantis ≥ 5 horizontalias ir ≥ 5 vertikalias linijas, kurių kiekviena susideda iš ≥ 8 B-skenų, kurių kiekvienas turi ≥1024 A-skenų. Skenas turi būti reguliuojamo kampo, reguliuojamo ilgio ≥ 3 ÷ 6 mm, nustatomas bet kurioje tinklainės vietoje. Reguliuojamas atstumas tarp linijų ≥ 0÷1,5 mm,</t>
  </si>
  <si>
    <t>6. HD Radialinis skenas, generuojantis ≥ 12 radialinių linijų, kurių kiekviena susideda iš ≥ 8 B-skenų, kurių kiekvienas turi ≥1024 A-skenų. Skenas turi būti reguliuojamo ilgio ≥ 3 ÷ 6 mm, nustatomas bet kurioje tinklainės vietoje.</t>
  </si>
  <si>
    <t>3. HD 1 linijos skenas, reguliuojamo kampo, reguliuojamo ilgio ≥ 3 ÷ 9 mm, nustatomas bet kurioje tinklainės vietoje, susidedantis iš ≥100 B-skenų, kurių kiekvienas turi ≥ 1024 A-skenų,</t>
  </si>
  <si>
    <t xml:space="preserve">3. Kietas diskas ≥ 1 TB, </t>
  </si>
  <si>
    <t>Prietaisas skirtas akių dugno ištyrimui šiais metodais:</t>
  </si>
  <si>
    <t>OKT skenavimo lazerio bangos ilgis</t>
  </si>
  <si>
    <t>OKT skenavimo ašinė (į akies gylį) optinė rezoliucija</t>
  </si>
  <si>
    <t>OKT skenavimo ilgis ir gylis</t>
  </si>
  <si>
    <t>OKT angiografijos optinio disko didžiausias skenavimo plotas</t>
  </si>
  <si>
    <t>OKT skenavimo šablonai ir analizės raportai</t>
  </si>
  <si>
    <t>Automatinis tinklainės sluoksnių išskyrimas</t>
  </si>
  <si>
    <t xml:space="preserve">≥ 5 sluoksnių </t>
  </si>
  <si>
    <t>OKT matavimai</t>
  </si>
  <si>
    <t>Akies dugno vizualizavimas</t>
  </si>
  <si>
    <t>Ne mažiau 30° apžvalgos kampu</t>
  </si>
  <si>
    <t>Skirta pacientų duomenų ir tyrimų rezultatų išsaugojimui, suderinama su DICOM.</t>
  </si>
  <si>
    <t>Prietaiso maitinimas</t>
  </si>
  <si>
    <t>Kartu su OKT komplektuojami priedai:</t>
  </si>
  <si>
    <t>Specialus motorizuotas stalas OKT prietaisui, kompiuteriui, monitoriui ir spausdintuvui.</t>
  </si>
  <si>
    <t>Kompiuteris tyrimų apdorojimui ir kaupimui</t>
  </si>
  <si>
    <t>1.   Optinės koherentinės tomografijos (OKT),</t>
  </si>
  <si>
    <t>2.   Spalvota akių dugno fotografija su angiografijos funkcija arba skenuojančio lazerinio oftalmoskopo atvaizdas su angiografijos funkcija.</t>
  </si>
  <si>
    <r>
      <t xml:space="preserve">Spektro domeno optinės koherencijos tomografija (angl. </t>
    </r>
    <r>
      <rPr>
        <i/>
        <sz val="12"/>
        <color theme="1"/>
        <rFont val="Times New Roman"/>
        <family val="1"/>
      </rPr>
      <t>spectral domain OCT</t>
    </r>
    <r>
      <rPr>
        <sz val="12"/>
        <color theme="1"/>
        <rFont val="Times New Roman"/>
        <family val="1"/>
      </rPr>
      <t xml:space="preserve">) (arba lygiavertis) </t>
    </r>
  </si>
  <si>
    <r>
      <t>Ne mažiau kaip (8 x 8) mm</t>
    </r>
    <r>
      <rPr>
        <vertAlign val="superscript"/>
        <sz val="12"/>
        <color theme="1"/>
        <rFont val="Times New Roman"/>
        <family val="1"/>
      </rPr>
      <t>2</t>
    </r>
  </si>
  <si>
    <t>10. Tinklainės storio žemėlapis - kombinuotas makulos ir nervo atvaizdavimas viename tyrime.</t>
  </si>
  <si>
    <t>14.1</t>
  </si>
  <si>
    <t>14.2</t>
  </si>
  <si>
    <t>1. Kompiuteris (nešiojamas arba stacionarus), užtikrinantis pilną prietaiso funkcionalumą;</t>
  </si>
  <si>
    <t>2. Kartu su kompiuteriu turi būti pateikta:</t>
  </si>
  <si>
    <t>2.1 Monitorius (jei siūlomas kompiuteris yra stacionarus),</t>
  </si>
  <si>
    <t>2.2 Klaviatūra ir pelė (jei siūlomas kompiuteris yra stacionarus),</t>
  </si>
  <si>
    <t>Iš 230 V +/- 10 %, 50 Hz elektros tinklo</t>
  </si>
  <si>
    <t>1. OKT angiografijos kraujagyslių tankio,</t>
  </si>
  <si>
    <t>2. OKT Angiografijos FAZ ploto matavimas,</t>
  </si>
  <si>
    <t>3. Ganglinių lastelių kiekio matavimas.</t>
  </si>
  <si>
    <t>9. Nervo radialinis skenavimas,</t>
  </si>
  <si>
    <t>8. Nervo storio žemėlapis,</t>
  </si>
  <si>
    <t>7. Nervo apskritimas,</t>
  </si>
  <si>
    <t>6. Makula radialinis skenavimas,</t>
  </si>
  <si>
    <t>5. Makula multi skenavimas,</t>
  </si>
  <si>
    <t>4. Makulos storio žemėlapis,</t>
  </si>
  <si>
    <t>3. Makula kryžius,</t>
  </si>
  <si>
    <t>2. Makula linijinis skenavimas,</t>
  </si>
  <si>
    <t>1. 3D tūrinis skenavimas,</t>
  </si>
  <si>
    <t>3. Y ašies atžvilgiu ≥ 9 mm.</t>
  </si>
  <si>
    <t>2. X ašies atžvilgiu ≥ 9 mm,</t>
  </si>
  <si>
    <t>1. Z ašies atžvilgiu ≥ 1,9 mm,</t>
  </si>
  <si>
    <t>1</t>
  </si>
  <si>
    <t>Spektro domeno optinės koherencijos tomografija</t>
  </si>
  <si>
    <t>≥ 100000 A skenų per sekundę</t>
  </si>
  <si>
    <t>Vertinimo sąlygos</t>
  </si>
  <si>
    <t>Minimalus garantinis laikotarpis (gamintojo garantija arba garantija pagal įstatymą) (MGL)</t>
  </si>
  <si>
    <t>metai</t>
  </si>
  <si>
    <t>PASIŪLYMŲ VERTINIMO TVARKA</t>
  </si>
  <si>
    <t>1. Ekonomiškai naudingiausią pasiūlymą perkančioji organizacija išrenka pagal kainą ir kokybę.</t>
  </si>
  <si>
    <t>2. Ekonomiškai naudingiausias pasiūlymas - tai pasiūlymas, kurio balų suma, apskaičiuota pagal toliau nustatytus pasiūlymų vertinimo kriterijus ir sąlygas, yra didžiausia.</t>
  </si>
  <si>
    <t>Numatytų vertinimo kriterijų lyginamieji svoriai:</t>
  </si>
  <si>
    <t>2) Techniniai pranašumai (T)</t>
  </si>
  <si>
    <t>3) Išplėstinė garantija (G)</t>
  </si>
  <si>
    <t>Vertinimo kriterijai ir jų parametrų lyginamieji svoriai:</t>
  </si>
  <si>
    <t>Vertinimo kriterijai</t>
  </si>
  <si>
    <t>Lyginamasis svoris ekonominio naudingumo įvertinime</t>
  </si>
  <si>
    <t>X =</t>
  </si>
  <si>
    <t>Techniniai pranašumai (T)</t>
  </si>
  <si>
    <t>Y =</t>
  </si>
  <si>
    <t>Išplėstinė garantija (G)</t>
  </si>
  <si>
    <t>Q =</t>
  </si>
  <si>
    <t>Formulės rūšis</t>
  </si>
  <si>
    <t>Parametro lyginamasis svoris</t>
  </si>
  <si>
    <t>T1</t>
  </si>
  <si>
    <t>Statinis:
(yra/nėra)</t>
  </si>
  <si>
    <t>L1 =</t>
  </si>
  <si>
    <r>
      <t xml:space="preserve">Įrašyti parametro vertę: </t>
    </r>
    <r>
      <rPr>
        <b/>
        <sz val="12"/>
        <rFont val="Times New Roman"/>
        <family val="1"/>
      </rPr>
      <t>yra / nėra</t>
    </r>
  </si>
  <si>
    <t>T2</t>
  </si>
  <si>
    <t>L2 =</t>
  </si>
  <si>
    <t>G</t>
  </si>
  <si>
    <t>W =</t>
  </si>
  <si>
    <t>* Garantinio laikotarpio sąlygos:</t>
  </si>
  <si>
    <t>1. Nemokamai atlieka prekės techninę priežiūrą (įskaitant techninei priežiūrai atlikti reikalingas detales ir/arba medžiagas),</t>
  </si>
  <si>
    <t>2. Nemokamai atlieka garantijos sąlygas atitinkančių gedimų (jei jie nutiko naudojant įrangą pagal paskirtį, laikantis pateiktų instrukcijų bei nurodytų eksploatavimo sąlygų) šalinimą,</t>
  </si>
  <si>
    <t>4. Informuoja pirkėją apie prevencinius veiksmus (jei tokių būtina imtis),</t>
  </si>
  <si>
    <t>5. Teikia pirkėjui išsamias konsultacijas ir paaiškinimus,</t>
  </si>
  <si>
    <t>Pasiūlymo ekonominio naudingumo apskaičiavimo tvarka (formulė) yra pateikiama žemiau:</t>
  </si>
  <si>
    <t>1. Pasiūlymo ekonominis naudingumas (E) apskaičiuojamas sudedant tiekėjo pasiūlymo kainos (K), techninių pranašumų (T) ir išplėstinės garantijos (G) balus:</t>
  </si>
  <si>
    <t>E = K + T + G</t>
  </si>
  <si>
    <t>2. Pasiūlymo kainos (K) balai apskaičiuojami mažiausios pasiūlytos kainos (Kmin) ir vertinamo pasiūlymo kainos (Kv) santykį padauginant iš kainos lyginamojo svorio (X)**:</t>
  </si>
  <si>
    <t>Techninių pranašumų (T) balai apskaičiuojami visų techninių kriterijų parametrų įvertinimų sumą padauginant iš techninių pranašumų lyginamojo svorio (Y):</t>
  </si>
  <si>
    <r>
      <t xml:space="preserve">Jei siūlomas objektas turi nurodytą pranašumą: W = 1, tuomet </t>
    </r>
    <r>
      <rPr>
        <b/>
        <sz val="12"/>
        <rFont val="Times New Roman"/>
        <family val="1"/>
      </rPr>
      <t>G = W x Q</t>
    </r>
  </si>
  <si>
    <t>Jei siūlomas objektas neturi nurodyto pranašumo: W = 0, tuomet G = 0</t>
  </si>
  <si>
    <t>kur W – parametro lyginamasis svoris, Q - garantinės priežiūros lyginamasis svoris.</t>
  </si>
  <si>
    <t>**</t>
  </si>
  <si>
    <t>Vadovaujantis Viešųjų pirkimų tarnybos (toliau - Tarnyba) nustatytomis Ekonomiškai naudingiausio pasiūlymo vertinimo gairėmis pirkime naudojamos santykinės pasiūlymų vertinimo formulės.
Šiame konkrečiame pirkime naudojamos santykinės formulės yra tinkamiausias pasirinkimas, nes nustatyta, kad rinkoje yra didelė konkurencija. Ekonomiškai naudingiausio pasiūlymo vertinimo tvarką parengę darbuotojai atliko simuliacijas ir nustatė, kad pirkime galinčių dalyvauti skirtingų tiekėjų pasiūlymų kainos gali smarkiai svyruoti. Būtent santykinės formulės naudojimas leis skaidriai ir objektyviai vertinti skirtingų tiekėjų pasiūlymus, bei skatins tiekėjus teikti konkurencingus pasiūlymus. Santykinės formulės naudojimas skatins tiekėjus siūlyti prekes realiomis rinkos kainomis. Šiame pirkime pasiūlymų vertinimui nenaudojama absoliutinė formulė, nes ji nesudarys konkurencingų sąlygų tiekėjams, siūlantiems itin plataus kainų diapazono prekes, realiai konkuruoti.
Santykinė formulė, skirtingai nei absoliutinė, skaidriau ir objektyviau leidžia tiekėjams prisitaikyti prie realių rinkos sąlygų ir sąžiningai konkuruoti. Šio pirkimo tikslas yra gauti geriausią kainą už perkančiajai organizacijai priimtiną kokybę. Būtent santykinės formulės naudojimas leis nustatyti laimėtoją, kuris siūlo optimaliausią, realią rinkos situaciją atspindintį,  kainos ir kokybės santykį, net jei jo kaina nėra itin žema absoliučia prasme.
Santykinės formulės naudojimas realiomis konkurencinėmis sąlygomis didina tiekėjų motyvaciją konkuruoti, nes tiekėjai žino, kad jų vertinimas priklausys nuo konkurentų, dėl to, jie labiau stengiasi mažinti pasiūlymo kainą. Vykdant pirkimą perkančiosios organizacijos pagrindinis tikslas ir yra vadovaujantis VPĮ 17 str. 2 p. 1 d. prekėms, paslaugoms ar darbams įsigyti skirtas lėšas panaudoti racionaliai. Kadangi skirtingų tiekėjų pasiūlymai gali ženkliai skirtis, dėl to, santykinė formulė leis proporcingai paskirstyti balus neiškraipydama logikos, kuomet itin pigi prekė gauna neproporcingai didelį balą.
Pirkimo sąlygas parengęs atsakingas perkančiosios organizacijos darbuotojas patvirtina, kad santykinė formulė užtikrins aktyviausią konkurenciją, nes perkančiosios organizacijos numanoma prekės rinkos vertė nėra išviešinama ir apibrėžiama iš anksto.
1 https://vpt.lrv.lt/uploads/vpt/documents/files/mp/ENPV_gaires.pdf</t>
  </si>
  <si>
    <t>Tiekėjas siūlomam prietaisui suteikia 5 metų (60 mėnesių) išplėstinę garantiją*</t>
  </si>
  <si>
    <t>1) Prietaiso kaina (K)</t>
  </si>
  <si>
    <t>Prietaiso kaina (K)</t>
  </si>
  <si>
    <t>OKT skenavimo greitis ≥ 100000 A skenų per sekundę</t>
  </si>
  <si>
    <t>Akies dugno vizualizavimas ne mažiau 45° apžvalgos kampu</t>
  </si>
  <si>
    <t>3. Kadangi siūlomo objekto T1 ir T2 techniniai parametrai neturi skaitinių išraiškų (yra arba nėra), todėl parametrų įvertinimas apskaičiuojamas pagal metodiką:</t>
  </si>
  <si>
    <t>Jei siūlomas objektas turi nurodytą pranašumą gauna maksimalų balų skaičių pagal lyginamąjį svorį: T1 = L1 = 0.50, T2 = L2 = 0.50. Jei siūlomas objektas neturi nurodyto pranašumo gauna 0 balų: T1 = L1 = 0, T2 = L2 = 0.</t>
  </si>
  <si>
    <r>
      <t>2. Siūlomi Techniniai funkcionalumai (</t>
    </r>
    <r>
      <rPr>
        <b/>
        <sz val="12"/>
        <color rgb="FFFF0000"/>
        <rFont val="Times New Roman"/>
        <family val="1"/>
      </rPr>
      <t>Pildo Tiekėjas</t>
    </r>
    <r>
      <rPr>
        <b/>
        <sz val="12"/>
        <color theme="1"/>
        <rFont val="Times New Roman"/>
        <family val="1"/>
      </rPr>
      <t>):</t>
    </r>
  </si>
  <si>
    <t>Siūlomas techninis funkcionalumas</t>
  </si>
  <si>
    <t>Pasirinkti (Yra / Nėra) parametro reikšmę</t>
  </si>
  <si>
    <r>
      <t>4. Siūlomas garantinis laikotarpis (</t>
    </r>
    <r>
      <rPr>
        <b/>
        <sz val="12"/>
        <color rgb="FFFF0000"/>
        <rFont val="Times New Roman"/>
        <family val="1"/>
      </rPr>
      <t>Pildo Tiekėjas</t>
    </r>
    <r>
      <rPr>
        <b/>
        <sz val="12"/>
        <color theme="1"/>
        <rFont val="Times New Roman"/>
        <family val="1"/>
      </rPr>
      <t>):</t>
    </r>
  </si>
  <si>
    <t>Siūlomos prekės garantinis laikotarpis</t>
  </si>
  <si>
    <t>Pasirinkti garantinį laikotarpį</t>
  </si>
  <si>
    <t>Terminas</t>
  </si>
  <si>
    <t>3. Informuoja pirkėją apie prevencinius veiksmus (jei tokių būtina imtis),</t>
  </si>
  <si>
    <t>4. Teikia pirkėjui išsamias konsultacijas ir paaiškinimus,</t>
  </si>
  <si>
    <t>5. Gedimo atveju atvyksta remontuoti ne vėliau kaip per 24 (dvidešimt keturias) valandas nuo pranešimo apie prekės gedimą gavimo,</t>
  </si>
  <si>
    <t>Garantinis laikotarpis ir sąlygos:</t>
  </si>
  <si>
    <t>2. Nemokamai atlieka prekės techninę priežiūrą (įskaitant techninei priežiūrai atlikti reikalingas detales ir/arba medžiagas),</t>
  </si>
  <si>
    <t>3. Nemokamai atlieka garantijos sąlygas atitinkančių gedimų (jei jie nutiko naudojant įrangą pagal paskirtį, laikantis pateiktų instrukcijų bei nurodytų eksploatavimo sąlygų) šalinimą,</t>
  </si>
  <si>
    <t>6. Gedimo atveju atvyksta remontuoti ne vėliau kaip per 24 (dvidešimt keturias) valandas nuo pranešimo apie prekės gedimą gavimo.</t>
  </si>
  <si>
    <t>5. Gedimo atveju atvyksta remontuoti ne vėliau kaip per 24 (dvidešimt keturias) valandas nuo pranešimo apie prekės gedimą gavimo.</t>
  </si>
  <si>
    <t>1. Ne mažiau nei 36 mėn,</t>
  </si>
  <si>
    <t>4. Siūlomo objekto išplėstinė 5 metų (60 mėnesių) garantinė priežiūra (G) aprašoma statiniu vertinimo būdu ir neturi skaitinių išraiškų (taip arba ne), todėl garantinės priežiūros įvertinimas apskaičiuojamas pagal formulę:</t>
  </si>
  <si>
    <t>Tiekėjas 1</t>
  </si>
  <si>
    <t>Tiekėjas 2</t>
  </si>
  <si>
    <t>Tiekėjas 3</t>
  </si>
  <si>
    <t>Pasiūlymo kaina (Pkn), € su PVM</t>
  </si>
  <si>
    <r>
      <t>Siūlomas garantinis laikotarpis (T</t>
    </r>
    <r>
      <rPr>
        <b/>
        <vertAlign val="subscript"/>
        <sz val="12"/>
        <color theme="1"/>
        <rFont val="Times New Roman"/>
        <family val="1"/>
      </rPr>
      <t>n</t>
    </r>
    <r>
      <rPr>
        <b/>
        <sz val="12"/>
        <color theme="1"/>
        <rFont val="Times New Roman"/>
        <family val="1"/>
      </rPr>
      <t>GL), metai</t>
    </r>
  </si>
  <si>
    <r>
      <t>Techninis pranašumas T1 (T1</t>
    </r>
    <r>
      <rPr>
        <b/>
        <vertAlign val="subscript"/>
        <sz val="12"/>
        <color theme="1"/>
        <rFont val="Times New Roman"/>
        <family val="1"/>
      </rPr>
      <t>n</t>
    </r>
    <r>
      <rPr>
        <b/>
        <sz val="12"/>
        <color theme="1"/>
        <rFont val="Times New Roman"/>
        <family val="1"/>
      </rPr>
      <t>)</t>
    </r>
  </si>
  <si>
    <r>
      <t>Techninis pranašumas T2 (T2</t>
    </r>
    <r>
      <rPr>
        <b/>
        <vertAlign val="subscript"/>
        <sz val="12"/>
        <color theme="1"/>
        <rFont val="Times New Roman"/>
        <family val="1"/>
      </rPr>
      <t>n</t>
    </r>
    <r>
      <rPr>
        <b/>
        <sz val="12"/>
        <color theme="1"/>
        <rFont val="Times New Roman"/>
        <family val="1"/>
      </rPr>
      <t>)</t>
    </r>
  </si>
  <si>
    <t>Žymėjimų paaiškinimai:</t>
  </si>
  <si>
    <r>
      <rPr>
        <b/>
        <sz val="12"/>
        <color theme="1"/>
        <rFont val="Times New Roman"/>
        <family val="1"/>
      </rPr>
      <t>T1</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
    </r>
    <r>
      <rPr>
        <b/>
        <sz val="12"/>
        <color theme="1"/>
        <rFont val="Times New Roman"/>
        <family val="1"/>
        <charset val="186"/>
      </rPr>
      <t>T3</t>
    </r>
    <r>
      <rPr>
        <b/>
        <vertAlign val="subscript"/>
        <sz val="12"/>
        <color theme="1"/>
        <rFont val="Times New Roman"/>
        <family val="1"/>
        <charset val="186"/>
      </rPr>
      <t>n</t>
    </r>
    <r>
      <rPr>
        <sz val="12"/>
        <color theme="1"/>
        <rFont val="Times New Roman"/>
        <family val="1"/>
      </rPr>
      <t xml:space="preserve"> Tiekėjo n Techninis pranašumas, nurodytas "Vertinimo tvarkoje" (Yra / Nėra). </t>
    </r>
  </si>
  <si>
    <r>
      <rPr>
        <b/>
        <sz val="12"/>
        <color theme="1"/>
        <rFont val="Times New Roman"/>
        <family val="1"/>
      </rPr>
      <t>Pk</t>
    </r>
    <r>
      <rPr>
        <b/>
        <vertAlign val="subscript"/>
        <sz val="12"/>
        <color theme="1"/>
        <rFont val="Times New Roman"/>
        <family val="1"/>
      </rPr>
      <t>n</t>
    </r>
    <r>
      <rPr>
        <b/>
        <sz val="12"/>
        <color theme="1"/>
        <rFont val="Times New Roman"/>
        <family val="1"/>
      </rPr>
      <t xml:space="preserve"> - </t>
    </r>
    <r>
      <rPr>
        <sz val="12"/>
        <color theme="1"/>
        <rFont val="Times New Roman"/>
        <family val="1"/>
      </rPr>
      <t>Tiekėjo n siūlomo prietaiso kaina (€ su PVM), nurodyta komerciniame pasiūlyme.</t>
    </r>
  </si>
  <si>
    <r>
      <rPr>
        <b/>
        <sz val="12"/>
        <color theme="1"/>
        <rFont val="Times New Roman"/>
        <family val="1"/>
      </rPr>
      <t>T</t>
    </r>
    <r>
      <rPr>
        <b/>
        <vertAlign val="subscript"/>
        <sz val="12"/>
        <color theme="1"/>
        <rFont val="Times New Roman"/>
        <family val="1"/>
      </rPr>
      <t>n</t>
    </r>
    <r>
      <rPr>
        <b/>
        <sz val="12"/>
        <color theme="1"/>
        <rFont val="Times New Roman"/>
        <family val="1"/>
      </rPr>
      <t>GL</t>
    </r>
    <r>
      <rPr>
        <sz val="12"/>
        <color theme="1"/>
        <rFont val="Times New Roman"/>
        <family val="1"/>
      </rPr>
      <t xml:space="preserve"> - Tiekėjo n siūlomas prietaiso garantinis laikotarpis (metais). </t>
    </r>
  </si>
  <si>
    <t>Pasiūlymo kainos balas (PkBn)</t>
  </si>
  <si>
    <r>
      <t>Techninių pranašumų balas (T</t>
    </r>
    <r>
      <rPr>
        <vertAlign val="subscript"/>
        <sz val="12"/>
        <rFont val="Times New Roman"/>
        <family val="1"/>
      </rPr>
      <t>n</t>
    </r>
    <r>
      <rPr>
        <sz val="12"/>
        <rFont val="Times New Roman"/>
        <family val="1"/>
      </rPr>
      <t>)</t>
    </r>
  </si>
  <si>
    <r>
      <t>T1</t>
    </r>
    <r>
      <rPr>
        <vertAlign val="subscript"/>
        <sz val="12"/>
        <rFont val="Times New Roman"/>
        <family val="1"/>
      </rPr>
      <t>n</t>
    </r>
  </si>
  <si>
    <r>
      <t>T2</t>
    </r>
    <r>
      <rPr>
        <vertAlign val="subscript"/>
        <sz val="12"/>
        <rFont val="Times New Roman"/>
        <family val="1"/>
      </rPr>
      <t>n</t>
    </r>
  </si>
  <si>
    <r>
      <t>Išplėstinės garantijos balas (G</t>
    </r>
    <r>
      <rPr>
        <vertAlign val="subscript"/>
        <sz val="12"/>
        <rFont val="Times New Roman"/>
        <family val="1"/>
      </rPr>
      <t>n</t>
    </r>
    <r>
      <rPr>
        <sz val="12"/>
        <rFont val="Times New Roman"/>
        <family val="1"/>
      </rPr>
      <t>)</t>
    </r>
  </si>
  <si>
    <r>
      <t>Ekonominio naudingumo (E</t>
    </r>
    <r>
      <rPr>
        <vertAlign val="subscript"/>
        <sz val="12"/>
        <rFont val="Times New Roman"/>
        <family val="1"/>
      </rPr>
      <t>n</t>
    </r>
    <r>
      <rPr>
        <sz val="12"/>
        <rFont val="Times New Roman"/>
        <family val="1"/>
      </rPr>
      <t>) balas</t>
    </r>
  </si>
  <si>
    <t>Tiekėjų pasiūlymų reitingavimas*</t>
  </si>
  <si>
    <t>* Reitingavimas vyksta automatiškai. Tuo atveju jei kelių tiekėjų Ekonominio naudingumo balas (E) sutampa, tokiu atveju PO laimėtoją pasirenka pagal pirkimo dokumentuose nustatytas sąlygas ir VPĮ.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</si>
</sst>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b/>
      <sz val="12"/>
      <name val="Times New Roman"/>
      <family val="1"/>
    </font>
    <font>
      <i/>
      <sz val="12"/>
      <name val="Times New Roman"/>
      <family val="1"/>
    </font>
    <font>
      <b/>
      <sz val="12"/>
      <name val="Times New Roman"/>
      <family val="1"/>
      <charset val="186"/>
    </font>
    <font>
      <sz val="12"/>
      <name val="Times New Roman"/>
      <family val="1"/>
      <charset val="186"/>
    </font>
    <font>
      <b/>
      <sz val="12"/>
      <color rgb="FFFF0000"/>
      <name val="Times New Roman"/>
      <family val="1"/>
    </font>
    <font>
      <sz val="8"/>
      <name val="Calibri"/>
      <family val="2"/>
      <scheme val="minor"/>
    </font>
    <font>
      <sz val="12"/>
      <color rgb="FF000000"/>
      <name val="Times New Roman"/>
      <family val="1"/>
    </font>
    <font>
      <i/>
      <sz val="12"/>
      <color rgb="FF000000"/>
      <name val="Times New Roman"/>
      <family val="1"/>
    </font>
    <font>
      <sz val="12"/>
      <color theme="5" tint="-0.249977111117893"/>
      <name val="Times New Roman"/>
      <family val="1"/>
    </font>
    <font>
      <i/>
      <sz val="12"/>
      <color theme="1"/>
      <name val="Times New Roman"/>
      <family val="1"/>
    </font>
    <font>
      <sz val="11"/>
      <color theme="1"/>
      <name val="Times New Roman"/>
      <family val="1"/>
    </font>
    <font>
      <vertAlign val="superscript"/>
      <sz val="12"/>
      <color theme="1"/>
      <name val="Times New Roman"/>
      <family val="1"/>
    </font>
    <font>
      <b/>
      <sz val="16"/>
      <color rgb="FFFF0000"/>
      <name val="Times New Roman"/>
      <family val="1"/>
    </font>
    <font>
      <sz val="12"/>
      <color rgb="FFFF0000"/>
      <name val="Times New Roman"/>
      <family val="1"/>
    </font>
    <font>
      <b/>
      <sz val="14"/>
      <name val="Times New Roman"/>
      <family val="1"/>
    </font>
    <font>
      <sz val="14"/>
      <name val="Times New Roman"/>
      <family val="1"/>
    </font>
    <font>
      <sz val="11"/>
      <name val="Times New Roman"/>
      <family val="1"/>
    </font>
    <font>
      <i/>
      <sz val="11"/>
      <name val="Times New Roman"/>
      <family val="1"/>
    </font>
    <font>
      <sz val="12"/>
      <color theme="1"/>
      <name val="Times New Roman"/>
      <family val="1"/>
      <charset val="186"/>
    </font>
    <font>
      <b/>
      <i/>
      <sz val="14"/>
      <color rgb="FFFF0000"/>
      <name val="Times New Roman"/>
      <family val="1"/>
    </font>
    <font>
      <b/>
      <vertAlign val="subscript"/>
      <sz val="12"/>
      <color theme="1"/>
      <name val="Times New Roman"/>
      <family val="1"/>
    </font>
    <font>
      <b/>
      <u/>
      <sz val="12"/>
      <color theme="1"/>
      <name val="Times New Roman"/>
      <family val="1"/>
    </font>
    <font>
      <b/>
      <sz val="12"/>
      <color theme="1"/>
      <name val="Times New Roman"/>
      <family val="1"/>
      <charset val="186"/>
    </font>
    <font>
      <b/>
      <vertAlign val="subscript"/>
      <sz val="12"/>
      <color theme="1"/>
      <name val="Times New Roman"/>
      <family val="1"/>
      <charset val="186"/>
    </font>
    <font>
      <b/>
      <i/>
      <sz val="12"/>
      <name val="Times New Roman"/>
      <family val="1"/>
    </font>
    <font>
      <vertAlign val="subscript"/>
      <sz val="12"/>
      <name val="Times New Roman"/>
      <family val="1"/>
    </font>
    <font>
      <b/>
      <u/>
      <sz val="12"/>
      <name val="Times New Roman"/>
      <family val="1"/>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7"/>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31">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0" fillId="5" borderId="0" xfId="0" applyFont="1" applyFill="1" applyAlignment="1">
      <alignment vertical="top"/>
    </xf>
    <xf numFmtId="0" fontId="11" fillId="5" borderId="0" xfId="0" applyFont="1" applyFill="1" applyAlignment="1">
      <alignment vertical="top" wrapText="1"/>
    </xf>
    <xf numFmtId="0" fontId="11" fillId="5" borderId="0" xfId="0" applyFont="1" applyFill="1"/>
    <xf numFmtId="0" fontId="10" fillId="5" borderId="1" xfId="0" applyFont="1" applyFill="1" applyBorder="1" applyAlignment="1">
      <alignment horizontal="center" vertical="center" wrapText="1"/>
    </xf>
    <xf numFmtId="0" fontId="11" fillId="5" borderId="0" xfId="0" applyFont="1" applyFill="1" applyAlignment="1">
      <alignment vertical="top"/>
    </xf>
    <xf numFmtId="0" fontId="1" fillId="5" borderId="0" xfId="0" applyFont="1" applyFill="1" applyAlignment="1">
      <alignment vertical="center" wrapText="1"/>
    </xf>
    <xf numFmtId="0" fontId="6" fillId="5" borderId="0" xfId="0" applyFont="1" applyFill="1" applyAlignment="1">
      <alignment vertical="center"/>
    </xf>
    <xf numFmtId="0" fontId="7" fillId="5" borderId="0" xfId="0" applyFont="1" applyFill="1"/>
    <xf numFmtId="0" fontId="7" fillId="5" borderId="0" xfId="0" applyFont="1" applyFill="1" applyAlignment="1">
      <alignment horizontal="center"/>
    </xf>
    <xf numFmtId="0" fontId="1" fillId="5" borderId="1" xfId="0" applyFont="1" applyFill="1" applyBorder="1" applyAlignment="1">
      <alignment horizontal="left" vertical="top"/>
    </xf>
    <xf numFmtId="0" fontId="1" fillId="5" borderId="1" xfId="0" applyFont="1" applyFill="1" applyBorder="1" applyAlignment="1">
      <alignment horizontal="left" vertical="center"/>
    </xf>
    <xf numFmtId="0" fontId="2" fillId="5" borderId="0" xfId="0" applyFont="1" applyFill="1" applyAlignment="1">
      <alignment horizontal="center"/>
    </xf>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1" fillId="5" borderId="1" xfId="0" applyFont="1" applyFill="1" applyBorder="1" applyAlignment="1">
      <alignment horizontal="justify" vertical="center" wrapText="1"/>
    </xf>
    <xf numFmtId="1" fontId="1" fillId="5" borderId="1" xfId="0" applyNumberFormat="1" applyFont="1" applyFill="1" applyBorder="1" applyAlignment="1">
      <alignment horizontal="center" vertical="center"/>
    </xf>
    <xf numFmtId="0" fontId="5" fillId="0" borderId="1" xfId="0" applyFont="1" applyBorder="1" applyAlignment="1" applyProtection="1">
      <alignment horizontal="center" vertical="center" wrapText="1"/>
      <protection locked="0"/>
    </xf>
    <xf numFmtId="0" fontId="1" fillId="5" borderId="0" xfId="0" applyFont="1" applyFill="1" applyAlignment="1">
      <alignment wrapText="1"/>
    </xf>
    <xf numFmtId="0" fontId="11" fillId="5" borderId="0" xfId="0" applyFont="1" applyFill="1" applyAlignment="1">
      <alignment vertical="center"/>
    </xf>
    <xf numFmtId="0" fontId="11" fillId="5" borderId="0" xfId="0" applyFont="1" applyFill="1" applyAlignment="1">
      <alignment horizontal="center" vertical="center"/>
    </xf>
    <xf numFmtId="0" fontId="9" fillId="0" borderId="1" xfId="0" applyFont="1" applyBorder="1" applyAlignment="1" applyProtection="1">
      <alignment horizontal="justify" vertical="center" wrapText="1"/>
      <protection locked="0"/>
    </xf>
    <xf numFmtId="0" fontId="0" fillId="6" borderId="0" xfId="0" applyFill="1"/>
    <xf numFmtId="0" fontId="1" fillId="2" borderId="6" xfId="0" applyFont="1" applyFill="1" applyBorder="1" applyAlignment="1">
      <alignment horizontal="center" vertical="center" wrapText="1"/>
    </xf>
    <xf numFmtId="0" fontId="1" fillId="5" borderId="0" xfId="0" applyFont="1" applyFill="1" applyAlignment="1">
      <alignment horizontal="center" vertical="center"/>
    </xf>
    <xf numFmtId="0" fontId="1" fillId="5" borderId="0" xfId="0" applyFont="1" applyFill="1" applyAlignment="1">
      <alignment horizontal="center" vertical="top" wrapText="1"/>
    </xf>
    <xf numFmtId="14" fontId="0" fillId="3" borderId="1" xfId="0" applyNumberFormat="1" applyFill="1" applyBorder="1" applyAlignment="1" applyProtection="1">
      <alignment vertical="top" wrapText="1"/>
      <protection locked="0"/>
    </xf>
    <xf numFmtId="0" fontId="5" fillId="5" borderId="0" xfId="0" applyFont="1" applyFill="1"/>
    <xf numFmtId="0" fontId="8" fillId="5" borderId="1" xfId="0" applyFont="1" applyFill="1" applyBorder="1" applyAlignment="1">
      <alignment horizontal="justify" vertical="center" wrapText="1"/>
    </xf>
    <xf numFmtId="2" fontId="1" fillId="5" borderId="1" xfId="0" applyNumberFormat="1" applyFont="1" applyFill="1" applyBorder="1" applyAlignment="1">
      <alignment horizontal="center" vertical="center"/>
    </xf>
    <xf numFmtId="0" fontId="1" fillId="5" borderId="1" xfId="0" applyFont="1" applyFill="1" applyBorder="1" applyAlignment="1">
      <alignment horizontal="justify" vertical="top" wrapText="1"/>
    </xf>
    <xf numFmtId="0" fontId="14" fillId="5" borderId="1" xfId="0" applyFont="1" applyFill="1" applyBorder="1" applyAlignment="1">
      <alignment horizontal="justify" vertical="top" wrapText="1"/>
    </xf>
    <xf numFmtId="49" fontId="1" fillId="5" borderId="18" xfId="0" applyNumberFormat="1" applyFont="1" applyFill="1" applyBorder="1" applyAlignment="1">
      <alignment horizontal="center" vertical="top" wrapText="1"/>
    </xf>
    <xf numFmtId="0" fontId="18" fillId="5" borderId="28" xfId="0" applyFont="1" applyFill="1" applyBorder="1" applyAlignment="1">
      <alignment horizontal="justify" vertical="center" wrapText="1"/>
    </xf>
    <xf numFmtId="0" fontId="18" fillId="5" borderId="1" xfId="0" applyFont="1" applyFill="1" applyBorder="1" applyAlignment="1">
      <alignment horizontal="justify" vertical="center" wrapText="1"/>
    </xf>
    <xf numFmtId="49" fontId="1" fillId="4" borderId="17" xfId="0" applyNumberFormat="1" applyFont="1" applyFill="1" applyBorder="1" applyAlignment="1">
      <alignment horizontal="justify" vertical="center" wrapText="1"/>
    </xf>
    <xf numFmtId="49" fontId="14" fillId="4" borderId="1" xfId="0" applyNumberFormat="1" applyFont="1" applyFill="1" applyBorder="1" applyAlignment="1">
      <alignment horizontal="justify" vertical="center" wrapText="1"/>
    </xf>
    <xf numFmtId="49" fontId="16" fillId="4" borderId="17" xfId="0" applyNumberFormat="1" applyFont="1" applyFill="1" applyBorder="1" applyAlignment="1">
      <alignment horizontal="justify" vertical="center" wrapText="1"/>
    </xf>
    <xf numFmtId="49" fontId="14" fillId="4" borderId="17" xfId="0" applyNumberFormat="1" applyFont="1" applyFill="1" applyBorder="1" applyAlignment="1">
      <alignment horizontal="justify" vertical="center" wrapText="1"/>
    </xf>
    <xf numFmtId="0" fontId="5" fillId="5" borderId="1" xfId="0" applyFont="1" applyFill="1" applyBorder="1"/>
    <xf numFmtId="49" fontId="1" fillId="4" borderId="17" xfId="0" applyNumberFormat="1" applyFont="1" applyFill="1" applyBorder="1" applyAlignment="1">
      <alignment vertical="center" wrapText="1"/>
    </xf>
    <xf numFmtId="0" fontId="10" fillId="5" borderId="26" xfId="0" applyFont="1" applyFill="1" applyBorder="1" applyAlignment="1">
      <alignment horizontal="center" vertical="center" wrapText="1"/>
    </xf>
    <xf numFmtId="0" fontId="1" fillId="5" borderId="1" xfId="0" applyFont="1" applyFill="1" applyBorder="1" applyAlignment="1">
      <alignment horizontal="center" vertical="top" wrapText="1"/>
    </xf>
    <xf numFmtId="0" fontId="1" fillId="5" borderId="0" xfId="0" applyFont="1" applyFill="1" applyAlignment="1">
      <alignment horizontal="justify" vertical="top" wrapText="1"/>
    </xf>
    <xf numFmtId="0" fontId="1" fillId="4" borderId="0" xfId="0" applyFont="1" applyFill="1"/>
    <xf numFmtId="0" fontId="21" fillId="4" borderId="0" xfId="0" applyFont="1" applyFill="1"/>
    <xf numFmtId="0" fontId="1" fillId="6" borderId="1" xfId="0" applyFont="1" applyFill="1" applyBorder="1" applyAlignment="1">
      <alignment horizontal="center" vertical="center"/>
    </xf>
    <xf numFmtId="0" fontId="21" fillId="4" borderId="0" xfId="0" applyFont="1" applyFill="1" applyAlignment="1">
      <alignment horizontal="right"/>
    </xf>
    <xf numFmtId="0" fontId="5" fillId="5" borderId="0" xfId="0" applyFont="1" applyFill="1" applyAlignment="1">
      <alignment horizontal="right"/>
    </xf>
    <xf numFmtId="0" fontId="22" fillId="5" borderId="0" xfId="0" applyFont="1" applyFill="1" applyAlignment="1">
      <alignment vertical="center"/>
    </xf>
    <xf numFmtId="0" fontId="23" fillId="5" borderId="0" xfId="0" applyFont="1" applyFill="1"/>
    <xf numFmtId="0" fontId="5" fillId="5" borderId="1" xfId="0" applyFont="1" applyFill="1" applyBorder="1" applyAlignment="1">
      <alignment horizontal="center"/>
    </xf>
    <xf numFmtId="0" fontId="8" fillId="5" borderId="31" xfId="0" applyFont="1" applyFill="1" applyBorder="1" applyAlignment="1">
      <alignment horizontal="center" vertical="center" wrapText="1"/>
    </xf>
    <xf numFmtId="0" fontId="8" fillId="5" borderId="32"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8" fillId="5" borderId="25" xfId="0" applyFont="1" applyFill="1" applyBorder="1" applyAlignment="1">
      <alignment horizontal="center" vertical="center" wrapText="1"/>
    </xf>
    <xf numFmtId="0" fontId="5" fillId="5" borderId="36" xfId="0" applyFont="1" applyFill="1" applyBorder="1" applyAlignment="1">
      <alignment horizontal="center" vertical="center" wrapText="1"/>
    </xf>
    <xf numFmtId="0" fontId="5" fillId="5" borderId="29" xfId="0" applyFont="1" applyFill="1" applyBorder="1" applyAlignment="1">
      <alignment horizontal="justify" vertical="top" wrapText="1"/>
    </xf>
    <xf numFmtId="0" fontId="24" fillId="5" borderId="33" xfId="0" applyFont="1" applyFill="1" applyBorder="1" applyAlignment="1">
      <alignment horizontal="center" vertical="center" wrapText="1"/>
    </xf>
    <xf numFmtId="0" fontId="24" fillId="5" borderId="32" xfId="0" applyFont="1" applyFill="1" applyBorder="1" applyAlignment="1">
      <alignment vertical="center" wrapText="1"/>
    </xf>
    <xf numFmtId="2" fontId="24" fillId="5" borderId="32" xfId="0" applyNumberFormat="1" applyFont="1" applyFill="1" applyBorder="1" applyAlignment="1">
      <alignment horizontal="center" vertical="center" wrapText="1"/>
    </xf>
    <xf numFmtId="0" fontId="5" fillId="5" borderId="29" xfId="0" applyFont="1" applyFill="1" applyBorder="1" applyAlignment="1">
      <alignment horizontal="center" vertical="center" wrapText="1"/>
    </xf>
    <xf numFmtId="0" fontId="5" fillId="5" borderId="29" xfId="0" applyFont="1" applyFill="1" applyBorder="1" applyAlignment="1">
      <alignment horizontal="justify" vertical="center" wrapText="1"/>
    </xf>
    <xf numFmtId="0" fontId="5" fillId="5" borderId="32" xfId="0" applyFont="1" applyFill="1" applyBorder="1" applyAlignment="1">
      <alignment horizontal="center" vertical="center" wrapText="1"/>
    </xf>
    <xf numFmtId="1" fontId="24" fillId="5" borderId="32" xfId="0" applyNumberFormat="1"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0" xfId="0" applyFont="1" applyFill="1" applyAlignment="1">
      <alignment vertical="center" wrapText="1"/>
    </xf>
    <xf numFmtId="0" fontId="24" fillId="5" borderId="0" xfId="0" applyFont="1" applyFill="1" applyAlignment="1">
      <alignment vertical="center" wrapText="1"/>
    </xf>
    <xf numFmtId="1" fontId="24" fillId="5" borderId="0" xfId="0" applyNumberFormat="1" applyFont="1" applyFill="1" applyAlignment="1">
      <alignment horizontal="center" vertical="center" wrapText="1"/>
    </xf>
    <xf numFmtId="0" fontId="5" fillId="5" borderId="0" xfId="0" applyFont="1" applyFill="1" applyAlignment="1">
      <alignment vertical="top" wrapText="1"/>
    </xf>
    <xf numFmtId="0" fontId="8" fillId="5" borderId="0" xfId="0" applyFont="1" applyFill="1"/>
    <xf numFmtId="0" fontId="26" fillId="5" borderId="0" xfId="0" applyFont="1" applyFill="1" applyAlignment="1">
      <alignment horizontal="right" vertical="top"/>
    </xf>
    <xf numFmtId="0" fontId="12"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1" fillId="5" borderId="1" xfId="0" applyFont="1" applyFill="1" applyBorder="1" applyAlignment="1">
      <alignment horizontal="center" vertical="center" wrapText="1"/>
    </xf>
    <xf numFmtId="0" fontId="8" fillId="5" borderId="0" xfId="0" applyFont="1" applyFill="1" applyAlignment="1">
      <alignment vertical="center" wrapText="1"/>
    </xf>
    <xf numFmtId="0" fontId="2" fillId="4" borderId="0" xfId="0" applyFont="1" applyFill="1" applyAlignment="1">
      <alignment horizontal="right" vertical="center" wrapText="1"/>
    </xf>
    <xf numFmtId="0" fontId="2" fillId="4" borderId="32" xfId="0" applyFont="1" applyFill="1" applyBorder="1" applyAlignment="1">
      <alignment horizontal="center" vertical="center"/>
    </xf>
    <xf numFmtId="0" fontId="2" fillId="4" borderId="32" xfId="0" applyFont="1" applyFill="1" applyBorder="1" applyAlignment="1">
      <alignment horizontal="justify" vertical="center" wrapText="1"/>
    </xf>
    <xf numFmtId="0" fontId="1" fillId="4" borderId="45"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45" xfId="0" applyFont="1" applyFill="1" applyBorder="1" applyAlignment="1">
      <alignment horizontal="center" vertical="center" wrapText="1"/>
    </xf>
    <xf numFmtId="0" fontId="29" fillId="4" borderId="0" xfId="0" applyFont="1" applyFill="1" applyAlignment="1">
      <alignment horizontal="left"/>
    </xf>
    <xf numFmtId="0" fontId="1" fillId="4" borderId="0" xfId="0" applyFont="1" applyFill="1" applyAlignment="1">
      <alignment horizontal="right"/>
    </xf>
    <xf numFmtId="0" fontId="5" fillId="0" borderId="0" xfId="0" applyFont="1"/>
    <xf numFmtId="0" fontId="8" fillId="7" borderId="32" xfId="0" applyFont="1" applyFill="1" applyBorder="1" applyAlignment="1">
      <alignment horizontal="center" vertical="center"/>
    </xf>
    <xf numFmtId="0" fontId="5" fillId="0" borderId="0" xfId="0" applyFont="1" applyAlignment="1">
      <alignment horizontal="right" indent="2"/>
    </xf>
    <xf numFmtId="0" fontId="32" fillId="4" borderId="32" xfId="0" applyFont="1" applyFill="1" applyBorder="1" applyAlignment="1">
      <alignment horizontal="center" vertical="center"/>
    </xf>
    <xf numFmtId="2" fontId="5" fillId="6" borderId="32" xfId="0" applyNumberFormat="1" applyFont="1" applyFill="1" applyBorder="1" applyAlignment="1">
      <alignment horizontal="center" vertical="center"/>
    </xf>
    <xf numFmtId="0" fontId="5" fillId="0" borderId="0" xfId="0" applyFont="1" applyAlignment="1">
      <alignment horizontal="right" vertical="center" wrapText="1" indent="2"/>
    </xf>
    <xf numFmtId="2" fontId="5" fillId="4" borderId="28" xfId="0" applyNumberFormat="1" applyFont="1" applyFill="1" applyBorder="1" applyAlignment="1">
      <alignment horizontal="center" vertical="center"/>
    </xf>
    <xf numFmtId="2" fontId="5" fillId="4" borderId="1" xfId="0" applyNumberFormat="1" applyFont="1" applyFill="1" applyBorder="1" applyAlignment="1">
      <alignment horizontal="center" vertical="center"/>
    </xf>
    <xf numFmtId="2" fontId="5" fillId="8" borderId="33" xfId="0" applyNumberFormat="1" applyFont="1" applyFill="1" applyBorder="1" applyAlignment="1">
      <alignment horizontal="center" vertical="center"/>
    </xf>
    <xf numFmtId="0" fontId="5" fillId="0" borderId="32" xfId="0" applyFont="1" applyBorder="1" applyAlignment="1">
      <alignment horizontal="center" vertical="center"/>
    </xf>
    <xf numFmtId="0" fontId="34" fillId="0" borderId="0" xfId="0" applyFont="1" applyAlignment="1">
      <alignment horizontal="left"/>
    </xf>
    <xf numFmtId="0" fontId="9" fillId="0" borderId="0" xfId="0" applyFont="1"/>
    <xf numFmtId="0" fontId="20" fillId="4" borderId="0" xfId="0" applyFont="1" applyFill="1" applyAlignment="1">
      <alignment horizontal="center"/>
    </xf>
    <xf numFmtId="0" fontId="1" fillId="6" borderId="18" xfId="0" applyFont="1" applyFill="1" applyBorder="1" applyAlignment="1">
      <alignment horizontal="justify" wrapText="1"/>
    </xf>
    <xf numFmtId="0" fontId="1" fillId="6" borderId="19" xfId="0" applyFont="1" applyFill="1" applyBorder="1" applyAlignment="1">
      <alignment horizontal="justify" wrapText="1"/>
    </xf>
    <xf numFmtId="0" fontId="1" fillId="6" borderId="17" xfId="0" applyFont="1" applyFill="1" applyBorder="1" applyAlignment="1">
      <alignment horizontal="justify" wrapText="1"/>
    </xf>
    <xf numFmtId="0" fontId="8" fillId="5" borderId="29" xfId="0" applyFont="1" applyFill="1" applyBorder="1" applyAlignment="1">
      <alignment vertical="center" wrapText="1"/>
    </xf>
    <xf numFmtId="0" fontId="8" fillId="5" borderId="30" xfId="0" applyFont="1" applyFill="1" applyBorder="1" applyAlignment="1">
      <alignment vertical="center" wrapText="1"/>
    </xf>
    <xf numFmtId="0" fontId="8" fillId="5" borderId="31" xfId="0" applyFont="1" applyFill="1" applyBorder="1" applyAlignment="1">
      <alignment vertical="center" wrapText="1"/>
    </xf>
    <xf numFmtId="0" fontId="22" fillId="5" borderId="0" xfId="0" applyFont="1" applyFill="1" applyAlignment="1">
      <alignment horizontal="center" vertical="center"/>
    </xf>
    <xf numFmtId="0" fontId="5" fillId="5" borderId="0" xfId="0" applyFont="1" applyFill="1" applyAlignment="1">
      <alignment horizontal="justify" vertical="center" wrapText="1"/>
    </xf>
    <xf numFmtId="0" fontId="8" fillId="5" borderId="29" xfId="0" applyFont="1" applyFill="1" applyBorder="1" applyAlignment="1">
      <alignment horizontal="center" vertical="center" wrapText="1"/>
    </xf>
    <xf numFmtId="0" fontId="8" fillId="5" borderId="30" xfId="0" applyFont="1" applyFill="1" applyBorder="1" applyAlignment="1">
      <alignment horizontal="center" vertical="center" wrapText="1"/>
    </xf>
    <xf numFmtId="0" fontId="8" fillId="5" borderId="31"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8" fillId="5" borderId="35"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 fillId="5" borderId="34" xfId="0" applyFont="1" applyFill="1" applyBorder="1" applyAlignment="1">
      <alignment horizontal="justify" wrapText="1"/>
    </xf>
    <xf numFmtId="0" fontId="1" fillId="5" borderId="37" xfId="0" applyFont="1" applyFill="1" applyBorder="1" applyAlignment="1">
      <alignment horizontal="justify" wrapText="1"/>
    </xf>
    <xf numFmtId="0" fontId="1" fillId="5" borderId="38" xfId="0" applyFont="1" applyFill="1" applyBorder="1" applyAlignment="1">
      <alignment horizontal="justify" vertical="top" wrapText="1"/>
    </xf>
    <xf numFmtId="0" fontId="1" fillId="5" borderId="39" xfId="0" applyFont="1" applyFill="1" applyBorder="1" applyAlignment="1">
      <alignment horizontal="justify" vertical="top" wrapText="1"/>
    </xf>
    <xf numFmtId="0" fontId="1" fillId="5" borderId="36" xfId="0" applyFont="1" applyFill="1" applyBorder="1" applyAlignment="1">
      <alignment horizontal="justify" vertical="top" wrapText="1"/>
    </xf>
    <xf numFmtId="0" fontId="1" fillId="5" borderId="25" xfId="0" applyFont="1" applyFill="1" applyBorder="1" applyAlignment="1">
      <alignment horizontal="justify" vertical="top" wrapText="1"/>
    </xf>
    <xf numFmtId="0" fontId="5" fillId="5" borderId="0" xfId="0" applyFont="1" applyFill="1" applyAlignment="1">
      <alignment horizontal="justify" wrapText="1"/>
    </xf>
    <xf numFmtId="0" fontId="25" fillId="5" borderId="0" xfId="0" applyFont="1" applyFill="1" applyAlignment="1">
      <alignment horizontal="left" vertical="top" wrapText="1"/>
    </xf>
    <xf numFmtId="0" fontId="26" fillId="5" borderId="0" xfId="0" applyFont="1" applyFill="1" applyAlignment="1">
      <alignment horizontal="justify" vertical="top" wrapText="1"/>
    </xf>
    <xf numFmtId="0" fontId="5" fillId="5" borderId="0" xfId="0" applyFont="1" applyFill="1" applyAlignment="1">
      <alignment horizontal="justify" vertical="top" wrapText="1"/>
    </xf>
    <xf numFmtId="0" fontId="5" fillId="5" borderId="0" xfId="0" applyFont="1" applyFill="1" applyAlignment="1">
      <alignment horizontal="left"/>
    </xf>
    <xf numFmtId="0" fontId="5" fillId="5" borderId="0" xfId="0" applyFont="1" applyFill="1" applyAlignment="1">
      <alignment horizontal="left" wrapText="1"/>
    </xf>
    <xf numFmtId="0" fontId="1" fillId="5" borderId="1" xfId="0" applyFont="1" applyFill="1" applyBorder="1" applyAlignment="1">
      <alignment horizontal="justify" vertical="center" wrapText="1"/>
    </xf>
    <xf numFmtId="49" fontId="3" fillId="5" borderId="1" xfId="0" applyNumberFormat="1" applyFont="1" applyFill="1" applyBorder="1" applyAlignment="1">
      <alignment horizontal="justify" vertical="center" wrapText="1"/>
    </xf>
    <xf numFmtId="0" fontId="5" fillId="3" borderId="18"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7" fillId="5" borderId="0" xfId="0" applyFont="1" applyFill="1" applyAlignment="1">
      <alignment horizontal="center"/>
    </xf>
    <xf numFmtId="0" fontId="2" fillId="5" borderId="1" xfId="0" applyFont="1" applyFill="1" applyBorder="1" applyAlignment="1">
      <alignment horizontal="left" vertical="top"/>
    </xf>
    <xf numFmtId="49" fontId="3" fillId="5" borderId="1" xfId="0" applyNumberFormat="1" applyFont="1" applyFill="1" applyBorder="1" applyAlignment="1">
      <alignment horizontal="justify" vertical="center"/>
    </xf>
    <xf numFmtId="0" fontId="1" fillId="5" borderId="0" xfId="0" applyFont="1" applyFill="1" applyAlignment="1">
      <alignment horizontal="left" vertical="center" wrapText="1"/>
    </xf>
    <xf numFmtId="0" fontId="1" fillId="5" borderId="0" xfId="0" applyFont="1" applyFill="1" applyAlignment="1">
      <alignment horizontal="left"/>
    </xf>
    <xf numFmtId="0" fontId="2" fillId="5" borderId="0" xfId="0" applyFont="1" applyFill="1" applyAlignment="1">
      <alignment horizontal="left"/>
    </xf>
    <xf numFmtId="0" fontId="2" fillId="5" borderId="26"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5" fillId="5" borderId="1" xfId="0" applyFont="1" applyFill="1" applyBorder="1" applyAlignment="1">
      <alignment horizontal="left" vertical="center" wrapText="1"/>
    </xf>
    <xf numFmtId="0" fontId="1" fillId="5" borderId="42" xfId="0" applyFont="1" applyFill="1" applyBorder="1" applyAlignment="1">
      <alignment horizontal="justify" vertical="top" wrapText="1"/>
    </xf>
    <xf numFmtId="0" fontId="1" fillId="5" borderId="43" xfId="0" applyFont="1" applyFill="1" applyBorder="1" applyAlignment="1">
      <alignment horizontal="justify" vertical="top" wrapText="1"/>
    </xf>
    <xf numFmtId="0" fontId="1" fillId="5" borderId="44" xfId="0" applyFont="1" applyFill="1" applyBorder="1" applyAlignment="1">
      <alignment horizontal="justify" vertical="top" wrapText="1"/>
    </xf>
    <xf numFmtId="0" fontId="1" fillId="5" borderId="45" xfId="0" applyFont="1" applyFill="1" applyBorder="1" applyAlignment="1">
      <alignment horizontal="justify" vertical="top" wrapText="1"/>
    </xf>
    <xf numFmtId="0" fontId="5" fillId="5" borderId="18" xfId="0" applyFont="1" applyFill="1" applyBorder="1" applyAlignment="1">
      <alignment horizontal="justify" vertical="center" wrapText="1"/>
    </xf>
    <xf numFmtId="0" fontId="5" fillId="5" borderId="17" xfId="0" applyFont="1" applyFill="1" applyBorder="1" applyAlignment="1">
      <alignment horizontal="justify" vertical="center" wrapText="1"/>
    </xf>
    <xf numFmtId="0" fontId="1" fillId="5" borderId="40" xfId="0" applyFont="1" applyFill="1" applyBorder="1" applyAlignment="1">
      <alignment horizontal="justify" wrapText="1"/>
    </xf>
    <xf numFmtId="0" fontId="1" fillId="5" borderId="41" xfId="0" applyFont="1" applyFill="1" applyBorder="1" applyAlignment="1">
      <alignment horizontal="justify" wrapText="1"/>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9"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20"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right"/>
    </xf>
    <xf numFmtId="0" fontId="1" fillId="3" borderId="0" xfId="0" applyFont="1" applyFill="1" applyProtection="1">
      <protection locked="0"/>
    </xf>
    <xf numFmtId="0" fontId="1" fillId="2" borderId="0" xfId="0" applyFont="1" applyFill="1" applyProtection="1">
      <protection locked="0"/>
    </xf>
    <xf numFmtId="0" fontId="1" fillId="5" borderId="0" xfId="0" applyFont="1" applyFill="1" applyAlignment="1">
      <alignment horizontal="justify" vertical="top" wrapText="1"/>
    </xf>
    <xf numFmtId="0" fontId="1" fillId="5" borderId="0" xfId="0" applyFont="1" applyFill="1" applyAlignment="1">
      <alignment horizontal="justify" vertical="top"/>
    </xf>
    <xf numFmtId="0" fontId="6" fillId="5" borderId="0" xfId="0" applyFont="1" applyFill="1" applyAlignment="1">
      <alignment horizontal="center"/>
    </xf>
    <xf numFmtId="0" fontId="1" fillId="5" borderId="0" xfId="0" applyFont="1" applyFill="1" applyAlignment="1">
      <alignment horizontal="center" vertical="top"/>
    </xf>
    <xf numFmtId="49" fontId="1" fillId="5" borderId="26" xfId="0" applyNumberFormat="1" applyFont="1" applyFill="1" applyBorder="1" applyAlignment="1">
      <alignment horizontal="center" vertical="top" wrapText="1"/>
    </xf>
    <xf numFmtId="49" fontId="1" fillId="5" borderId="27" xfId="0" applyNumberFormat="1" applyFont="1" applyFill="1" applyBorder="1" applyAlignment="1">
      <alignment horizontal="center" vertical="top" wrapText="1"/>
    </xf>
    <xf numFmtId="49" fontId="1" fillId="5" borderId="28" xfId="0" applyNumberFormat="1" applyFont="1" applyFill="1" applyBorder="1" applyAlignment="1">
      <alignment horizontal="center" vertical="top" wrapText="1"/>
    </xf>
    <xf numFmtId="0" fontId="14" fillId="5" borderId="26" xfId="0" applyFont="1" applyFill="1" applyBorder="1" applyAlignment="1">
      <alignment horizontal="justify" vertical="top" wrapText="1"/>
    </xf>
    <xf numFmtId="0" fontId="14" fillId="5" borderId="27" xfId="0" applyFont="1" applyFill="1" applyBorder="1" applyAlignment="1">
      <alignment horizontal="justify" vertical="top" wrapText="1"/>
    </xf>
    <xf numFmtId="0" fontId="14" fillId="5" borderId="28" xfId="0" applyFont="1" applyFill="1" applyBorder="1" applyAlignment="1">
      <alignment horizontal="justify" vertical="top" wrapText="1"/>
    </xf>
    <xf numFmtId="0" fontId="1" fillId="5" borderId="1" xfId="0" applyFont="1" applyFill="1" applyBorder="1" applyAlignment="1">
      <alignment horizontal="justify" vertical="top" wrapText="1"/>
    </xf>
    <xf numFmtId="0" fontId="10" fillId="5" borderId="0" xfId="0" applyFont="1" applyFill="1" applyAlignment="1">
      <alignment horizontal="left" wrapText="1"/>
    </xf>
    <xf numFmtId="0" fontId="1" fillId="5" borderId="1" xfId="0" applyFont="1" applyFill="1" applyBorder="1" applyAlignment="1">
      <alignment horizontal="center" vertical="top" wrapText="1"/>
    </xf>
    <xf numFmtId="0" fontId="27" fillId="4" borderId="0" xfId="0" applyFont="1" applyFill="1" applyAlignment="1">
      <alignment horizontal="center" vertical="center"/>
    </xf>
    <xf numFmtId="0" fontId="1" fillId="4" borderId="0" xfId="0" applyFont="1" applyFill="1" applyAlignment="1">
      <alignment horizontal="left"/>
    </xf>
    <xf numFmtId="0" fontId="1" fillId="4" borderId="0" xfId="0" applyFont="1" applyFill="1" applyAlignment="1">
      <alignment horizontal="justify" vertical="top" wrapText="1"/>
    </xf>
  </cellXfs>
  <cellStyles count="1">
    <cellStyle name="Įprastas" xfId="0" builtinId="0"/>
  </cellStyles>
  <dxfs count="2">
    <dxf>
      <font>
        <color rgb="FF006100"/>
      </font>
      <fill>
        <patternFill>
          <bgColor rgb="FFC6EFCE"/>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2996578</xdr:colOff>
      <xdr:row>47</xdr:row>
      <xdr:rowOff>57036</xdr:rowOff>
    </xdr:from>
    <xdr:ext cx="1486241" cy="692177"/>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6034F6AA-B929-0648-ABF9-B5ED7B3A9E8A}"/>
                </a:ext>
              </a:extLst>
            </xdr:cNvPr>
            <xdr:cNvSpPr txBox="1"/>
          </xdr:nvSpPr>
          <xdr:spPr>
            <a:xfrm>
              <a:off x="4077429" y="10640369"/>
              <a:ext cx="1486241" cy="69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2</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2" name="TextBox 1">
              <a:extLst>
                <a:ext uri="{FF2B5EF4-FFF2-40B4-BE49-F238E27FC236}">
                  <a16:creationId xmlns:a16="http://schemas.microsoft.com/office/drawing/2014/main" id="{6034F6AA-B929-0648-ABF9-B5ED7B3A9E8A}"/>
                </a:ext>
              </a:extLst>
            </xdr:cNvPr>
            <xdr:cNvSpPr txBox="1"/>
          </xdr:nvSpPr>
          <xdr:spPr>
            <a:xfrm>
              <a:off x="4077429" y="10640369"/>
              <a:ext cx="1486241" cy="69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^2</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2</xdr:col>
      <xdr:colOff>3351093</xdr:colOff>
      <xdr:row>39</xdr:row>
      <xdr:rowOff>85381</xdr:rowOff>
    </xdr:from>
    <xdr:to>
      <xdr:col>3</xdr:col>
      <xdr:colOff>1248442</xdr:colOff>
      <xdr:row>41</xdr:row>
      <xdr:rowOff>51585</xdr:rowOff>
    </xdr:to>
    <xdr:pic>
      <xdr:nvPicPr>
        <xdr:cNvPr id="3" name="Picture 2">
          <a:extLst>
            <a:ext uri="{FF2B5EF4-FFF2-40B4-BE49-F238E27FC236}">
              <a16:creationId xmlns:a16="http://schemas.microsoft.com/office/drawing/2014/main" id="{7A9E691C-AEE5-1F4B-A3D5-EA9B21BE0FCC}"/>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30593" y="11540781"/>
          <a:ext cx="1326349" cy="3726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6083E-ED68-AF47-8C75-B0901DBE9491}">
  <dimension ref="B2:L5"/>
  <sheetViews>
    <sheetView workbookViewId="0">
      <selection activeCell="D15" sqref="D15"/>
    </sheetView>
  </sheetViews>
  <sheetFormatPr defaultColWidth="9.140625" defaultRowHeight="15.75" x14ac:dyDescent="0.25"/>
  <cols>
    <col min="1" max="2" width="9.140625" style="67"/>
    <col min="3" max="3" width="25.85546875" style="67" customWidth="1"/>
    <col min="4" max="5" width="11" style="67" bestFit="1" customWidth="1"/>
    <col min="6" max="6" width="16.28515625" style="67" customWidth="1"/>
    <col min="7" max="7" width="11" style="67" bestFit="1" customWidth="1"/>
    <col min="8" max="8" width="13.42578125" style="67" bestFit="1" customWidth="1"/>
    <col min="9" max="12" width="11" style="67" bestFit="1" customWidth="1"/>
    <col min="13" max="13" width="12.140625" style="67" bestFit="1" customWidth="1"/>
    <col min="14" max="16384" width="9.140625" style="67"/>
  </cols>
  <sheetData>
    <row r="2" spans="2:12" ht="20.25" x14ac:dyDescent="0.3">
      <c r="B2" s="120" t="s">
        <v>211</v>
      </c>
      <c r="C2" s="120"/>
      <c r="D2" s="120"/>
      <c r="E2" s="120"/>
      <c r="F2" s="120"/>
      <c r="G2" s="120"/>
      <c r="H2" s="120"/>
      <c r="L2" s="68"/>
    </row>
    <row r="4" spans="2:12" x14ac:dyDescent="0.25">
      <c r="B4" s="121" t="s">
        <v>212</v>
      </c>
      <c r="C4" s="122"/>
      <c r="D4" s="122"/>
      <c r="E4" s="122"/>
      <c r="F4" s="123"/>
      <c r="G4" s="69">
        <v>3</v>
      </c>
      <c r="H4" s="69" t="s">
        <v>213</v>
      </c>
    </row>
    <row r="5" spans="2:12" x14ac:dyDescent="0.25">
      <c r="K5" s="70"/>
    </row>
  </sheetData>
  <mergeCells count="2">
    <mergeCell ref="B2:H2"/>
    <mergeCell ref="B4:F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40</v>
      </c>
    </row>
    <row r="2" spans="1:1" x14ac:dyDescent="0.25">
      <c r="A2" s="2" t="s">
        <v>41</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F70AB-14B3-BF4A-9C1A-A22266301639}">
  <dimension ref="A1:H82"/>
  <sheetViews>
    <sheetView zoomScale="141" workbookViewId="0">
      <selection activeCell="G9" sqref="G9"/>
    </sheetView>
  </sheetViews>
  <sheetFormatPr defaultColWidth="9.140625" defaultRowHeight="15.75" x14ac:dyDescent="0.25"/>
  <cols>
    <col min="1" max="1" width="9.140625" style="50"/>
    <col min="2" max="2" width="5" style="50" customWidth="1"/>
    <col min="3" max="3" width="45" style="50" customWidth="1"/>
    <col min="4" max="4" width="17" style="50" customWidth="1"/>
    <col min="5" max="5" width="5.85546875" style="50" customWidth="1"/>
    <col min="6" max="6" width="5.140625" style="50" customWidth="1"/>
    <col min="7" max="7" width="11.7109375" style="50" customWidth="1"/>
    <col min="8" max="8" width="19.42578125" style="50" customWidth="1"/>
    <col min="9" max="16384" width="9.140625" style="50"/>
  </cols>
  <sheetData>
    <row r="1" spans="1:8" x14ac:dyDescent="0.25">
      <c r="H1" s="71"/>
    </row>
    <row r="2" spans="1:8" ht="18.75" x14ac:dyDescent="0.25">
      <c r="A2" s="127" t="s">
        <v>214</v>
      </c>
      <c r="B2" s="127"/>
      <c r="C2" s="127"/>
      <c r="D2" s="127"/>
      <c r="E2" s="127"/>
      <c r="F2" s="127"/>
      <c r="G2" s="127"/>
      <c r="H2" s="127"/>
    </row>
    <row r="3" spans="1:8" ht="18.75" x14ac:dyDescent="0.3">
      <c r="B3" s="72"/>
      <c r="C3" s="73"/>
      <c r="D3" s="73"/>
      <c r="E3" s="73"/>
      <c r="F3" s="73"/>
    </row>
    <row r="4" spans="1:8" x14ac:dyDescent="0.25">
      <c r="B4" s="128" t="s">
        <v>215</v>
      </c>
      <c r="C4" s="128"/>
      <c r="D4" s="128"/>
      <c r="E4" s="128"/>
      <c r="F4" s="128"/>
      <c r="G4" s="128"/>
      <c r="H4" s="128"/>
    </row>
    <row r="5" spans="1:8" x14ac:dyDescent="0.25">
      <c r="B5" s="128" t="s">
        <v>216</v>
      </c>
      <c r="C5" s="128"/>
      <c r="D5" s="128"/>
      <c r="E5" s="128"/>
      <c r="F5" s="128"/>
      <c r="G5" s="128"/>
      <c r="H5" s="128"/>
    </row>
    <row r="6" spans="1:8" x14ac:dyDescent="0.25">
      <c r="B6" s="128"/>
      <c r="C6" s="128"/>
      <c r="D6" s="128"/>
      <c r="E6" s="128"/>
      <c r="F6" s="128"/>
      <c r="G6" s="128"/>
      <c r="H6" s="128"/>
    </row>
    <row r="8" spans="1:8" x14ac:dyDescent="0.25">
      <c r="B8" s="50" t="s">
        <v>217</v>
      </c>
    </row>
    <row r="9" spans="1:8" x14ac:dyDescent="0.25">
      <c r="C9" s="62" t="s">
        <v>254</v>
      </c>
      <c r="D9" s="74">
        <v>68</v>
      </c>
    </row>
    <row r="10" spans="1:8" x14ac:dyDescent="0.25">
      <c r="C10" s="62" t="s">
        <v>218</v>
      </c>
      <c r="D10" s="74">
        <v>20</v>
      </c>
    </row>
    <row r="11" spans="1:8" x14ac:dyDescent="0.25">
      <c r="C11" s="62" t="s">
        <v>219</v>
      </c>
      <c r="D11" s="74">
        <v>12</v>
      </c>
    </row>
    <row r="13" spans="1:8" x14ac:dyDescent="0.25">
      <c r="B13" s="50" t="s">
        <v>220</v>
      </c>
    </row>
    <row r="14" spans="1:8" ht="16.5" thickBot="1" x14ac:dyDescent="0.3"/>
    <row r="15" spans="1:8" ht="16.5" thickBot="1" x14ac:dyDescent="0.3">
      <c r="B15" s="129" t="s">
        <v>221</v>
      </c>
      <c r="C15" s="130"/>
      <c r="D15" s="130"/>
      <c r="E15" s="130"/>
      <c r="F15" s="131"/>
      <c r="G15" s="129" t="s">
        <v>222</v>
      </c>
      <c r="H15" s="131"/>
    </row>
    <row r="16" spans="1:8" ht="16.5" thickBot="1" x14ac:dyDescent="0.3">
      <c r="B16" s="124" t="s">
        <v>255</v>
      </c>
      <c r="C16" s="125"/>
      <c r="D16" s="125"/>
      <c r="E16" s="125"/>
      <c r="F16" s="126"/>
      <c r="G16" s="76" t="s">
        <v>223</v>
      </c>
      <c r="H16" s="75">
        <f>D9</f>
        <v>68</v>
      </c>
    </row>
    <row r="17" spans="2:8" ht="16.5" thickBot="1" x14ac:dyDescent="0.3">
      <c r="B17" s="124" t="s">
        <v>224</v>
      </c>
      <c r="C17" s="125"/>
      <c r="D17" s="125"/>
      <c r="E17" s="125"/>
      <c r="F17" s="126"/>
      <c r="G17" s="76" t="s">
        <v>225</v>
      </c>
      <c r="H17" s="75">
        <f>D10</f>
        <v>20</v>
      </c>
    </row>
    <row r="18" spans="2:8" ht="16.5" thickBot="1" x14ac:dyDescent="0.3">
      <c r="B18" s="124" t="s">
        <v>226</v>
      </c>
      <c r="C18" s="125"/>
      <c r="D18" s="125"/>
      <c r="E18" s="125"/>
      <c r="F18" s="126"/>
      <c r="G18" s="76" t="s">
        <v>227</v>
      </c>
      <c r="H18" s="75">
        <f>D11</f>
        <v>12</v>
      </c>
    </row>
    <row r="19" spans="2:8" ht="16.5" thickBot="1" x14ac:dyDescent="0.3">
      <c r="B19" s="77" t="s">
        <v>13</v>
      </c>
      <c r="C19" s="78" t="s">
        <v>37</v>
      </c>
      <c r="D19" s="78" t="s">
        <v>228</v>
      </c>
      <c r="E19" s="132" t="s">
        <v>229</v>
      </c>
      <c r="F19" s="133"/>
      <c r="G19" s="130"/>
      <c r="H19" s="131"/>
    </row>
    <row r="20" spans="2:8" ht="32.25" thickBot="1" x14ac:dyDescent="0.3">
      <c r="B20" s="79" t="s">
        <v>230</v>
      </c>
      <c r="C20" s="80" t="s">
        <v>256</v>
      </c>
      <c r="D20" s="81" t="s">
        <v>231</v>
      </c>
      <c r="E20" s="82" t="s">
        <v>232</v>
      </c>
      <c r="F20" s="83">
        <v>0.5</v>
      </c>
      <c r="G20" s="134" t="s">
        <v>233</v>
      </c>
      <c r="H20" s="135"/>
    </row>
    <row r="21" spans="2:8" ht="32.25" thickBot="1" x14ac:dyDescent="0.3">
      <c r="B21" s="79" t="s">
        <v>234</v>
      </c>
      <c r="C21" s="80" t="s">
        <v>257</v>
      </c>
      <c r="D21" s="81" t="s">
        <v>231</v>
      </c>
      <c r="E21" s="82" t="s">
        <v>235</v>
      </c>
      <c r="F21" s="83">
        <v>0.5</v>
      </c>
      <c r="G21" s="134" t="s">
        <v>233</v>
      </c>
      <c r="H21" s="135"/>
    </row>
    <row r="22" spans="2:8" ht="32.25" thickBot="1" x14ac:dyDescent="0.3">
      <c r="B22" s="84" t="s">
        <v>236</v>
      </c>
      <c r="C22" s="85" t="s">
        <v>253</v>
      </c>
      <c r="D22" s="86" t="s">
        <v>231</v>
      </c>
      <c r="E22" s="82" t="s">
        <v>237</v>
      </c>
      <c r="F22" s="87">
        <v>1</v>
      </c>
      <c r="G22" s="134" t="s">
        <v>233</v>
      </c>
      <c r="H22" s="135"/>
    </row>
    <row r="23" spans="2:8" ht="16.5" thickBot="1" x14ac:dyDescent="0.3">
      <c r="B23" s="88"/>
      <c r="C23" s="89"/>
      <c r="D23" s="88"/>
      <c r="E23" s="90"/>
      <c r="F23" s="91"/>
      <c r="G23" s="88"/>
      <c r="H23" s="88"/>
    </row>
    <row r="24" spans="2:8" x14ac:dyDescent="0.25">
      <c r="B24" s="136" t="s">
        <v>238</v>
      </c>
      <c r="C24" s="137"/>
      <c r="D24" s="92"/>
      <c r="E24" s="90"/>
      <c r="F24" s="91"/>
      <c r="G24" s="88"/>
      <c r="H24" s="88"/>
    </row>
    <row r="25" spans="2:8" x14ac:dyDescent="0.25">
      <c r="B25" s="138" t="s">
        <v>239</v>
      </c>
      <c r="C25" s="139"/>
      <c r="D25" s="92"/>
      <c r="E25" s="90"/>
      <c r="F25" s="91"/>
      <c r="G25" s="88"/>
      <c r="H25" s="88"/>
    </row>
    <row r="26" spans="2:8" x14ac:dyDescent="0.25">
      <c r="B26" s="138"/>
      <c r="C26" s="139"/>
      <c r="D26" s="92"/>
      <c r="E26" s="90"/>
      <c r="F26" s="91"/>
      <c r="G26" s="88"/>
      <c r="H26" s="88"/>
    </row>
    <row r="27" spans="2:8" x14ac:dyDescent="0.25">
      <c r="B27" s="138" t="s">
        <v>240</v>
      </c>
      <c r="C27" s="139"/>
      <c r="D27" s="92"/>
      <c r="E27" s="90"/>
      <c r="F27" s="91"/>
      <c r="G27" s="88"/>
      <c r="H27" s="88"/>
    </row>
    <row r="28" spans="2:8" x14ac:dyDescent="0.25">
      <c r="B28" s="138"/>
      <c r="C28" s="139"/>
      <c r="D28" s="92"/>
      <c r="E28" s="90"/>
      <c r="F28" s="91"/>
      <c r="G28" s="88"/>
      <c r="H28" s="88"/>
    </row>
    <row r="29" spans="2:8" x14ac:dyDescent="0.25">
      <c r="B29" s="138" t="s">
        <v>267</v>
      </c>
      <c r="C29" s="139"/>
      <c r="D29" s="92"/>
      <c r="E29" s="90"/>
      <c r="F29" s="91"/>
      <c r="G29" s="88"/>
      <c r="H29" s="88"/>
    </row>
    <row r="30" spans="2:8" x14ac:dyDescent="0.25">
      <c r="B30" s="138" t="s">
        <v>268</v>
      </c>
      <c r="C30" s="139"/>
      <c r="D30" s="92"/>
      <c r="E30" s="90"/>
      <c r="F30" s="91"/>
      <c r="G30" s="88"/>
      <c r="H30" s="88"/>
    </row>
    <row r="31" spans="2:8" x14ac:dyDescent="0.25">
      <c r="B31" s="138" t="s">
        <v>269</v>
      </c>
      <c r="C31" s="139"/>
      <c r="D31" s="92"/>
      <c r="E31" s="90"/>
      <c r="F31" s="91"/>
      <c r="G31" s="88"/>
      <c r="H31" s="88"/>
    </row>
    <row r="32" spans="2:8" ht="16.5" thickBot="1" x14ac:dyDescent="0.3">
      <c r="B32" s="140"/>
      <c r="C32" s="141"/>
      <c r="D32" s="92"/>
      <c r="E32" s="90"/>
      <c r="F32" s="91"/>
      <c r="G32" s="88"/>
      <c r="H32" s="88"/>
    </row>
    <row r="33" spans="2:8" x14ac:dyDescent="0.25">
      <c r="B33" s="66"/>
      <c r="C33" s="66"/>
      <c r="D33" s="92"/>
      <c r="E33" s="90"/>
      <c r="F33" s="91"/>
      <c r="G33" s="88"/>
      <c r="H33" s="88"/>
    </row>
    <row r="34" spans="2:8" x14ac:dyDescent="0.25">
      <c r="B34" s="142" t="s">
        <v>243</v>
      </c>
      <c r="C34" s="142"/>
      <c r="D34" s="142"/>
      <c r="E34" s="142"/>
      <c r="F34" s="142"/>
      <c r="G34" s="142"/>
      <c r="H34" s="142"/>
    </row>
    <row r="36" spans="2:8" x14ac:dyDescent="0.25">
      <c r="B36" s="142" t="s">
        <v>244</v>
      </c>
      <c r="C36" s="142"/>
      <c r="D36" s="142"/>
      <c r="E36" s="142"/>
      <c r="F36" s="142"/>
      <c r="G36" s="142"/>
      <c r="H36" s="142"/>
    </row>
    <row r="37" spans="2:8" x14ac:dyDescent="0.25">
      <c r="D37" s="93" t="s">
        <v>245</v>
      </c>
    </row>
    <row r="39" spans="2:8" x14ac:dyDescent="0.25">
      <c r="B39" s="142" t="s">
        <v>246</v>
      </c>
      <c r="C39" s="142"/>
      <c r="D39" s="142"/>
      <c r="E39" s="142"/>
      <c r="F39" s="142"/>
      <c r="G39" s="142"/>
      <c r="H39" s="142"/>
    </row>
    <row r="43" spans="2:8" x14ac:dyDescent="0.25">
      <c r="B43" s="142" t="s">
        <v>258</v>
      </c>
      <c r="C43" s="142"/>
      <c r="D43" s="142"/>
      <c r="E43" s="142"/>
      <c r="F43" s="142"/>
      <c r="G43" s="142"/>
      <c r="H43" s="142"/>
    </row>
    <row r="44" spans="2:8" x14ac:dyDescent="0.25">
      <c r="B44" s="145" t="s">
        <v>259</v>
      </c>
      <c r="C44" s="145"/>
      <c r="D44" s="145"/>
      <c r="E44" s="145"/>
      <c r="F44" s="145"/>
      <c r="G44" s="145"/>
      <c r="H44" s="145"/>
    </row>
    <row r="45" spans="2:8" x14ac:dyDescent="0.25">
      <c r="B45" s="145"/>
      <c r="C45" s="145"/>
      <c r="D45" s="145"/>
      <c r="E45" s="145"/>
      <c r="F45" s="145"/>
      <c r="G45" s="145"/>
      <c r="H45" s="145"/>
    </row>
    <row r="47" spans="2:8" x14ac:dyDescent="0.25">
      <c r="B47" s="142" t="s">
        <v>247</v>
      </c>
      <c r="C47" s="142"/>
      <c r="D47" s="142"/>
      <c r="E47" s="142"/>
      <c r="F47" s="142"/>
      <c r="G47" s="142"/>
      <c r="H47" s="142"/>
    </row>
    <row r="53" spans="1:8" x14ac:dyDescent="0.25">
      <c r="B53" s="145" t="s">
        <v>276</v>
      </c>
      <c r="C53" s="145"/>
      <c r="D53" s="145"/>
      <c r="E53" s="145"/>
      <c r="F53" s="145"/>
      <c r="G53" s="145"/>
      <c r="H53" s="145"/>
    </row>
    <row r="54" spans="1:8" x14ac:dyDescent="0.25">
      <c r="B54" s="145"/>
      <c r="C54" s="145"/>
      <c r="D54" s="145"/>
      <c r="E54" s="145"/>
      <c r="F54" s="145"/>
      <c r="G54" s="145"/>
      <c r="H54" s="145"/>
    </row>
    <row r="55" spans="1:8" x14ac:dyDescent="0.25">
      <c r="B55" s="146" t="s">
        <v>248</v>
      </c>
      <c r="C55" s="146"/>
      <c r="D55" s="146"/>
      <c r="E55" s="146"/>
      <c r="F55" s="146"/>
      <c r="G55" s="146"/>
      <c r="H55" s="146"/>
    </row>
    <row r="56" spans="1:8" x14ac:dyDescent="0.25">
      <c r="B56" s="147" t="s">
        <v>249</v>
      </c>
      <c r="C56" s="147"/>
      <c r="D56" s="147"/>
      <c r="E56" s="147"/>
      <c r="F56" s="147"/>
      <c r="G56" s="147"/>
      <c r="H56" s="147"/>
    </row>
    <row r="57" spans="1:8" x14ac:dyDescent="0.25">
      <c r="B57" s="143" t="s">
        <v>250</v>
      </c>
      <c r="C57" s="143"/>
      <c r="D57" s="143"/>
      <c r="E57" s="143"/>
      <c r="F57" s="143"/>
      <c r="G57" s="143"/>
      <c r="H57" s="143"/>
    </row>
    <row r="59" spans="1:8" x14ac:dyDescent="0.25">
      <c r="A59" s="94" t="s">
        <v>251</v>
      </c>
      <c r="B59" s="144" t="s">
        <v>252</v>
      </c>
      <c r="C59" s="144"/>
      <c r="D59" s="144"/>
      <c r="E59" s="144"/>
      <c r="F59" s="144"/>
      <c r="G59" s="144"/>
      <c r="H59" s="144"/>
    </row>
    <row r="60" spans="1:8" x14ac:dyDescent="0.25">
      <c r="B60" s="144"/>
      <c r="C60" s="144"/>
      <c r="D60" s="144"/>
      <c r="E60" s="144"/>
      <c r="F60" s="144"/>
      <c r="G60" s="144"/>
      <c r="H60" s="144"/>
    </row>
    <row r="61" spans="1:8" x14ac:dyDescent="0.25">
      <c r="B61" s="144"/>
      <c r="C61" s="144"/>
      <c r="D61" s="144"/>
      <c r="E61" s="144"/>
      <c r="F61" s="144"/>
      <c r="G61" s="144"/>
      <c r="H61" s="144"/>
    </row>
    <row r="62" spans="1:8" x14ac:dyDescent="0.25">
      <c r="B62" s="144"/>
      <c r="C62" s="144"/>
      <c r="D62" s="144"/>
      <c r="E62" s="144"/>
      <c r="F62" s="144"/>
      <c r="G62" s="144"/>
      <c r="H62" s="144"/>
    </row>
    <row r="63" spans="1:8" x14ac:dyDescent="0.25">
      <c r="B63" s="144"/>
      <c r="C63" s="144"/>
      <c r="D63" s="144"/>
      <c r="E63" s="144"/>
      <c r="F63" s="144"/>
      <c r="G63" s="144"/>
      <c r="H63" s="144"/>
    </row>
    <row r="64" spans="1:8" x14ac:dyDescent="0.25">
      <c r="B64" s="144"/>
      <c r="C64" s="144"/>
      <c r="D64" s="144"/>
      <c r="E64" s="144"/>
      <c r="F64" s="144"/>
      <c r="G64" s="144"/>
      <c r="H64" s="144"/>
    </row>
    <row r="65" spans="2:8" x14ac:dyDescent="0.25">
      <c r="B65" s="144"/>
      <c r="C65" s="144"/>
      <c r="D65" s="144"/>
      <c r="E65" s="144"/>
      <c r="F65" s="144"/>
      <c r="G65" s="144"/>
      <c r="H65" s="144"/>
    </row>
    <row r="66" spans="2:8" x14ac:dyDescent="0.25">
      <c r="B66" s="144"/>
      <c r="C66" s="144"/>
      <c r="D66" s="144"/>
      <c r="E66" s="144"/>
      <c r="F66" s="144"/>
      <c r="G66" s="144"/>
      <c r="H66" s="144"/>
    </row>
    <row r="67" spans="2:8" x14ac:dyDescent="0.25">
      <c r="B67" s="144"/>
      <c r="C67" s="144"/>
      <c r="D67" s="144"/>
      <c r="E67" s="144"/>
      <c r="F67" s="144"/>
      <c r="G67" s="144"/>
      <c r="H67" s="144"/>
    </row>
    <row r="68" spans="2:8" x14ac:dyDescent="0.25">
      <c r="B68" s="144"/>
      <c r="C68" s="144"/>
      <c r="D68" s="144"/>
      <c r="E68" s="144"/>
      <c r="F68" s="144"/>
      <c r="G68" s="144"/>
      <c r="H68" s="144"/>
    </row>
    <row r="69" spans="2:8" x14ac:dyDescent="0.25">
      <c r="B69" s="144"/>
      <c r="C69" s="144"/>
      <c r="D69" s="144"/>
      <c r="E69" s="144"/>
      <c r="F69" s="144"/>
      <c r="G69" s="144"/>
      <c r="H69" s="144"/>
    </row>
    <row r="70" spans="2:8" x14ac:dyDescent="0.25">
      <c r="B70" s="144"/>
      <c r="C70" s="144"/>
      <c r="D70" s="144"/>
      <c r="E70" s="144"/>
      <c r="F70" s="144"/>
      <c r="G70" s="144"/>
      <c r="H70" s="144"/>
    </row>
    <row r="71" spans="2:8" x14ac:dyDescent="0.25">
      <c r="B71" s="144"/>
      <c r="C71" s="144"/>
      <c r="D71" s="144"/>
      <c r="E71" s="144"/>
      <c r="F71" s="144"/>
      <c r="G71" s="144"/>
      <c r="H71" s="144"/>
    </row>
    <row r="72" spans="2:8" x14ac:dyDescent="0.25">
      <c r="B72" s="144"/>
      <c r="C72" s="144"/>
      <c r="D72" s="144"/>
      <c r="E72" s="144"/>
      <c r="F72" s="144"/>
      <c r="G72" s="144"/>
      <c r="H72" s="144"/>
    </row>
    <row r="73" spans="2:8" x14ac:dyDescent="0.25">
      <c r="B73" s="144"/>
      <c r="C73" s="144"/>
      <c r="D73" s="144"/>
      <c r="E73" s="144"/>
      <c r="F73" s="144"/>
      <c r="G73" s="144"/>
      <c r="H73" s="144"/>
    </row>
    <row r="74" spans="2:8" x14ac:dyDescent="0.25">
      <c r="B74" s="144"/>
      <c r="C74" s="144"/>
      <c r="D74" s="144"/>
      <c r="E74" s="144"/>
      <c r="F74" s="144"/>
      <c r="G74" s="144"/>
      <c r="H74" s="144"/>
    </row>
    <row r="75" spans="2:8" x14ac:dyDescent="0.25">
      <c r="B75" s="144"/>
      <c r="C75" s="144"/>
      <c r="D75" s="144"/>
      <c r="E75" s="144"/>
      <c r="F75" s="144"/>
      <c r="G75" s="144"/>
      <c r="H75" s="144"/>
    </row>
    <row r="76" spans="2:8" x14ac:dyDescent="0.25">
      <c r="B76" s="144"/>
      <c r="C76" s="144"/>
      <c r="D76" s="144"/>
      <c r="E76" s="144"/>
      <c r="F76" s="144"/>
      <c r="G76" s="144"/>
      <c r="H76" s="144"/>
    </row>
    <row r="77" spans="2:8" x14ac:dyDescent="0.25">
      <c r="B77" s="144"/>
      <c r="C77" s="144"/>
      <c r="D77" s="144"/>
      <c r="E77" s="144"/>
      <c r="F77" s="144"/>
      <c r="G77" s="144"/>
      <c r="H77" s="144"/>
    </row>
    <row r="78" spans="2:8" x14ac:dyDescent="0.25">
      <c r="B78" s="144"/>
      <c r="C78" s="144"/>
      <c r="D78" s="144"/>
      <c r="E78" s="144"/>
      <c r="F78" s="144"/>
      <c r="G78" s="144"/>
      <c r="H78" s="144"/>
    </row>
    <row r="79" spans="2:8" x14ac:dyDescent="0.25">
      <c r="B79" s="144"/>
      <c r="C79" s="144"/>
      <c r="D79" s="144"/>
      <c r="E79" s="144"/>
      <c r="F79" s="144"/>
      <c r="G79" s="144"/>
      <c r="H79" s="144"/>
    </row>
    <row r="80" spans="2:8" x14ac:dyDescent="0.25">
      <c r="B80" s="144"/>
      <c r="C80" s="144"/>
      <c r="D80" s="144"/>
      <c r="E80" s="144"/>
      <c r="F80" s="144"/>
      <c r="G80" s="144"/>
      <c r="H80" s="144"/>
    </row>
    <row r="81" spans="2:8" x14ac:dyDescent="0.25">
      <c r="B81" s="144"/>
      <c r="C81" s="144"/>
      <c r="D81" s="144"/>
      <c r="E81" s="144"/>
      <c r="F81" s="144"/>
      <c r="G81" s="144"/>
      <c r="H81" s="144"/>
    </row>
    <row r="82" spans="2:8" x14ac:dyDescent="0.25">
      <c r="B82" s="144"/>
      <c r="C82" s="144"/>
      <c r="D82" s="144"/>
      <c r="E82" s="144"/>
      <c r="F82" s="144"/>
      <c r="G82" s="144"/>
      <c r="H82" s="144"/>
    </row>
  </sheetData>
  <mergeCells count="29">
    <mergeCell ref="B57:H57"/>
    <mergeCell ref="B59:H82"/>
    <mergeCell ref="B43:H43"/>
    <mergeCell ref="B44:H45"/>
    <mergeCell ref="B47:H47"/>
    <mergeCell ref="B53:H54"/>
    <mergeCell ref="B55:H55"/>
    <mergeCell ref="B56:H56"/>
    <mergeCell ref="B30:C30"/>
    <mergeCell ref="B31:C32"/>
    <mergeCell ref="B34:H34"/>
    <mergeCell ref="B36:H36"/>
    <mergeCell ref="B39:H39"/>
    <mergeCell ref="G22:H22"/>
    <mergeCell ref="B24:C24"/>
    <mergeCell ref="B25:C26"/>
    <mergeCell ref="B27:C28"/>
    <mergeCell ref="B29:C29"/>
    <mergeCell ref="B17:F17"/>
    <mergeCell ref="B18:F18"/>
    <mergeCell ref="E19:H19"/>
    <mergeCell ref="G20:H20"/>
    <mergeCell ref="G21:H21"/>
    <mergeCell ref="B16:F16"/>
    <mergeCell ref="A2:H2"/>
    <mergeCell ref="B4:H4"/>
    <mergeCell ref="B5:H6"/>
    <mergeCell ref="B15:F15"/>
    <mergeCell ref="G15:H15"/>
  </mergeCells>
  <dataValidations count="2">
    <dataValidation allowBlank="1" sqref="C20:C23" xr:uid="{BD2DBBCA-EA9D-DA4B-8584-AFEDEB1FFD42}"/>
    <dataValidation allowBlank="1" prompt="Pasirinkti parametro vertę: yra / nėra" sqref="G20:H33" xr:uid="{954A582B-8FC8-FE48-89F5-A493922D5D66}"/>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2:I52"/>
  <sheetViews>
    <sheetView tabSelected="1" topLeftCell="A13" zoomScale="115" zoomScaleNormal="79" workbookViewId="0">
      <selection activeCell="B30" sqref="B30"/>
    </sheetView>
  </sheetViews>
  <sheetFormatPr defaultColWidth="9.140625" defaultRowHeight="15.75" x14ac:dyDescent="0.25"/>
  <cols>
    <col min="1" max="1" width="9.140625" style="12"/>
    <col min="2" max="2" width="35.7109375" style="12" customWidth="1"/>
    <col min="3" max="3" width="39.42578125" style="12" customWidth="1"/>
    <col min="4" max="4" width="36.42578125" style="12" customWidth="1"/>
    <col min="5" max="5" width="22.140625" style="12" customWidth="1"/>
    <col min="6" max="6" width="20.42578125" style="12" customWidth="1"/>
    <col min="7" max="7" width="20.7109375" style="12" customWidth="1"/>
    <col min="8" max="8" width="26.28515625" style="12" customWidth="1"/>
    <col min="9" max="9" width="29.85546875" style="12" customWidth="1"/>
    <col min="10" max="10" width="27.7109375" style="12" customWidth="1"/>
    <col min="11" max="16384" width="9.140625" style="12"/>
  </cols>
  <sheetData>
    <row r="2" spans="2:9" ht="18.75" x14ac:dyDescent="0.3">
      <c r="B2" s="15"/>
      <c r="C2" s="29"/>
      <c r="D2" s="29"/>
      <c r="E2" s="30"/>
      <c r="F2" s="155"/>
      <c r="G2" s="155"/>
      <c r="H2" s="155"/>
      <c r="I2" s="30"/>
    </row>
    <row r="3" spans="2:9" ht="18.75" x14ac:dyDescent="0.3">
      <c r="B3" s="15"/>
      <c r="C3" s="29"/>
      <c r="D3" s="29"/>
      <c r="E3" s="30"/>
      <c r="F3" s="31"/>
      <c r="G3" s="31"/>
      <c r="H3" s="31"/>
      <c r="I3" s="30"/>
    </row>
    <row r="4" spans="2:9" ht="18.75" x14ac:dyDescent="0.3">
      <c r="B4" s="32" t="s">
        <v>0</v>
      </c>
      <c r="C4" s="156" t="s">
        <v>70</v>
      </c>
      <c r="D4" s="156"/>
      <c r="E4" s="30"/>
      <c r="F4" s="31"/>
      <c r="G4" s="31"/>
      <c r="H4" s="31"/>
      <c r="I4" s="30"/>
    </row>
    <row r="5" spans="2:9" ht="18.75" x14ac:dyDescent="0.3">
      <c r="B5" s="13"/>
      <c r="C5" s="16"/>
      <c r="D5" s="29"/>
      <c r="E5" s="30"/>
      <c r="F5" s="31"/>
      <c r="G5" s="31"/>
      <c r="H5" s="31"/>
      <c r="I5" s="30"/>
    </row>
    <row r="6" spans="2:9" ht="18.75" x14ac:dyDescent="0.3">
      <c r="B6" s="33" t="s">
        <v>1</v>
      </c>
      <c r="C6" s="49"/>
      <c r="D6" s="29"/>
      <c r="E6" s="30"/>
      <c r="F6" s="31"/>
      <c r="G6" s="31"/>
      <c r="H6" s="31"/>
      <c r="I6" s="30"/>
    </row>
    <row r="7" spans="2:9" ht="18.75" x14ac:dyDescent="0.3">
      <c r="C7" s="29"/>
      <c r="D7" s="29"/>
      <c r="E7" s="30"/>
      <c r="F7" s="31"/>
      <c r="G7" s="31"/>
      <c r="H7" s="31"/>
      <c r="I7" s="30"/>
    </row>
    <row r="8" spans="2:9" ht="15.75" customHeight="1" x14ac:dyDescent="0.25">
      <c r="B8" s="148" t="s">
        <v>31</v>
      </c>
      <c r="C8" s="148"/>
      <c r="D8" s="148"/>
      <c r="E8" s="148"/>
      <c r="F8" s="150"/>
      <c r="G8" s="151"/>
      <c r="H8" s="151"/>
      <c r="I8" s="152"/>
    </row>
    <row r="9" spans="2:9" ht="16.350000000000001" customHeight="1" x14ac:dyDescent="0.25">
      <c r="B9" s="157" t="s">
        <v>34</v>
      </c>
      <c r="C9" s="157"/>
      <c r="D9" s="157"/>
      <c r="E9" s="157"/>
      <c r="F9" s="153"/>
      <c r="G9" s="154"/>
      <c r="H9" s="154"/>
      <c r="I9" s="154"/>
    </row>
    <row r="10" spans="2:9" ht="16.350000000000001" customHeight="1" x14ac:dyDescent="0.25">
      <c r="B10" s="157" t="s">
        <v>32</v>
      </c>
      <c r="C10" s="157"/>
      <c r="D10" s="157"/>
      <c r="E10" s="157"/>
      <c r="F10" s="153"/>
      <c r="G10" s="154"/>
      <c r="H10" s="154"/>
      <c r="I10" s="154"/>
    </row>
    <row r="11" spans="2:9" ht="16.350000000000001" customHeight="1" x14ac:dyDescent="0.25">
      <c r="B11" s="148" t="s">
        <v>33</v>
      </c>
      <c r="C11" s="148"/>
      <c r="D11" s="148"/>
      <c r="E11" s="148"/>
      <c r="F11" s="153"/>
      <c r="G11" s="154"/>
      <c r="H11" s="154"/>
      <c r="I11" s="154"/>
    </row>
    <row r="12" spans="2:9" ht="30.95" customHeight="1" x14ac:dyDescent="0.25">
      <c r="B12" s="149" t="s">
        <v>2</v>
      </c>
      <c r="C12" s="149"/>
      <c r="D12" s="149"/>
      <c r="E12" s="149"/>
      <c r="F12" s="153"/>
      <c r="G12" s="154"/>
      <c r="H12" s="154"/>
      <c r="I12" s="154"/>
    </row>
    <row r="13" spans="2:9" ht="16.350000000000001" customHeight="1" x14ac:dyDescent="0.25">
      <c r="B13" s="148" t="s">
        <v>3</v>
      </c>
      <c r="C13" s="148"/>
      <c r="D13" s="148"/>
      <c r="E13" s="148"/>
      <c r="F13" s="150"/>
      <c r="G13" s="151"/>
      <c r="H13" s="151"/>
      <c r="I13" s="152"/>
    </row>
    <row r="14" spans="2:9" ht="16.350000000000001" customHeight="1" x14ac:dyDescent="0.25">
      <c r="B14" s="148" t="s">
        <v>35</v>
      </c>
      <c r="C14" s="148"/>
      <c r="D14" s="148"/>
      <c r="E14" s="148"/>
      <c r="F14" s="150"/>
      <c r="G14" s="151"/>
      <c r="H14" s="151"/>
      <c r="I14" s="152"/>
    </row>
    <row r="15" spans="2:9" ht="30.95" customHeight="1" x14ac:dyDescent="0.25">
      <c r="B15" s="148" t="s">
        <v>4</v>
      </c>
      <c r="C15" s="148"/>
      <c r="D15" s="148"/>
      <c r="E15" s="148"/>
      <c r="F15" s="150"/>
      <c r="G15" s="151"/>
      <c r="H15" s="151"/>
      <c r="I15" s="152"/>
    </row>
    <row r="16" spans="2:9" ht="30.95" customHeight="1" x14ac:dyDescent="0.25">
      <c r="B16" s="148" t="s">
        <v>5</v>
      </c>
      <c r="C16" s="148"/>
      <c r="D16" s="148"/>
      <c r="E16" s="148"/>
      <c r="F16" s="150"/>
      <c r="G16" s="151"/>
      <c r="H16" s="151"/>
      <c r="I16" s="152"/>
    </row>
    <row r="17" spans="2:9" ht="18" customHeight="1" x14ac:dyDescent="0.25">
      <c r="C17" s="14"/>
      <c r="D17" s="14"/>
      <c r="E17" s="14"/>
      <c r="F17" s="17"/>
      <c r="G17" s="17"/>
      <c r="H17" s="17"/>
      <c r="I17" s="17"/>
    </row>
    <row r="18" spans="2:9" x14ac:dyDescent="0.25">
      <c r="B18" s="160" t="s">
        <v>6</v>
      </c>
      <c r="C18" s="160"/>
      <c r="D18" s="160"/>
      <c r="E18" s="160"/>
      <c r="F18" s="160"/>
      <c r="G18" s="160"/>
      <c r="H18" s="160"/>
      <c r="I18" s="34"/>
    </row>
    <row r="19" spans="2:9" x14ac:dyDescent="0.25">
      <c r="B19" s="159" t="s">
        <v>7</v>
      </c>
      <c r="C19" s="159"/>
      <c r="D19" s="159"/>
      <c r="E19" s="159"/>
      <c r="F19" s="159"/>
      <c r="G19" s="159"/>
      <c r="H19" s="159"/>
      <c r="I19" s="35"/>
    </row>
    <row r="20" spans="2:9" x14ac:dyDescent="0.25">
      <c r="B20" s="159" t="s">
        <v>57</v>
      </c>
      <c r="C20" s="159"/>
      <c r="D20" s="159"/>
      <c r="E20" s="159"/>
      <c r="F20" s="159"/>
      <c r="G20" s="159"/>
      <c r="H20" s="159"/>
      <c r="I20" s="35"/>
    </row>
    <row r="21" spans="2:9" x14ac:dyDescent="0.25">
      <c r="B21" s="159" t="s">
        <v>8</v>
      </c>
      <c r="C21" s="159"/>
      <c r="D21" s="159"/>
      <c r="E21" s="159"/>
      <c r="F21" s="159"/>
      <c r="G21" s="159"/>
      <c r="H21" s="159"/>
      <c r="I21" s="35"/>
    </row>
    <row r="22" spans="2:9" x14ac:dyDescent="0.25">
      <c r="B22" s="159" t="s">
        <v>9</v>
      </c>
      <c r="C22" s="159"/>
      <c r="D22" s="159"/>
      <c r="E22" s="159"/>
      <c r="F22" s="159"/>
      <c r="G22" s="159"/>
      <c r="H22" s="159"/>
    </row>
    <row r="23" spans="2:9" x14ac:dyDescent="0.25">
      <c r="B23" s="158" t="s">
        <v>10</v>
      </c>
      <c r="C23" s="158"/>
      <c r="D23" s="158"/>
      <c r="E23" s="158"/>
      <c r="F23" s="158"/>
      <c r="G23" s="158"/>
      <c r="H23" s="158"/>
      <c r="I23" s="28"/>
    </row>
    <row r="24" spans="2:9" x14ac:dyDescent="0.25">
      <c r="B24" s="159" t="s">
        <v>11</v>
      </c>
      <c r="C24" s="159"/>
      <c r="D24" s="159"/>
      <c r="E24" s="159"/>
      <c r="F24" s="159"/>
      <c r="G24" s="159"/>
      <c r="H24" s="159"/>
    </row>
    <row r="27" spans="2:9" x14ac:dyDescent="0.25">
      <c r="B27" s="160" t="s">
        <v>58</v>
      </c>
      <c r="C27" s="160"/>
      <c r="D27" s="160"/>
      <c r="E27" s="160"/>
      <c r="F27" s="160"/>
      <c r="G27" s="160"/>
      <c r="H27" s="160"/>
    </row>
    <row r="29" spans="2:9" ht="31.5" x14ac:dyDescent="0.25">
      <c r="B29" s="36" t="s">
        <v>14</v>
      </c>
      <c r="C29" s="36" t="s">
        <v>59</v>
      </c>
      <c r="D29" s="36" t="s">
        <v>60</v>
      </c>
      <c r="E29" s="37" t="s">
        <v>61</v>
      </c>
      <c r="F29" s="37" t="s">
        <v>62</v>
      </c>
      <c r="G29" s="37" t="s">
        <v>63</v>
      </c>
      <c r="H29" s="37" t="s">
        <v>64</v>
      </c>
    </row>
    <row r="30" spans="2:9" x14ac:dyDescent="0.25">
      <c r="B30" s="38" t="s">
        <v>80</v>
      </c>
      <c r="C30" s="44"/>
      <c r="D30" s="44"/>
      <c r="E30" s="39">
        <v>1</v>
      </c>
      <c r="F30" s="40"/>
      <c r="G30" s="52">
        <f>E30*F30</f>
        <v>0</v>
      </c>
      <c r="H30" s="52">
        <f>G30*1.21</f>
        <v>0</v>
      </c>
    </row>
    <row r="32" spans="2:9" x14ac:dyDescent="0.25">
      <c r="B32" s="41"/>
      <c r="C32" s="41"/>
    </row>
    <row r="33" spans="2:5" x14ac:dyDescent="0.25">
      <c r="B33" s="160" t="s">
        <v>260</v>
      </c>
      <c r="C33" s="160"/>
      <c r="D33" s="160"/>
      <c r="E33" s="160"/>
    </row>
    <row r="35" spans="2:5" ht="47.25" x14ac:dyDescent="0.25">
      <c r="B35" s="37" t="s">
        <v>13</v>
      </c>
      <c r="C35" s="161" t="s">
        <v>261</v>
      </c>
      <c r="D35" s="162"/>
      <c r="E35" s="95" t="s">
        <v>262</v>
      </c>
    </row>
    <row r="36" spans="2:5" x14ac:dyDescent="0.25">
      <c r="B36" s="96" t="s">
        <v>230</v>
      </c>
      <c r="C36" s="163" t="str">
        <f>'Vertinimo tvarka'!C20</f>
        <v>OKT skenavimo greitis ≥ 100000 A skenų per sekundę</v>
      </c>
      <c r="D36" s="163"/>
      <c r="E36" s="40"/>
    </row>
    <row r="37" spans="2:5" ht="17.100000000000001" customHeight="1" x14ac:dyDescent="0.25">
      <c r="B37" s="96" t="s">
        <v>234</v>
      </c>
      <c r="C37" s="163" t="str">
        <f>'Vertinimo tvarka'!C21</f>
        <v>Akies dugno vizualizavimas ne mažiau 45° apžvalgos kampu</v>
      </c>
      <c r="D37" s="163"/>
      <c r="E37" s="40"/>
    </row>
    <row r="40" spans="2:5" x14ac:dyDescent="0.25">
      <c r="B40" s="160" t="s">
        <v>263</v>
      </c>
      <c r="C40" s="160"/>
      <c r="D40" s="160"/>
    </row>
    <row r="41" spans="2:5" x14ac:dyDescent="0.25">
      <c r="C41" s="14"/>
      <c r="D41" s="14"/>
      <c r="E41" s="14"/>
    </row>
    <row r="42" spans="2:5" x14ac:dyDescent="0.25">
      <c r="B42" s="162" t="s">
        <v>264</v>
      </c>
      <c r="C42" s="162"/>
      <c r="D42" s="95" t="s">
        <v>265</v>
      </c>
      <c r="E42" s="37" t="s">
        <v>266</v>
      </c>
    </row>
    <row r="43" spans="2:5" x14ac:dyDescent="0.25">
      <c r="B43" s="168" t="s">
        <v>253</v>
      </c>
      <c r="C43" s="169"/>
      <c r="D43" s="97"/>
      <c r="E43" s="98" t="s">
        <v>213</v>
      </c>
    </row>
    <row r="44" spans="2:5" x14ac:dyDescent="0.25">
      <c r="B44" s="170" t="s">
        <v>238</v>
      </c>
      <c r="C44" s="171"/>
      <c r="D44" s="14"/>
      <c r="E44" s="14"/>
    </row>
    <row r="45" spans="2:5" x14ac:dyDescent="0.25">
      <c r="B45" s="164" t="s">
        <v>239</v>
      </c>
      <c r="C45" s="165"/>
      <c r="D45" s="99"/>
    </row>
    <row r="46" spans="2:5" x14ac:dyDescent="0.25">
      <c r="B46" s="164"/>
      <c r="C46" s="165"/>
      <c r="D46" s="99"/>
    </row>
    <row r="47" spans="2:5" x14ac:dyDescent="0.25">
      <c r="B47" s="164" t="s">
        <v>240</v>
      </c>
      <c r="C47" s="165"/>
    </row>
    <row r="48" spans="2:5" x14ac:dyDescent="0.25">
      <c r="B48" s="164"/>
      <c r="C48" s="165"/>
    </row>
    <row r="49" spans="2:3" x14ac:dyDescent="0.25">
      <c r="B49" s="164" t="s">
        <v>267</v>
      </c>
      <c r="C49" s="165"/>
    </row>
    <row r="50" spans="2:3" x14ac:dyDescent="0.25">
      <c r="B50" s="164" t="s">
        <v>268</v>
      </c>
      <c r="C50" s="165"/>
    </row>
    <row r="51" spans="2:3" x14ac:dyDescent="0.25">
      <c r="B51" s="164" t="s">
        <v>274</v>
      </c>
      <c r="C51" s="165"/>
    </row>
    <row r="52" spans="2:3" x14ac:dyDescent="0.25">
      <c r="B52" s="166"/>
      <c r="C52" s="167"/>
    </row>
  </sheetData>
  <mergeCells count="41">
    <mergeCell ref="B47:C48"/>
    <mergeCell ref="B49:C49"/>
    <mergeCell ref="B50:C50"/>
    <mergeCell ref="B51:C52"/>
    <mergeCell ref="B40:D40"/>
    <mergeCell ref="B42:C42"/>
    <mergeCell ref="B43:C43"/>
    <mergeCell ref="B44:C44"/>
    <mergeCell ref="B45:C46"/>
    <mergeCell ref="B33:E33"/>
    <mergeCell ref="C35:D35"/>
    <mergeCell ref="C36:D36"/>
    <mergeCell ref="C37:D37"/>
    <mergeCell ref="B27:H27"/>
    <mergeCell ref="B23:H23"/>
    <mergeCell ref="B24:H24"/>
    <mergeCell ref="B16:E16"/>
    <mergeCell ref="B18:H18"/>
    <mergeCell ref="B19:H19"/>
    <mergeCell ref="B20:H20"/>
    <mergeCell ref="B21:H21"/>
    <mergeCell ref="B22:H22"/>
    <mergeCell ref="F16:I16"/>
    <mergeCell ref="F2:H2"/>
    <mergeCell ref="C4:D4"/>
    <mergeCell ref="B8:E8"/>
    <mergeCell ref="B9:E9"/>
    <mergeCell ref="B10:E10"/>
    <mergeCell ref="B11:E11"/>
    <mergeCell ref="B12:E12"/>
    <mergeCell ref="F8:I8"/>
    <mergeCell ref="F9:I9"/>
    <mergeCell ref="F15:I15"/>
    <mergeCell ref="F10:I10"/>
    <mergeCell ref="F11:I11"/>
    <mergeCell ref="F12:I12"/>
    <mergeCell ref="F13:I13"/>
    <mergeCell ref="F14:I14"/>
    <mergeCell ref="B13:E13"/>
    <mergeCell ref="B14:E14"/>
    <mergeCell ref="B15:E15"/>
  </mergeCells>
  <phoneticPr fontId="13" type="noConversion"/>
  <dataValidations count="3">
    <dataValidation type="list" allowBlank="1" showInputMessage="1" showErrorMessage="1" prompt="Pasirinkti parametro vertę: yra / nėra" sqref="E36:E37" xr:uid="{482F5D7C-64FA-9143-9124-1019FC25E6CD}">
      <formula1>"Yra, Nėra"</formula1>
    </dataValidation>
    <dataValidation type="list" allowBlank="1" showInputMessage="1" prompt="Pasirinkti išplėstinės garantijos reikšmę: TAIP / NE" sqref="D43" xr:uid="{2AE01B6F-4BE3-F148-B68B-709A93DB1EA3}">
      <formula1>"Taip, Ne"</formula1>
    </dataValidation>
    <dataValidation allowBlank="1" sqref="B43:C43 C36:C37" xr:uid="{07BCAB03-6CE7-D343-91D8-8C3410FC0FFB}"/>
  </dataValidations>
  <hyperlinks>
    <hyperlink ref="B27" location="'TS1'!A1" display="1 pirkimo objekto dalis. 1.5 STV garinis sterilizatorius - 1 vnt." xr:uid="{139EA5FF-16DB-4ED7-A7E6-E5F3C1CE3344}"/>
    <hyperlink ref="B28:B29" location="TS_1!A1" display="1 pirkimo objekto dalis. Skaitmeninis rentgeno aparatas - 1 vnt." xr:uid="{5BA1EBB1-E9CB-4C8F-A20A-D7DE68BC30F6}"/>
    <hyperlink ref="B28" location="'TS2'!A1" display="2 pirkimo objekto dalis. 8 STV garinis sterilizatorius - 1 vnt." xr:uid="{B92E454B-EC5E-47D7-89FA-A5A838C69A5A}"/>
    <hyperlink ref="B29" location="'TS3'!A1" display="3 pirkimo objekto dalis. 12 STV garinis sterilizatorius - 1 vnt." xr:uid="{0CDA392C-13A9-48AA-9F8F-B9F723AE3A37}"/>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0"/>
  <sheetViews>
    <sheetView topLeftCell="A9" workbookViewId="0">
      <selection activeCell="O48" sqref="O48"/>
    </sheetView>
  </sheetViews>
  <sheetFormatPr defaultColWidth="8.85546875" defaultRowHeight="15" x14ac:dyDescent="0.25"/>
  <cols>
    <col min="2" max="2" width="17.85546875" customWidth="1"/>
    <col min="4" max="4" width="18.7109375" customWidth="1"/>
    <col min="7" max="7" width="11.85546875" customWidth="1"/>
    <col min="10" max="10" width="15.7109375" customWidth="1"/>
    <col min="11" max="11" width="22.85546875" customWidth="1"/>
    <col min="28" max="16384" width="8.85546875" style="45"/>
  </cols>
  <sheetData>
    <row r="1" spans="1:27" ht="15.75" x14ac:dyDescent="0.25">
      <c r="A1" s="1"/>
      <c r="B1" s="1"/>
      <c r="C1" s="1"/>
      <c r="D1" s="1"/>
      <c r="E1" s="1"/>
      <c r="F1" s="1"/>
      <c r="G1" s="1"/>
      <c r="H1" s="1"/>
      <c r="I1" s="1"/>
      <c r="J1" s="1"/>
      <c r="K1" s="1"/>
      <c r="L1" s="1"/>
      <c r="M1" s="1"/>
      <c r="N1" s="1"/>
      <c r="O1" s="1"/>
      <c r="P1" s="1"/>
      <c r="Q1" s="1"/>
      <c r="R1" s="1"/>
      <c r="S1" s="1"/>
      <c r="T1" s="3"/>
      <c r="U1" s="3"/>
      <c r="V1" s="3"/>
      <c r="W1" s="3"/>
      <c r="X1" s="3"/>
      <c r="Y1" s="3"/>
      <c r="Z1" s="3"/>
      <c r="AA1" s="3"/>
    </row>
    <row r="2" spans="1:27" ht="15.75" x14ac:dyDescent="0.25">
      <c r="A2" s="172" t="s">
        <v>15</v>
      </c>
      <c r="B2" s="172"/>
      <c r="C2" s="172"/>
      <c r="D2" s="172"/>
      <c r="E2" s="172"/>
      <c r="F2" s="172"/>
      <c r="G2" s="172"/>
      <c r="H2" s="172"/>
      <c r="I2" s="172"/>
      <c r="J2" s="172"/>
      <c r="K2" s="173"/>
      <c r="L2" s="1"/>
      <c r="M2" s="1"/>
      <c r="N2" s="1"/>
      <c r="O2" s="1"/>
      <c r="P2" s="1"/>
      <c r="Q2" s="1"/>
      <c r="R2" s="1"/>
      <c r="S2" s="1"/>
      <c r="T2" s="3"/>
      <c r="U2" s="3"/>
      <c r="V2" s="3"/>
      <c r="W2" s="3"/>
      <c r="X2" s="3"/>
      <c r="Y2" s="3"/>
      <c r="Z2" s="3"/>
      <c r="AA2" s="3"/>
    </row>
    <row r="3" spans="1:27" ht="15.75" x14ac:dyDescent="0.25">
      <c r="A3" s="172"/>
      <c r="B3" s="172"/>
      <c r="C3" s="172"/>
      <c r="D3" s="172"/>
      <c r="E3" s="172"/>
      <c r="F3" s="172"/>
      <c r="G3" s="172"/>
      <c r="H3" s="172"/>
      <c r="I3" s="172"/>
      <c r="J3" s="172"/>
      <c r="K3" s="173"/>
      <c r="L3" s="1"/>
      <c r="M3" s="1"/>
      <c r="N3" s="1"/>
      <c r="O3" s="1"/>
      <c r="P3" s="1"/>
      <c r="Q3" s="1"/>
      <c r="R3" s="1"/>
      <c r="S3" s="1"/>
      <c r="T3" s="3"/>
      <c r="U3" s="3"/>
      <c r="V3" s="3"/>
      <c r="W3" s="3"/>
      <c r="X3" s="3"/>
      <c r="Y3" s="3"/>
      <c r="Z3" s="3"/>
      <c r="AA3" s="3"/>
    </row>
    <row r="4" spans="1:27" ht="16.5" thickBot="1" x14ac:dyDescent="0.3">
      <c r="A4" s="4"/>
      <c r="B4" s="4"/>
      <c r="C4" s="4"/>
      <c r="D4" s="4"/>
      <c r="E4" s="4"/>
      <c r="F4" s="4"/>
      <c r="G4" s="4"/>
      <c r="H4" s="4"/>
      <c r="I4" s="4"/>
      <c r="J4" s="4"/>
      <c r="K4" s="1"/>
      <c r="L4" s="1"/>
      <c r="M4" s="1"/>
      <c r="N4" s="1"/>
      <c r="O4" s="1"/>
      <c r="P4" s="1"/>
      <c r="Q4" s="1"/>
      <c r="R4" s="1"/>
      <c r="S4" s="1"/>
      <c r="T4" s="3"/>
      <c r="U4" s="3"/>
      <c r="V4" s="3"/>
      <c r="W4" s="3"/>
      <c r="X4" s="3"/>
      <c r="Y4" s="3"/>
      <c r="Z4" s="3"/>
      <c r="AA4" s="3"/>
    </row>
    <row r="5" spans="1:27" ht="56.1" customHeight="1" x14ac:dyDescent="0.25">
      <c r="A5" s="174" t="s">
        <v>16</v>
      </c>
      <c r="B5" s="175"/>
      <c r="C5" s="175" t="s">
        <v>17</v>
      </c>
      <c r="D5" s="175"/>
      <c r="E5" s="175"/>
      <c r="F5" s="175" t="s">
        <v>18</v>
      </c>
      <c r="G5" s="175"/>
      <c r="H5" s="175"/>
      <c r="I5" s="175" t="s">
        <v>19</v>
      </c>
      <c r="J5" s="176"/>
      <c r="K5" s="46" t="s">
        <v>20</v>
      </c>
      <c r="L5" s="1"/>
      <c r="M5" s="1"/>
      <c r="N5" s="1"/>
      <c r="O5" s="1"/>
      <c r="P5" s="1"/>
      <c r="Q5" s="1"/>
      <c r="R5" s="1"/>
      <c r="S5" s="1"/>
      <c r="T5" s="3"/>
      <c r="U5" s="3"/>
      <c r="V5" s="3"/>
      <c r="W5" s="3"/>
      <c r="X5" s="3"/>
      <c r="Y5" s="3"/>
      <c r="Z5" s="3"/>
      <c r="AA5" s="3"/>
    </row>
    <row r="6" spans="1:27" ht="15.75" x14ac:dyDescent="0.25">
      <c r="A6" s="177"/>
      <c r="B6" s="178"/>
      <c r="C6" s="179"/>
      <c r="D6" s="178"/>
      <c r="E6" s="178"/>
      <c r="F6" s="179"/>
      <c r="G6" s="178"/>
      <c r="H6" s="178"/>
      <c r="I6" s="179"/>
      <c r="J6" s="178"/>
      <c r="K6" s="5"/>
      <c r="L6" s="1"/>
      <c r="M6" s="1"/>
      <c r="N6" s="1"/>
      <c r="O6" s="1"/>
      <c r="P6" s="1"/>
      <c r="Q6" s="1"/>
      <c r="R6" s="1"/>
      <c r="S6" s="1"/>
      <c r="T6" s="3"/>
      <c r="U6" s="3"/>
      <c r="V6" s="3"/>
      <c r="W6" s="3"/>
      <c r="X6" s="3"/>
      <c r="Y6" s="3"/>
      <c r="Z6" s="3"/>
      <c r="AA6" s="3"/>
    </row>
    <row r="7" spans="1:27" ht="15.75" x14ac:dyDescent="0.25">
      <c r="A7" s="177"/>
      <c r="B7" s="178"/>
      <c r="C7" s="179"/>
      <c r="D7" s="178"/>
      <c r="E7" s="178"/>
      <c r="F7" s="179"/>
      <c r="G7" s="178"/>
      <c r="H7" s="178"/>
      <c r="I7" s="179"/>
      <c r="J7" s="178"/>
      <c r="K7" s="5"/>
      <c r="L7" s="1"/>
      <c r="M7" s="1"/>
      <c r="N7" s="1"/>
      <c r="O7" s="1"/>
      <c r="P7" s="1"/>
      <c r="Q7" s="1"/>
      <c r="R7" s="1"/>
      <c r="S7" s="1"/>
      <c r="T7" s="3"/>
      <c r="U7" s="3"/>
      <c r="V7" s="3"/>
      <c r="W7" s="3"/>
      <c r="X7" s="3"/>
      <c r="Y7" s="3"/>
      <c r="Z7" s="3"/>
      <c r="AA7" s="3"/>
    </row>
    <row r="8" spans="1:27" ht="15.75" x14ac:dyDescent="0.25">
      <c r="A8" s="177"/>
      <c r="B8" s="178"/>
      <c r="C8" s="179"/>
      <c r="D8" s="178"/>
      <c r="E8" s="178"/>
      <c r="F8" s="179"/>
      <c r="G8" s="178"/>
      <c r="H8" s="178"/>
      <c r="I8" s="179"/>
      <c r="J8" s="178"/>
      <c r="K8" s="5"/>
      <c r="L8" s="1"/>
      <c r="M8" s="1"/>
      <c r="N8" s="1"/>
      <c r="O8" s="1"/>
      <c r="P8" s="1"/>
      <c r="Q8" s="1"/>
      <c r="R8" s="1"/>
      <c r="S8" s="1"/>
      <c r="T8" s="3"/>
      <c r="U8" s="3"/>
      <c r="V8" s="3"/>
      <c r="W8" s="3"/>
      <c r="X8" s="3"/>
      <c r="Y8" s="3"/>
      <c r="Z8" s="3"/>
      <c r="AA8" s="3"/>
    </row>
    <row r="9" spans="1:27" ht="15.75" x14ac:dyDescent="0.25">
      <c r="A9" s="177"/>
      <c r="B9" s="178"/>
      <c r="C9" s="179"/>
      <c r="D9" s="178"/>
      <c r="E9" s="178"/>
      <c r="F9" s="179"/>
      <c r="G9" s="178"/>
      <c r="H9" s="178"/>
      <c r="I9" s="179"/>
      <c r="J9" s="178"/>
      <c r="K9" s="5"/>
      <c r="L9" s="1"/>
      <c r="M9" s="1"/>
      <c r="N9" s="1"/>
      <c r="O9" s="1"/>
      <c r="P9" s="1"/>
      <c r="Q9" s="1"/>
      <c r="R9" s="1"/>
      <c r="S9" s="1"/>
      <c r="T9" s="3"/>
      <c r="U9" s="3"/>
      <c r="V9" s="3"/>
      <c r="W9" s="3"/>
      <c r="X9" s="3"/>
      <c r="Y9" s="3"/>
      <c r="Z9" s="3"/>
      <c r="AA9" s="3"/>
    </row>
    <row r="10" spans="1:27" ht="15.75" x14ac:dyDescent="0.25">
      <c r="A10" s="177"/>
      <c r="B10" s="178"/>
      <c r="C10" s="179"/>
      <c r="D10" s="178"/>
      <c r="E10" s="178"/>
      <c r="F10" s="179"/>
      <c r="G10" s="178"/>
      <c r="H10" s="178"/>
      <c r="I10" s="179"/>
      <c r="J10" s="178"/>
      <c r="K10" s="5"/>
      <c r="L10" s="1"/>
      <c r="M10" s="1"/>
      <c r="N10" s="1"/>
      <c r="O10" s="1"/>
      <c r="P10" s="1"/>
      <c r="Q10" s="1"/>
      <c r="R10" s="1"/>
      <c r="S10" s="1"/>
      <c r="T10" s="3"/>
      <c r="U10" s="3"/>
      <c r="V10" s="3"/>
      <c r="W10" s="3"/>
      <c r="X10" s="3"/>
      <c r="Y10" s="3"/>
      <c r="Z10" s="3"/>
      <c r="AA10" s="3"/>
    </row>
    <row r="11" spans="1:27" ht="15.75" x14ac:dyDescent="0.25">
      <c r="A11" s="177"/>
      <c r="B11" s="178"/>
      <c r="C11" s="179"/>
      <c r="D11" s="178"/>
      <c r="E11" s="178"/>
      <c r="F11" s="179"/>
      <c r="G11" s="178"/>
      <c r="H11" s="178"/>
      <c r="I11" s="179"/>
      <c r="J11" s="178"/>
      <c r="K11" s="5"/>
      <c r="L11" s="1"/>
      <c r="M11" s="1"/>
      <c r="N11" s="1"/>
      <c r="O11" s="1"/>
      <c r="P11" s="1"/>
      <c r="Q11" s="1"/>
      <c r="R11" s="1"/>
      <c r="S11" s="1"/>
      <c r="T11" s="3"/>
      <c r="U11" s="3"/>
      <c r="V11" s="3"/>
      <c r="W11" s="3"/>
      <c r="X11" s="3"/>
      <c r="Y11" s="3"/>
      <c r="Z11" s="3"/>
      <c r="AA11" s="3"/>
    </row>
    <row r="12" spans="1:27" ht="15.75" x14ac:dyDescent="0.25">
      <c r="A12" s="177"/>
      <c r="B12" s="178"/>
      <c r="C12" s="179"/>
      <c r="D12" s="178"/>
      <c r="E12" s="178"/>
      <c r="F12" s="179"/>
      <c r="G12" s="178"/>
      <c r="H12" s="178"/>
      <c r="I12" s="179"/>
      <c r="J12" s="178"/>
      <c r="K12" s="5"/>
      <c r="L12" s="1"/>
      <c r="M12" s="1"/>
      <c r="N12" s="1"/>
      <c r="O12" s="1"/>
      <c r="P12" s="1"/>
      <c r="Q12" s="1"/>
      <c r="R12" s="1"/>
      <c r="S12" s="1"/>
      <c r="T12" s="3"/>
      <c r="U12" s="3"/>
      <c r="V12" s="3"/>
      <c r="W12" s="3"/>
      <c r="X12" s="3"/>
      <c r="Y12" s="3"/>
      <c r="Z12" s="3"/>
      <c r="AA12" s="3"/>
    </row>
    <row r="13" spans="1:27" ht="15.75" x14ac:dyDescent="0.25">
      <c r="A13" s="177"/>
      <c r="B13" s="178"/>
      <c r="C13" s="179"/>
      <c r="D13" s="178"/>
      <c r="E13" s="178"/>
      <c r="F13" s="179"/>
      <c r="G13" s="178"/>
      <c r="H13" s="178"/>
      <c r="I13" s="179"/>
      <c r="J13" s="178"/>
      <c r="K13" s="5"/>
      <c r="L13" s="1"/>
      <c r="M13" s="1"/>
      <c r="N13" s="1"/>
      <c r="O13" s="1"/>
      <c r="P13" s="1"/>
      <c r="Q13" s="1"/>
      <c r="R13" s="1"/>
      <c r="S13" s="1"/>
      <c r="T13" s="3"/>
      <c r="U13" s="3"/>
      <c r="V13" s="3"/>
      <c r="W13" s="3"/>
      <c r="X13" s="3"/>
      <c r="Y13" s="3"/>
      <c r="Z13" s="3"/>
      <c r="AA13" s="3"/>
    </row>
    <row r="14" spans="1:27" ht="15.75" x14ac:dyDescent="0.25">
      <c r="A14" s="177"/>
      <c r="B14" s="178"/>
      <c r="C14" s="179"/>
      <c r="D14" s="178"/>
      <c r="E14" s="178"/>
      <c r="F14" s="179"/>
      <c r="G14" s="178"/>
      <c r="H14" s="178"/>
      <c r="I14" s="179"/>
      <c r="J14" s="178"/>
      <c r="K14" s="5"/>
      <c r="L14" s="1"/>
      <c r="M14" s="1"/>
      <c r="N14" s="1"/>
      <c r="O14" s="1"/>
      <c r="P14" s="1"/>
      <c r="Q14" s="1"/>
      <c r="R14" s="1"/>
      <c r="S14" s="1"/>
      <c r="T14" s="3"/>
      <c r="U14" s="3"/>
      <c r="V14" s="3"/>
      <c r="W14" s="3"/>
      <c r="X14" s="3"/>
      <c r="Y14" s="3"/>
      <c r="Z14" s="3"/>
      <c r="AA14" s="3"/>
    </row>
    <row r="15" spans="1:27" ht="16.5" thickBot="1" x14ac:dyDescent="0.3">
      <c r="A15" s="180"/>
      <c r="B15" s="181"/>
      <c r="C15" s="182"/>
      <c r="D15" s="181"/>
      <c r="E15" s="181"/>
      <c r="F15" s="182"/>
      <c r="G15" s="181"/>
      <c r="H15" s="181"/>
      <c r="I15" s="182"/>
      <c r="J15" s="181"/>
      <c r="K15" s="6"/>
      <c r="L15" s="1"/>
      <c r="M15" s="1"/>
      <c r="N15" s="1"/>
      <c r="O15" s="1"/>
      <c r="P15" s="1"/>
      <c r="Q15" s="1"/>
      <c r="R15" s="1"/>
      <c r="S15" s="1"/>
      <c r="T15" s="3"/>
      <c r="U15" s="3"/>
      <c r="V15" s="3"/>
      <c r="W15" s="3"/>
      <c r="X15" s="3"/>
      <c r="Y15" s="3"/>
      <c r="Z15" s="3"/>
      <c r="AA15" s="3"/>
    </row>
    <row r="16" spans="1:27" ht="15.75" x14ac:dyDescent="0.25">
      <c r="A16" s="7"/>
      <c r="B16" s="7"/>
      <c r="C16" s="7"/>
      <c r="D16" s="7"/>
      <c r="E16" s="7"/>
      <c r="F16" s="7"/>
      <c r="G16" s="7"/>
      <c r="H16" s="7"/>
      <c r="I16" s="7"/>
      <c r="J16" s="7"/>
      <c r="K16" s="8"/>
      <c r="L16" s="1"/>
      <c r="M16" s="1"/>
      <c r="N16" s="1"/>
      <c r="O16" s="1"/>
      <c r="P16" s="1"/>
      <c r="Q16" s="1"/>
      <c r="R16" s="1"/>
      <c r="S16" s="1"/>
      <c r="T16" s="3"/>
      <c r="U16" s="3"/>
      <c r="V16" s="3"/>
      <c r="W16" s="3"/>
      <c r="X16" s="3"/>
      <c r="Y16" s="3"/>
      <c r="Z16" s="3"/>
      <c r="AA16" s="3"/>
    </row>
    <row r="17" spans="1:27" ht="15.75" x14ac:dyDescent="0.25">
      <c r="A17" s="183" t="s">
        <v>21</v>
      </c>
      <c r="B17" s="183"/>
      <c r="C17" s="183"/>
      <c r="D17" s="183"/>
      <c r="E17" s="183"/>
      <c r="F17" s="183"/>
      <c r="G17" s="183"/>
      <c r="H17" s="183"/>
      <c r="I17" s="183"/>
      <c r="J17" s="183"/>
      <c r="K17" s="183"/>
      <c r="L17" s="1"/>
      <c r="M17" s="1"/>
      <c r="N17" s="1"/>
      <c r="O17" s="1"/>
      <c r="P17" s="1"/>
      <c r="Q17" s="1"/>
      <c r="R17" s="1"/>
      <c r="S17" s="1"/>
      <c r="T17" s="3"/>
      <c r="U17" s="3"/>
      <c r="V17" s="3"/>
      <c r="W17" s="3"/>
      <c r="X17" s="3"/>
      <c r="Y17" s="3"/>
      <c r="Z17" s="3"/>
      <c r="AA17" s="3"/>
    </row>
    <row r="18" spans="1:27" ht="16.5" thickBot="1" x14ac:dyDescent="0.3">
      <c r="A18" s="7"/>
      <c r="B18" s="7"/>
      <c r="C18" s="7"/>
      <c r="D18" s="7"/>
      <c r="E18" s="7"/>
      <c r="F18" s="7"/>
      <c r="G18" s="7"/>
      <c r="H18" s="7"/>
      <c r="I18" s="7"/>
      <c r="J18" s="7"/>
      <c r="K18" s="8"/>
      <c r="L18" s="1"/>
      <c r="M18" s="1"/>
      <c r="N18" s="1"/>
      <c r="O18" s="1"/>
      <c r="P18" s="1"/>
      <c r="Q18" s="1"/>
      <c r="R18" s="1"/>
      <c r="S18" s="1"/>
      <c r="T18" s="3"/>
      <c r="U18" s="3"/>
      <c r="V18" s="3"/>
      <c r="W18" s="3"/>
      <c r="X18" s="3"/>
      <c r="Y18" s="3"/>
      <c r="Z18" s="3"/>
      <c r="AA18" s="3"/>
    </row>
    <row r="19" spans="1:27" ht="54" customHeight="1" x14ac:dyDescent="0.25">
      <c r="A19" s="184" t="s">
        <v>14</v>
      </c>
      <c r="B19" s="185"/>
      <c r="C19" s="176" t="s">
        <v>17</v>
      </c>
      <c r="D19" s="186"/>
      <c r="E19" s="185"/>
      <c r="F19" s="176" t="s">
        <v>22</v>
      </c>
      <c r="G19" s="186"/>
      <c r="H19" s="185"/>
      <c r="I19" s="176" t="s">
        <v>19</v>
      </c>
      <c r="J19" s="187"/>
      <c r="K19" s="8"/>
      <c r="L19" s="1"/>
      <c r="M19" s="1"/>
      <c r="N19" s="1"/>
      <c r="O19" s="1"/>
      <c r="P19" s="1"/>
      <c r="Q19" s="1"/>
      <c r="R19" s="1"/>
      <c r="S19" s="1"/>
      <c r="T19" s="3"/>
      <c r="U19" s="3"/>
      <c r="V19" s="3"/>
      <c r="W19" s="3"/>
      <c r="X19" s="3"/>
      <c r="Y19" s="3"/>
      <c r="Z19" s="3"/>
      <c r="AA19" s="3"/>
    </row>
    <row r="20" spans="1:27" ht="15.75" x14ac:dyDescent="0.25">
      <c r="A20" s="188"/>
      <c r="B20" s="189"/>
      <c r="C20" s="190"/>
      <c r="D20" s="191"/>
      <c r="E20" s="189"/>
      <c r="F20" s="190"/>
      <c r="G20" s="191"/>
      <c r="H20" s="189"/>
      <c r="I20" s="190"/>
      <c r="J20" s="192"/>
      <c r="K20" s="8"/>
      <c r="L20" s="1"/>
      <c r="M20" s="1"/>
      <c r="N20" s="1"/>
      <c r="O20" s="1"/>
      <c r="P20" s="1"/>
      <c r="Q20" s="1"/>
      <c r="R20" s="1"/>
      <c r="S20" s="1"/>
      <c r="T20" s="3"/>
      <c r="U20" s="3"/>
      <c r="V20" s="3"/>
      <c r="W20" s="3"/>
      <c r="X20" s="3"/>
      <c r="Y20" s="3"/>
      <c r="Z20" s="3"/>
      <c r="AA20" s="3"/>
    </row>
    <row r="21" spans="1:27" ht="15.75" x14ac:dyDescent="0.25">
      <c r="A21" s="188"/>
      <c r="B21" s="189"/>
      <c r="C21" s="190"/>
      <c r="D21" s="191"/>
      <c r="E21" s="189"/>
      <c r="F21" s="190"/>
      <c r="G21" s="191"/>
      <c r="H21" s="189"/>
      <c r="I21" s="190"/>
      <c r="J21" s="192"/>
      <c r="K21" s="8"/>
      <c r="L21" s="1"/>
      <c r="M21" s="1"/>
      <c r="N21" s="1"/>
      <c r="O21" s="1"/>
      <c r="P21" s="1"/>
      <c r="Q21" s="1"/>
      <c r="R21" s="1"/>
      <c r="S21" s="1"/>
      <c r="T21" s="3"/>
      <c r="U21" s="3"/>
      <c r="V21" s="3"/>
      <c r="W21" s="3"/>
      <c r="X21" s="3"/>
      <c r="Y21" s="3"/>
      <c r="Z21" s="3"/>
      <c r="AA21" s="3"/>
    </row>
    <row r="22" spans="1:27" ht="15.75" x14ac:dyDescent="0.25">
      <c r="A22" s="188"/>
      <c r="B22" s="189"/>
      <c r="C22" s="190"/>
      <c r="D22" s="191"/>
      <c r="E22" s="189"/>
      <c r="F22" s="190"/>
      <c r="G22" s="191"/>
      <c r="H22" s="189"/>
      <c r="I22" s="190"/>
      <c r="J22" s="192"/>
      <c r="K22" s="8"/>
      <c r="L22" s="1"/>
      <c r="M22" s="1"/>
      <c r="N22" s="1"/>
      <c r="O22" s="1"/>
      <c r="P22" s="1"/>
      <c r="Q22" s="1"/>
      <c r="R22" s="1"/>
      <c r="S22" s="1"/>
      <c r="T22" s="3"/>
      <c r="U22" s="3"/>
      <c r="V22" s="3"/>
      <c r="W22" s="3"/>
      <c r="X22" s="3"/>
      <c r="Y22" s="3"/>
      <c r="Z22" s="3"/>
      <c r="AA22" s="3"/>
    </row>
    <row r="23" spans="1:27" ht="15.75" x14ac:dyDescent="0.25">
      <c r="A23" s="188"/>
      <c r="B23" s="189"/>
      <c r="C23" s="190"/>
      <c r="D23" s="191"/>
      <c r="E23" s="189"/>
      <c r="F23" s="190"/>
      <c r="G23" s="191"/>
      <c r="H23" s="189"/>
      <c r="I23" s="190"/>
      <c r="J23" s="192"/>
      <c r="K23" s="8"/>
      <c r="L23" s="1"/>
      <c r="M23" s="1"/>
      <c r="N23" s="1"/>
      <c r="O23" s="1"/>
      <c r="P23" s="1"/>
      <c r="Q23" s="1"/>
      <c r="R23" s="1"/>
      <c r="S23" s="1"/>
      <c r="T23" s="3"/>
      <c r="U23" s="3"/>
      <c r="V23" s="3"/>
      <c r="W23" s="3"/>
      <c r="X23" s="3"/>
      <c r="Y23" s="3"/>
      <c r="Z23" s="3"/>
      <c r="AA23" s="3"/>
    </row>
    <row r="24" spans="1:27" ht="15.75" x14ac:dyDescent="0.25">
      <c r="A24" s="188"/>
      <c r="B24" s="189"/>
      <c r="C24" s="190"/>
      <c r="D24" s="191"/>
      <c r="E24" s="189"/>
      <c r="F24" s="190"/>
      <c r="G24" s="191"/>
      <c r="H24" s="189"/>
      <c r="I24" s="190"/>
      <c r="J24" s="192"/>
      <c r="K24" s="8"/>
      <c r="L24" s="1"/>
      <c r="M24" s="1"/>
      <c r="N24" s="1"/>
      <c r="O24" s="1"/>
      <c r="P24" s="1"/>
      <c r="Q24" s="1"/>
      <c r="R24" s="1"/>
      <c r="S24" s="1"/>
      <c r="T24" s="3"/>
      <c r="U24" s="3"/>
      <c r="V24" s="3"/>
      <c r="W24" s="3"/>
      <c r="X24" s="3"/>
      <c r="Y24" s="3"/>
      <c r="Z24" s="3"/>
      <c r="AA24" s="3"/>
    </row>
    <row r="25" spans="1:27" ht="15.75" x14ac:dyDescent="0.25">
      <c r="A25" s="188"/>
      <c r="B25" s="189"/>
      <c r="C25" s="190"/>
      <c r="D25" s="191"/>
      <c r="E25" s="189"/>
      <c r="F25" s="190"/>
      <c r="G25" s="191"/>
      <c r="H25" s="189"/>
      <c r="I25" s="190"/>
      <c r="J25" s="192"/>
      <c r="K25" s="8"/>
      <c r="L25" s="1"/>
      <c r="M25" s="1"/>
      <c r="N25" s="1"/>
      <c r="O25" s="1"/>
      <c r="P25" s="1"/>
      <c r="Q25" s="1"/>
      <c r="R25" s="1"/>
      <c r="S25" s="1"/>
      <c r="T25" s="3"/>
      <c r="U25" s="3"/>
      <c r="V25" s="3"/>
      <c r="W25" s="3"/>
      <c r="X25" s="3"/>
      <c r="Y25" s="3"/>
      <c r="Z25" s="3"/>
      <c r="AA25" s="3"/>
    </row>
    <row r="26" spans="1:27" ht="15.75" x14ac:dyDescent="0.25">
      <c r="A26" s="188"/>
      <c r="B26" s="189"/>
      <c r="C26" s="190"/>
      <c r="D26" s="191"/>
      <c r="E26" s="189"/>
      <c r="F26" s="190"/>
      <c r="G26" s="191"/>
      <c r="H26" s="189"/>
      <c r="I26" s="190"/>
      <c r="J26" s="192"/>
      <c r="K26" s="8"/>
      <c r="L26" s="1"/>
      <c r="M26" s="1"/>
      <c r="N26" s="1"/>
      <c r="O26" s="1"/>
      <c r="P26" s="1"/>
      <c r="Q26" s="1"/>
      <c r="R26" s="1"/>
      <c r="S26" s="1"/>
      <c r="T26" s="3"/>
      <c r="U26" s="3"/>
      <c r="V26" s="3"/>
      <c r="W26" s="3"/>
      <c r="X26" s="3"/>
      <c r="Y26" s="3"/>
      <c r="Z26" s="3"/>
      <c r="AA26" s="3"/>
    </row>
    <row r="27" spans="1:27" ht="15.75" x14ac:dyDescent="0.25">
      <c r="A27" s="188"/>
      <c r="B27" s="189"/>
      <c r="C27" s="190"/>
      <c r="D27" s="191"/>
      <c r="E27" s="189"/>
      <c r="F27" s="190"/>
      <c r="G27" s="191"/>
      <c r="H27" s="189"/>
      <c r="I27" s="190"/>
      <c r="J27" s="192"/>
      <c r="K27" s="8"/>
      <c r="L27" s="1"/>
      <c r="M27" s="1"/>
      <c r="N27" s="1"/>
      <c r="O27" s="1"/>
      <c r="P27" s="1"/>
      <c r="Q27" s="1"/>
      <c r="R27" s="1"/>
      <c r="S27" s="1"/>
      <c r="T27" s="3"/>
      <c r="U27" s="3"/>
      <c r="V27" s="3"/>
      <c r="W27" s="3"/>
      <c r="X27" s="3"/>
      <c r="Y27" s="3"/>
      <c r="Z27" s="3"/>
      <c r="AA27" s="3"/>
    </row>
    <row r="28" spans="1:27" ht="15.75" x14ac:dyDescent="0.25">
      <c r="A28" s="188"/>
      <c r="B28" s="189"/>
      <c r="C28" s="190"/>
      <c r="D28" s="191"/>
      <c r="E28" s="189"/>
      <c r="F28" s="190"/>
      <c r="G28" s="191"/>
      <c r="H28" s="189"/>
      <c r="I28" s="190"/>
      <c r="J28" s="192"/>
      <c r="K28" s="8"/>
      <c r="L28" s="1"/>
      <c r="M28" s="1"/>
      <c r="N28" s="1"/>
      <c r="O28" s="1"/>
      <c r="P28" s="1"/>
      <c r="Q28" s="1"/>
      <c r="R28" s="1"/>
      <c r="S28" s="1"/>
      <c r="T28" s="3"/>
      <c r="U28" s="3"/>
      <c r="V28" s="3"/>
      <c r="W28" s="3"/>
      <c r="X28" s="3"/>
      <c r="Y28" s="3"/>
      <c r="Z28" s="3"/>
      <c r="AA28" s="3"/>
    </row>
    <row r="29" spans="1:27" ht="15.75" x14ac:dyDescent="0.25">
      <c r="A29" s="188"/>
      <c r="B29" s="189"/>
      <c r="C29" s="190"/>
      <c r="D29" s="191"/>
      <c r="E29" s="189"/>
      <c r="F29" s="190"/>
      <c r="G29" s="191"/>
      <c r="H29" s="189"/>
      <c r="I29" s="190"/>
      <c r="J29" s="192"/>
      <c r="K29" s="8"/>
      <c r="L29" s="1"/>
      <c r="M29" s="1"/>
      <c r="N29" s="1"/>
      <c r="O29" s="1"/>
      <c r="P29" s="1"/>
      <c r="Q29" s="1"/>
      <c r="R29" s="1"/>
      <c r="S29" s="1"/>
      <c r="T29" s="3"/>
      <c r="U29" s="3"/>
      <c r="V29" s="3"/>
      <c r="W29" s="3"/>
      <c r="X29" s="3"/>
      <c r="Y29" s="3"/>
      <c r="Z29" s="3"/>
      <c r="AA29" s="3"/>
    </row>
    <row r="30" spans="1:27" ht="15.75" x14ac:dyDescent="0.2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75" x14ac:dyDescent="0.25">
      <c r="A31" s="193"/>
      <c r="B31" s="193"/>
      <c r="C31" s="193"/>
      <c r="D31" s="193"/>
      <c r="E31" s="193"/>
      <c r="F31" s="193"/>
      <c r="G31" s="193"/>
      <c r="H31" s="193"/>
      <c r="I31" s="193"/>
      <c r="J31" s="193"/>
      <c r="K31" s="1"/>
      <c r="L31" s="1"/>
      <c r="M31" s="1"/>
      <c r="N31" s="1"/>
      <c r="O31" s="1"/>
      <c r="P31" s="1"/>
      <c r="Q31" s="1"/>
      <c r="R31" s="1"/>
      <c r="S31" s="1"/>
      <c r="T31" s="3"/>
      <c r="U31" s="3"/>
      <c r="V31" s="3"/>
      <c r="W31" s="3"/>
      <c r="X31" s="3"/>
      <c r="Y31" s="3"/>
      <c r="Z31" s="3"/>
      <c r="AA31" s="3"/>
    </row>
    <row r="32" spans="1:27" ht="15.75" x14ac:dyDescent="0.2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5">
      <c r="A33" s="21" t="s">
        <v>44</v>
      </c>
      <c r="B33" s="20"/>
      <c r="C33" s="20"/>
      <c r="D33" s="20"/>
      <c r="E33" s="20"/>
      <c r="F33" s="20"/>
      <c r="G33" s="20"/>
      <c r="H33" s="20"/>
      <c r="I33" s="20"/>
      <c r="J33" s="20"/>
      <c r="K33" s="1"/>
      <c r="L33" s="1"/>
      <c r="M33" s="1"/>
      <c r="N33" s="1"/>
      <c r="O33" s="1"/>
      <c r="P33" s="1"/>
      <c r="Q33" s="1"/>
      <c r="R33" s="1"/>
      <c r="S33" s="1"/>
      <c r="T33" s="3"/>
      <c r="U33" s="3"/>
      <c r="V33" s="3"/>
      <c r="W33" s="3"/>
      <c r="X33" s="3"/>
      <c r="Y33" s="3"/>
      <c r="Z33" s="3"/>
      <c r="AA33" s="3"/>
    </row>
    <row r="34" spans="1:27" ht="16.5" thickBot="1" x14ac:dyDescent="0.3">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6.950000000000003" customHeight="1" x14ac:dyDescent="0.25">
      <c r="A35" s="9" t="s">
        <v>13</v>
      </c>
      <c r="B35" s="186" t="s">
        <v>23</v>
      </c>
      <c r="C35" s="186"/>
      <c r="D35" s="186"/>
      <c r="E35" s="186"/>
      <c r="F35" s="186"/>
      <c r="G35" s="185"/>
      <c r="H35" s="186" t="s">
        <v>45</v>
      </c>
      <c r="I35" s="186"/>
      <c r="J35" s="187"/>
      <c r="K35" s="1"/>
      <c r="L35" s="1"/>
      <c r="M35" s="1"/>
      <c r="N35" s="1"/>
      <c r="O35" s="1"/>
      <c r="P35" s="1"/>
      <c r="Q35" s="1"/>
      <c r="R35" s="1"/>
      <c r="S35" s="1"/>
      <c r="T35" s="3"/>
      <c r="U35" s="3"/>
      <c r="V35" s="3"/>
      <c r="W35" s="3"/>
      <c r="X35" s="3"/>
      <c r="Y35" s="3"/>
      <c r="Z35" s="3"/>
      <c r="AA35" s="3"/>
    </row>
    <row r="36" spans="1:27" ht="15.75" x14ac:dyDescent="0.25">
      <c r="A36" s="18">
        <v>1</v>
      </c>
      <c r="B36" s="194" t="s">
        <v>24</v>
      </c>
      <c r="C36" s="195"/>
      <c r="D36" s="195"/>
      <c r="E36" s="195"/>
      <c r="F36" s="195"/>
      <c r="G36" s="196"/>
      <c r="H36" s="197"/>
      <c r="I36" s="191"/>
      <c r="J36" s="192"/>
      <c r="K36" s="1"/>
      <c r="L36" s="1"/>
      <c r="M36" s="1"/>
      <c r="N36" s="1"/>
      <c r="O36" s="1"/>
      <c r="P36" s="1"/>
      <c r="Q36" s="1"/>
      <c r="R36" s="1"/>
      <c r="S36" s="1"/>
      <c r="T36" s="3"/>
      <c r="U36" s="3"/>
      <c r="V36" s="3"/>
      <c r="W36" s="3"/>
      <c r="X36" s="3"/>
      <c r="Y36" s="3"/>
      <c r="Z36" s="3"/>
      <c r="AA36" s="3"/>
    </row>
    <row r="37" spans="1:27" ht="15.75" x14ac:dyDescent="0.25">
      <c r="A37" s="18">
        <v>2</v>
      </c>
      <c r="B37" s="194" t="s">
        <v>25</v>
      </c>
      <c r="C37" s="195"/>
      <c r="D37" s="195"/>
      <c r="E37" s="195"/>
      <c r="F37" s="195"/>
      <c r="G37" s="196"/>
      <c r="H37" s="197"/>
      <c r="I37" s="191"/>
      <c r="J37" s="192"/>
      <c r="K37" s="1"/>
      <c r="L37" s="1"/>
      <c r="M37" s="1"/>
      <c r="N37" s="1"/>
      <c r="O37" s="1"/>
      <c r="P37" s="1"/>
      <c r="Q37" s="1"/>
      <c r="R37" s="1"/>
      <c r="S37" s="1"/>
      <c r="T37" s="3"/>
      <c r="U37" s="3"/>
      <c r="V37" s="3"/>
      <c r="W37" s="3"/>
      <c r="X37" s="3"/>
      <c r="Y37" s="3"/>
      <c r="Z37" s="3"/>
      <c r="AA37" s="3"/>
    </row>
    <row r="38" spans="1:27" ht="51.75" customHeight="1" x14ac:dyDescent="0.25">
      <c r="A38" s="18">
        <v>3</v>
      </c>
      <c r="B38" s="194" t="s">
        <v>26</v>
      </c>
      <c r="C38" s="195"/>
      <c r="D38" s="195"/>
      <c r="E38" s="195"/>
      <c r="F38" s="195"/>
      <c r="G38" s="196"/>
      <c r="H38" s="190"/>
      <c r="I38" s="197"/>
      <c r="J38" s="204"/>
      <c r="K38" s="1"/>
      <c r="L38" s="1"/>
      <c r="M38" s="1"/>
      <c r="N38" s="1"/>
      <c r="O38" s="1"/>
      <c r="P38" s="1"/>
      <c r="Q38" s="1"/>
      <c r="R38" s="1"/>
      <c r="S38" s="1"/>
      <c r="T38" s="3"/>
      <c r="U38" s="3"/>
      <c r="V38" s="3"/>
      <c r="W38" s="3"/>
      <c r="X38" s="3"/>
      <c r="Y38" s="3"/>
      <c r="Z38" s="3"/>
      <c r="AA38" s="3"/>
    </row>
    <row r="39" spans="1:27" ht="32.25" customHeight="1" x14ac:dyDescent="0.25">
      <c r="A39" s="18">
        <v>4</v>
      </c>
      <c r="B39" s="194" t="s">
        <v>27</v>
      </c>
      <c r="C39" s="195"/>
      <c r="D39" s="195"/>
      <c r="E39" s="195"/>
      <c r="F39" s="195"/>
      <c r="G39" s="196"/>
      <c r="H39" s="197"/>
      <c r="I39" s="191"/>
      <c r="J39" s="192"/>
      <c r="K39" s="1"/>
      <c r="L39" s="1"/>
      <c r="M39" s="1"/>
      <c r="N39" s="1"/>
      <c r="O39" s="1"/>
      <c r="P39" s="1"/>
      <c r="Q39" s="1"/>
      <c r="R39" s="1"/>
      <c r="S39" s="1"/>
      <c r="T39" s="3"/>
      <c r="U39" s="3"/>
      <c r="V39" s="3"/>
      <c r="W39" s="3"/>
      <c r="X39" s="3"/>
      <c r="Y39" s="3"/>
      <c r="Z39" s="3"/>
      <c r="AA39" s="3"/>
    </row>
    <row r="40" spans="1:27" ht="15.75" x14ac:dyDescent="0.25">
      <c r="A40" s="19">
        <v>5</v>
      </c>
      <c r="B40" s="198" t="s">
        <v>30</v>
      </c>
      <c r="C40" s="199"/>
      <c r="D40" s="199"/>
      <c r="E40" s="199"/>
      <c r="F40" s="199"/>
      <c r="G40" s="200"/>
      <c r="H40" s="197"/>
      <c r="I40" s="191"/>
      <c r="J40" s="192"/>
      <c r="K40" s="1"/>
      <c r="L40" s="1"/>
      <c r="M40" s="1"/>
      <c r="N40" s="1"/>
      <c r="O40" s="1"/>
      <c r="P40" s="1"/>
      <c r="Q40" s="1"/>
      <c r="R40" s="1"/>
      <c r="S40" s="1"/>
      <c r="T40" s="3"/>
      <c r="U40" s="3"/>
      <c r="V40" s="3"/>
      <c r="W40" s="3"/>
      <c r="X40" s="3"/>
      <c r="Y40" s="3"/>
      <c r="Z40" s="3"/>
      <c r="AA40" s="3"/>
    </row>
    <row r="41" spans="1:27" ht="15.75" x14ac:dyDescent="0.25">
      <c r="A41" s="10">
        <v>6</v>
      </c>
      <c r="B41" s="201" t="s">
        <v>68</v>
      </c>
      <c r="C41" s="202"/>
      <c r="D41" s="202"/>
      <c r="E41" s="202"/>
      <c r="F41" s="202"/>
      <c r="G41" s="203"/>
      <c r="H41" s="197"/>
      <c r="I41" s="191"/>
      <c r="J41" s="192"/>
      <c r="K41" s="1"/>
      <c r="L41" s="1"/>
      <c r="M41" s="1"/>
      <c r="N41" s="1"/>
      <c r="O41" s="1"/>
      <c r="P41" s="1"/>
      <c r="Q41" s="1"/>
      <c r="R41" s="1"/>
      <c r="S41" s="1"/>
      <c r="T41" s="3"/>
      <c r="U41" s="3"/>
      <c r="V41" s="3"/>
      <c r="W41" s="3"/>
      <c r="X41" s="3"/>
      <c r="Y41" s="3"/>
      <c r="Z41" s="3"/>
      <c r="AA41" s="3"/>
    </row>
    <row r="42" spans="1:27" ht="15.75" x14ac:dyDescent="0.25">
      <c r="A42" s="10">
        <v>7</v>
      </c>
      <c r="B42" s="194" t="s">
        <v>69</v>
      </c>
      <c r="C42" s="195"/>
      <c r="D42" s="195"/>
      <c r="E42" s="195"/>
      <c r="F42" s="195"/>
      <c r="G42" s="196"/>
      <c r="H42" s="197"/>
      <c r="I42" s="191"/>
      <c r="J42" s="192"/>
      <c r="K42" s="1"/>
      <c r="L42" s="1"/>
      <c r="M42" s="1"/>
      <c r="N42" s="1"/>
      <c r="O42" s="1"/>
      <c r="P42" s="1"/>
      <c r="Q42" s="1"/>
      <c r="R42" s="1"/>
      <c r="S42" s="1"/>
      <c r="T42" s="3"/>
      <c r="U42" s="3"/>
      <c r="V42" s="3"/>
      <c r="W42" s="3"/>
      <c r="X42" s="3"/>
      <c r="Y42" s="3"/>
      <c r="Z42" s="3"/>
      <c r="AA42" s="3"/>
    </row>
    <row r="43" spans="1:27" ht="15.75" x14ac:dyDescent="0.25">
      <c r="A43" s="10"/>
      <c r="B43" s="201"/>
      <c r="C43" s="202"/>
      <c r="D43" s="202"/>
      <c r="E43" s="202"/>
      <c r="F43" s="202"/>
      <c r="G43" s="203"/>
      <c r="H43" s="197"/>
      <c r="I43" s="191"/>
      <c r="J43" s="192"/>
      <c r="K43" s="1"/>
      <c r="L43" s="1"/>
      <c r="M43" s="1"/>
      <c r="N43" s="1"/>
      <c r="O43" s="1"/>
      <c r="P43" s="1"/>
      <c r="Q43" s="1"/>
      <c r="R43" s="1"/>
      <c r="S43" s="1"/>
      <c r="T43" s="3"/>
      <c r="U43" s="3"/>
      <c r="V43" s="3"/>
      <c r="W43" s="3"/>
      <c r="X43" s="3"/>
      <c r="Y43" s="3"/>
      <c r="Z43" s="3"/>
      <c r="AA43" s="3"/>
    </row>
    <row r="44" spans="1:27" ht="15.75" x14ac:dyDescent="0.25">
      <c r="A44" s="10"/>
      <c r="B44" s="201"/>
      <c r="C44" s="202"/>
      <c r="D44" s="202"/>
      <c r="E44" s="202"/>
      <c r="F44" s="202"/>
      <c r="G44" s="203"/>
      <c r="H44" s="197"/>
      <c r="I44" s="191"/>
      <c r="J44" s="192"/>
      <c r="K44" s="1"/>
      <c r="L44" s="1"/>
      <c r="M44" s="1"/>
      <c r="N44" s="1"/>
      <c r="O44" s="1"/>
      <c r="P44" s="1"/>
      <c r="Q44" s="1"/>
      <c r="R44" s="1"/>
      <c r="S44" s="1"/>
      <c r="T44" s="3"/>
      <c r="U44" s="3"/>
      <c r="V44" s="3"/>
      <c r="W44" s="3"/>
      <c r="X44" s="3"/>
      <c r="Y44" s="3"/>
      <c r="Z44" s="3"/>
      <c r="AA44" s="3"/>
    </row>
    <row r="45" spans="1:27" ht="15.75" x14ac:dyDescent="0.25">
      <c r="A45" s="10"/>
      <c r="B45" s="201"/>
      <c r="C45" s="202"/>
      <c r="D45" s="202"/>
      <c r="E45" s="202"/>
      <c r="F45" s="202"/>
      <c r="G45" s="203"/>
      <c r="H45" s="197"/>
      <c r="I45" s="191"/>
      <c r="J45" s="192"/>
      <c r="K45" s="1"/>
      <c r="L45" s="1"/>
      <c r="M45" s="1"/>
      <c r="N45" s="1"/>
      <c r="O45" s="1"/>
      <c r="P45" s="1"/>
      <c r="Q45" s="1"/>
      <c r="R45" s="1"/>
      <c r="S45" s="1"/>
      <c r="T45" s="3"/>
      <c r="U45" s="3"/>
      <c r="V45" s="3"/>
      <c r="W45" s="3"/>
      <c r="X45" s="3"/>
      <c r="Y45" s="3"/>
      <c r="Z45" s="3"/>
      <c r="AA45" s="3"/>
    </row>
    <row r="46" spans="1:27" ht="16.5" thickBot="1" x14ac:dyDescent="0.3">
      <c r="A46" s="11"/>
      <c r="B46" s="205"/>
      <c r="C46" s="206"/>
      <c r="D46" s="206"/>
      <c r="E46" s="206"/>
      <c r="F46" s="206"/>
      <c r="G46" s="207"/>
      <c r="H46" s="208"/>
      <c r="I46" s="209"/>
      <c r="J46" s="210"/>
      <c r="K46" s="1"/>
      <c r="L46" s="1"/>
      <c r="M46" s="1"/>
      <c r="N46" s="1"/>
      <c r="O46" s="1"/>
      <c r="P46" s="1"/>
      <c r="Q46" s="1"/>
      <c r="R46" s="1"/>
      <c r="S46" s="1"/>
      <c r="T46" s="3"/>
      <c r="U46" s="3"/>
      <c r="V46" s="3"/>
      <c r="W46" s="3"/>
      <c r="X46" s="3"/>
      <c r="Y46" s="3"/>
      <c r="Z46" s="3"/>
      <c r="AA46" s="3"/>
    </row>
    <row r="47" spans="1:27" ht="15.75" x14ac:dyDescent="0.2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25">
      <c r="A48" s="211" t="s">
        <v>28</v>
      </c>
      <c r="B48" s="211"/>
      <c r="C48" s="211"/>
      <c r="D48" s="211"/>
      <c r="E48" s="211"/>
      <c r="F48" s="211"/>
      <c r="G48" s="211"/>
      <c r="H48" s="211"/>
      <c r="I48" s="211"/>
      <c r="J48" s="211"/>
      <c r="K48" s="1"/>
      <c r="L48" s="1"/>
      <c r="M48" s="1"/>
      <c r="N48" s="1"/>
      <c r="O48" s="1"/>
      <c r="P48" s="1"/>
      <c r="Q48" s="1"/>
      <c r="R48" s="1"/>
      <c r="S48" s="1"/>
      <c r="T48" s="3"/>
      <c r="U48" s="3"/>
      <c r="V48" s="3"/>
      <c r="W48" s="3"/>
      <c r="X48" s="3"/>
      <c r="Y48" s="3"/>
      <c r="Z48" s="3"/>
      <c r="AA48" s="3"/>
    </row>
    <row r="49" spans="1:27" ht="15.75" x14ac:dyDescent="0.2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75" x14ac:dyDescent="0.2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75" x14ac:dyDescent="0.25">
      <c r="A51" s="212" t="s">
        <v>29</v>
      </c>
      <c r="B51" s="212"/>
      <c r="C51" s="212"/>
      <c r="D51" s="212"/>
      <c r="E51" s="213"/>
      <c r="F51" s="214"/>
      <c r="G51" s="214"/>
      <c r="H51" s="214"/>
      <c r="I51" s="214"/>
      <c r="J51" s="214"/>
      <c r="K51" s="1"/>
      <c r="L51" s="1"/>
      <c r="M51" s="1"/>
      <c r="N51" s="1"/>
      <c r="O51" s="1"/>
      <c r="P51" s="1"/>
      <c r="Q51" s="1"/>
      <c r="R51" s="1"/>
      <c r="S51" s="1"/>
      <c r="T51" s="3"/>
      <c r="U51" s="3"/>
      <c r="V51" s="3"/>
      <c r="W51" s="3"/>
      <c r="X51" s="3"/>
      <c r="Y51" s="3"/>
      <c r="Z51" s="3"/>
      <c r="AA51" s="3"/>
    </row>
    <row r="52" spans="1:27" ht="15.75" x14ac:dyDescent="0.2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75" x14ac:dyDescent="0.25">
      <c r="A53" s="212" t="s">
        <v>71</v>
      </c>
      <c r="B53" s="212"/>
      <c r="C53" s="212"/>
      <c r="D53" s="212"/>
      <c r="E53" s="213"/>
      <c r="F53" s="214"/>
      <c r="G53" s="214"/>
      <c r="H53" s="214"/>
      <c r="I53" s="214"/>
      <c r="J53" s="214"/>
      <c r="K53" s="1"/>
      <c r="L53" s="1"/>
      <c r="M53" s="1"/>
      <c r="N53" s="1"/>
      <c r="O53" s="1"/>
      <c r="P53" s="1"/>
      <c r="Q53" s="1"/>
      <c r="R53" s="1"/>
      <c r="S53" s="1"/>
      <c r="T53" s="3"/>
      <c r="U53" s="3"/>
      <c r="V53" s="3"/>
      <c r="W53" s="3"/>
      <c r="X53" s="3"/>
      <c r="Y53" s="3"/>
      <c r="Z53" s="3"/>
      <c r="AA53" s="3"/>
    </row>
    <row r="54" spans="1:27" ht="15.75" x14ac:dyDescent="0.2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75" x14ac:dyDescent="0.2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75" x14ac:dyDescent="0.2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x14ac:dyDescent="0.2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x14ac:dyDescent="0.2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x14ac:dyDescent="0.2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x14ac:dyDescent="0.2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x14ac:dyDescent="0.2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x14ac:dyDescent="0.2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x14ac:dyDescent="0.2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x14ac:dyDescent="0.2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x14ac:dyDescent="0.2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x14ac:dyDescent="0.2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x14ac:dyDescent="0.2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x14ac:dyDescent="0.2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x14ac:dyDescent="0.2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x14ac:dyDescent="0.2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x14ac:dyDescent="0.2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x14ac:dyDescent="0.2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x14ac:dyDescent="0.2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x14ac:dyDescent="0.2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x14ac:dyDescent="0.2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x14ac:dyDescent="0.2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x14ac:dyDescent="0.2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x14ac:dyDescent="0.2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x14ac:dyDescent="0.2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x14ac:dyDescent="0.2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x14ac:dyDescent="0.2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x14ac:dyDescent="0.2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x14ac:dyDescent="0.2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x14ac:dyDescent="0.2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x14ac:dyDescent="0.2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x14ac:dyDescent="0.2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x14ac:dyDescent="0.2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x14ac:dyDescent="0.2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x14ac:dyDescent="0.2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x14ac:dyDescent="0.2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x14ac:dyDescent="0.2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x14ac:dyDescent="0.2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x14ac:dyDescent="0.2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x14ac:dyDescent="0.2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x14ac:dyDescent="0.2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x14ac:dyDescent="0.2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x14ac:dyDescent="0.2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x14ac:dyDescent="0.2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x14ac:dyDescent="0.2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x14ac:dyDescent="0.25">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x14ac:dyDescent="0.2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81"/>
  <sheetViews>
    <sheetView zoomScale="169" zoomScaleNormal="112" workbookViewId="0">
      <selection activeCell="B45" sqref="B45:O47"/>
    </sheetView>
  </sheetViews>
  <sheetFormatPr defaultColWidth="9.140625" defaultRowHeight="15.75" x14ac:dyDescent="0.25"/>
  <cols>
    <col min="1" max="1" width="3.42578125" style="12" customWidth="1"/>
    <col min="2" max="16384" width="9.140625" style="12"/>
  </cols>
  <sheetData>
    <row r="1" spans="1:15" ht="18.75" x14ac:dyDescent="0.3">
      <c r="A1" s="217" t="s">
        <v>67</v>
      </c>
      <c r="B1" s="217"/>
      <c r="C1" s="217"/>
      <c r="D1" s="217"/>
      <c r="E1" s="217"/>
      <c r="F1" s="217"/>
      <c r="G1" s="217"/>
      <c r="H1" s="217"/>
      <c r="I1" s="217"/>
      <c r="J1" s="217"/>
      <c r="K1" s="217"/>
      <c r="L1" s="217"/>
      <c r="M1" s="217"/>
      <c r="N1" s="217"/>
      <c r="O1" s="217"/>
    </row>
    <row r="2" spans="1:15" x14ac:dyDescent="0.25">
      <c r="A2" s="47" t="s">
        <v>43</v>
      </c>
      <c r="B2" s="215" t="s">
        <v>72</v>
      </c>
      <c r="C2" s="215"/>
      <c r="D2" s="215"/>
      <c r="E2" s="215"/>
      <c r="F2" s="215"/>
      <c r="G2" s="215"/>
      <c r="H2" s="215"/>
      <c r="I2" s="215"/>
      <c r="J2" s="215"/>
      <c r="K2" s="215"/>
      <c r="L2" s="215"/>
      <c r="M2" s="215"/>
      <c r="N2" s="215"/>
      <c r="O2" s="215"/>
    </row>
    <row r="3" spans="1:15" x14ac:dyDescent="0.25">
      <c r="A3" s="47"/>
      <c r="B3" s="215"/>
      <c r="C3" s="215"/>
      <c r="D3" s="215"/>
      <c r="E3" s="215"/>
      <c r="F3" s="215"/>
      <c r="G3" s="215"/>
      <c r="H3" s="215"/>
      <c r="I3" s="215"/>
      <c r="J3" s="215"/>
      <c r="K3" s="215"/>
      <c r="L3" s="215"/>
      <c r="M3" s="215"/>
      <c r="N3" s="215"/>
      <c r="O3" s="215"/>
    </row>
    <row r="4" spans="1:15" x14ac:dyDescent="0.25">
      <c r="A4" s="47"/>
      <c r="B4" s="215"/>
      <c r="C4" s="215"/>
      <c r="D4" s="215"/>
      <c r="E4" s="215"/>
      <c r="F4" s="215"/>
      <c r="G4" s="215"/>
      <c r="H4" s="215"/>
      <c r="I4" s="215"/>
      <c r="J4" s="215"/>
      <c r="K4" s="215"/>
      <c r="L4" s="215"/>
      <c r="M4" s="215"/>
      <c r="N4" s="215"/>
      <c r="O4" s="215"/>
    </row>
    <row r="5" spans="1:15" x14ac:dyDescent="0.25">
      <c r="A5" s="47"/>
      <c r="B5" s="215"/>
      <c r="C5" s="215"/>
      <c r="D5" s="215"/>
      <c r="E5" s="215"/>
      <c r="F5" s="215"/>
      <c r="G5" s="215"/>
      <c r="H5" s="215"/>
      <c r="I5" s="215"/>
      <c r="J5" s="215"/>
      <c r="K5" s="215"/>
      <c r="L5" s="215"/>
      <c r="M5" s="215"/>
      <c r="N5" s="215"/>
      <c r="O5" s="215"/>
    </row>
    <row r="6" spans="1:15" x14ac:dyDescent="0.25">
      <c r="A6" s="47"/>
      <c r="B6" s="215"/>
      <c r="C6" s="215"/>
      <c r="D6" s="215"/>
      <c r="E6" s="215"/>
      <c r="F6" s="215"/>
      <c r="G6" s="215"/>
      <c r="H6" s="215"/>
      <c r="I6" s="215"/>
      <c r="J6" s="215"/>
      <c r="K6" s="215"/>
      <c r="L6" s="215"/>
      <c r="M6" s="215"/>
      <c r="N6" s="215"/>
      <c r="O6" s="215"/>
    </row>
    <row r="7" spans="1:15" x14ac:dyDescent="0.25">
      <c r="A7" s="47"/>
      <c r="B7" s="215"/>
      <c r="C7" s="215"/>
      <c r="D7" s="215"/>
      <c r="E7" s="215"/>
      <c r="F7" s="215"/>
      <c r="G7" s="215"/>
      <c r="H7" s="215"/>
      <c r="I7" s="215"/>
      <c r="J7" s="215"/>
      <c r="K7" s="215"/>
      <c r="L7" s="215"/>
      <c r="M7" s="215"/>
      <c r="N7" s="215"/>
      <c r="O7" s="215"/>
    </row>
    <row r="8" spans="1:15" x14ac:dyDescent="0.25">
      <c r="A8" s="47"/>
      <c r="B8" s="215"/>
      <c r="C8" s="215"/>
      <c r="D8" s="215"/>
      <c r="E8" s="215"/>
      <c r="F8" s="215"/>
      <c r="G8" s="215"/>
      <c r="H8" s="215"/>
      <c r="I8" s="215"/>
      <c r="J8" s="215"/>
      <c r="K8" s="215"/>
      <c r="L8" s="215"/>
      <c r="M8" s="215"/>
      <c r="N8" s="215"/>
      <c r="O8" s="215"/>
    </row>
    <row r="9" spans="1:15" x14ac:dyDescent="0.25">
      <c r="A9" s="47"/>
      <c r="B9" s="215"/>
      <c r="C9" s="215"/>
      <c r="D9" s="215"/>
      <c r="E9" s="215"/>
      <c r="F9" s="215"/>
      <c r="G9" s="215"/>
      <c r="H9" s="215"/>
      <c r="I9" s="215"/>
      <c r="J9" s="215"/>
      <c r="K9" s="215"/>
      <c r="L9" s="215"/>
      <c r="M9" s="215"/>
      <c r="N9" s="215"/>
      <c r="O9" s="215"/>
    </row>
    <row r="10" spans="1:15" x14ac:dyDescent="0.25">
      <c r="A10" s="218" t="s">
        <v>46</v>
      </c>
      <c r="B10" s="215" t="s">
        <v>73</v>
      </c>
      <c r="C10" s="215"/>
      <c r="D10" s="215"/>
      <c r="E10" s="215"/>
      <c r="F10" s="215"/>
      <c r="G10" s="215"/>
      <c r="H10" s="215"/>
      <c r="I10" s="215"/>
      <c r="J10" s="215"/>
      <c r="K10" s="215"/>
      <c r="L10" s="215"/>
      <c r="M10" s="215"/>
      <c r="N10" s="215"/>
      <c r="O10" s="215"/>
    </row>
    <row r="11" spans="1:15" x14ac:dyDescent="0.25">
      <c r="A11" s="218"/>
      <c r="B11" s="215"/>
      <c r="C11" s="215"/>
      <c r="D11" s="215"/>
      <c r="E11" s="215"/>
      <c r="F11" s="215"/>
      <c r="G11" s="215"/>
      <c r="H11" s="215"/>
      <c r="I11" s="215"/>
      <c r="J11" s="215"/>
      <c r="K11" s="215"/>
      <c r="L11" s="215"/>
      <c r="M11" s="215"/>
      <c r="N11" s="215"/>
      <c r="O11" s="215"/>
    </row>
    <row r="12" spans="1:15" x14ac:dyDescent="0.25">
      <c r="A12" s="218"/>
      <c r="B12" s="215"/>
      <c r="C12" s="215"/>
      <c r="D12" s="215"/>
      <c r="E12" s="215"/>
      <c r="F12" s="215"/>
      <c r="G12" s="215"/>
      <c r="H12" s="215"/>
      <c r="I12" s="215"/>
      <c r="J12" s="215"/>
      <c r="K12" s="215"/>
      <c r="L12" s="215"/>
      <c r="M12" s="215"/>
      <c r="N12" s="215"/>
      <c r="O12" s="215"/>
    </row>
    <row r="13" spans="1:15" x14ac:dyDescent="0.25">
      <c r="A13" s="218"/>
      <c r="B13" s="215"/>
      <c r="C13" s="215"/>
      <c r="D13" s="215"/>
      <c r="E13" s="215"/>
      <c r="F13" s="215"/>
      <c r="G13" s="215"/>
      <c r="H13" s="215"/>
      <c r="I13" s="215"/>
      <c r="J13" s="215"/>
      <c r="K13" s="215"/>
      <c r="L13" s="215"/>
      <c r="M13" s="215"/>
      <c r="N13" s="215"/>
      <c r="O13" s="215"/>
    </row>
    <row r="14" spans="1:15" x14ac:dyDescent="0.25">
      <c r="A14" s="218"/>
      <c r="B14" s="215"/>
      <c r="C14" s="215"/>
      <c r="D14" s="215"/>
      <c r="E14" s="215"/>
      <c r="F14" s="215"/>
      <c r="G14" s="215"/>
      <c r="H14" s="215"/>
      <c r="I14" s="215"/>
      <c r="J14" s="215"/>
      <c r="K14" s="215"/>
      <c r="L14" s="215"/>
      <c r="M14" s="215"/>
      <c r="N14" s="215"/>
      <c r="O14" s="215"/>
    </row>
    <row r="15" spans="1:15" x14ac:dyDescent="0.25">
      <c r="A15" s="218"/>
      <c r="B15" s="215"/>
      <c r="C15" s="215"/>
      <c r="D15" s="215"/>
      <c r="E15" s="215"/>
      <c r="F15" s="215"/>
      <c r="G15" s="215"/>
      <c r="H15" s="215"/>
      <c r="I15" s="215"/>
      <c r="J15" s="215"/>
      <c r="K15" s="215"/>
      <c r="L15" s="215"/>
      <c r="M15" s="215"/>
      <c r="N15" s="215"/>
      <c r="O15" s="215"/>
    </row>
    <row r="16" spans="1:15" x14ac:dyDescent="0.25">
      <c r="A16" s="218"/>
      <c r="B16" s="215"/>
      <c r="C16" s="215"/>
      <c r="D16" s="215"/>
      <c r="E16" s="215"/>
      <c r="F16" s="215"/>
      <c r="G16" s="215"/>
      <c r="H16" s="215"/>
      <c r="I16" s="215"/>
      <c r="J16" s="215"/>
      <c r="K16" s="215"/>
      <c r="L16" s="215"/>
      <c r="M16" s="215"/>
      <c r="N16" s="215"/>
      <c r="O16" s="215"/>
    </row>
    <row r="17" spans="1:15" x14ac:dyDescent="0.25">
      <c r="A17" s="218"/>
      <c r="B17" s="215"/>
      <c r="C17" s="215"/>
      <c r="D17" s="215"/>
      <c r="E17" s="215"/>
      <c r="F17" s="215"/>
      <c r="G17" s="215"/>
      <c r="H17" s="215"/>
      <c r="I17" s="215"/>
      <c r="J17" s="215"/>
      <c r="K17" s="215"/>
      <c r="L17" s="215"/>
      <c r="M17" s="215"/>
      <c r="N17" s="215"/>
      <c r="O17" s="215"/>
    </row>
    <row r="18" spans="1:15" x14ac:dyDescent="0.25">
      <c r="A18" s="218"/>
      <c r="B18" s="215"/>
      <c r="C18" s="215"/>
      <c r="D18" s="215"/>
      <c r="E18" s="215"/>
      <c r="F18" s="215"/>
      <c r="G18" s="215"/>
      <c r="H18" s="215"/>
      <c r="I18" s="215"/>
      <c r="J18" s="215"/>
      <c r="K18" s="215"/>
      <c r="L18" s="215"/>
      <c r="M18" s="215"/>
      <c r="N18" s="215"/>
      <c r="O18" s="215"/>
    </row>
    <row r="19" spans="1:15" x14ac:dyDescent="0.25">
      <c r="A19" s="218"/>
      <c r="B19" s="215"/>
      <c r="C19" s="215"/>
      <c r="D19" s="215"/>
      <c r="E19" s="215"/>
      <c r="F19" s="215"/>
      <c r="G19" s="215"/>
      <c r="H19" s="215"/>
      <c r="I19" s="215"/>
      <c r="J19" s="215"/>
      <c r="K19" s="215"/>
      <c r="L19" s="215"/>
      <c r="M19" s="215"/>
      <c r="N19" s="215"/>
      <c r="O19" s="215"/>
    </row>
    <row r="20" spans="1:15" x14ac:dyDescent="0.25">
      <c r="A20" s="218" t="s">
        <v>47</v>
      </c>
      <c r="B20" s="215" t="s">
        <v>42</v>
      </c>
      <c r="C20" s="215"/>
      <c r="D20" s="215"/>
      <c r="E20" s="215"/>
      <c r="F20" s="215"/>
      <c r="G20" s="215"/>
      <c r="H20" s="215"/>
      <c r="I20" s="215"/>
      <c r="J20" s="215"/>
      <c r="K20" s="215"/>
      <c r="L20" s="215"/>
      <c r="M20" s="215"/>
      <c r="N20" s="215"/>
      <c r="O20" s="215"/>
    </row>
    <row r="21" spans="1:15" x14ac:dyDescent="0.25">
      <c r="A21" s="218"/>
      <c r="B21" s="215"/>
      <c r="C21" s="215"/>
      <c r="D21" s="215"/>
      <c r="E21" s="215"/>
      <c r="F21" s="215"/>
      <c r="G21" s="215"/>
      <c r="H21" s="215"/>
      <c r="I21" s="215"/>
      <c r="J21" s="215"/>
      <c r="K21" s="215"/>
      <c r="L21" s="215"/>
      <c r="M21" s="215"/>
      <c r="N21" s="215"/>
      <c r="O21" s="215"/>
    </row>
    <row r="22" spans="1:15" x14ac:dyDescent="0.25">
      <c r="A22" s="218"/>
      <c r="B22" s="215"/>
      <c r="C22" s="215"/>
      <c r="D22" s="215"/>
      <c r="E22" s="215"/>
      <c r="F22" s="215"/>
      <c r="G22" s="215"/>
      <c r="H22" s="215"/>
      <c r="I22" s="215"/>
      <c r="J22" s="215"/>
      <c r="K22" s="215"/>
      <c r="L22" s="215"/>
      <c r="M22" s="215"/>
      <c r="N22" s="215"/>
      <c r="O22" s="215"/>
    </row>
    <row r="23" spans="1:15" x14ac:dyDescent="0.25">
      <c r="A23" s="218" t="s">
        <v>48</v>
      </c>
      <c r="B23" s="215" t="s">
        <v>74</v>
      </c>
      <c r="C23" s="215"/>
      <c r="D23" s="215"/>
      <c r="E23" s="215"/>
      <c r="F23" s="215"/>
      <c r="G23" s="215"/>
      <c r="H23" s="215"/>
      <c r="I23" s="215"/>
      <c r="J23" s="215"/>
      <c r="K23" s="215"/>
      <c r="L23" s="215"/>
      <c r="M23" s="215"/>
      <c r="N23" s="215"/>
      <c r="O23" s="215"/>
    </row>
    <row r="24" spans="1:15" x14ac:dyDescent="0.25">
      <c r="A24" s="218"/>
      <c r="B24" s="215"/>
      <c r="C24" s="215"/>
      <c r="D24" s="215"/>
      <c r="E24" s="215"/>
      <c r="F24" s="215"/>
      <c r="G24" s="215"/>
      <c r="H24" s="215"/>
      <c r="I24" s="215"/>
      <c r="J24" s="215"/>
      <c r="K24" s="215"/>
      <c r="L24" s="215"/>
      <c r="M24" s="215"/>
      <c r="N24" s="215"/>
      <c r="O24" s="215"/>
    </row>
    <row r="25" spans="1:15" x14ac:dyDescent="0.25">
      <c r="A25" s="218"/>
      <c r="B25" s="215"/>
      <c r="C25" s="215"/>
      <c r="D25" s="215"/>
      <c r="E25" s="215"/>
      <c r="F25" s="215"/>
      <c r="G25" s="215"/>
      <c r="H25" s="215"/>
      <c r="I25" s="215"/>
      <c r="J25" s="215"/>
      <c r="K25" s="215"/>
      <c r="L25" s="215"/>
      <c r="M25" s="215"/>
      <c r="N25" s="215"/>
      <c r="O25" s="215"/>
    </row>
    <row r="26" spans="1:15" x14ac:dyDescent="0.25">
      <c r="A26" s="218"/>
      <c r="B26" s="215"/>
      <c r="C26" s="215"/>
      <c r="D26" s="215"/>
      <c r="E26" s="215"/>
      <c r="F26" s="215"/>
      <c r="G26" s="215"/>
      <c r="H26" s="215"/>
      <c r="I26" s="215"/>
      <c r="J26" s="215"/>
      <c r="K26" s="215"/>
      <c r="L26" s="215"/>
      <c r="M26" s="215"/>
      <c r="N26" s="215"/>
      <c r="O26" s="215"/>
    </row>
    <row r="27" spans="1:15" x14ac:dyDescent="0.25">
      <c r="A27" s="218"/>
      <c r="B27" s="215"/>
      <c r="C27" s="215"/>
      <c r="D27" s="215"/>
      <c r="E27" s="215"/>
      <c r="F27" s="215"/>
      <c r="G27" s="215"/>
      <c r="H27" s="215"/>
      <c r="I27" s="215"/>
      <c r="J27" s="215"/>
      <c r="K27" s="215"/>
      <c r="L27" s="215"/>
      <c r="M27" s="215"/>
      <c r="N27" s="215"/>
      <c r="O27" s="215"/>
    </row>
    <row r="28" spans="1:15" x14ac:dyDescent="0.25">
      <c r="A28" s="218"/>
      <c r="B28" s="215"/>
      <c r="C28" s="215"/>
      <c r="D28" s="215"/>
      <c r="E28" s="215"/>
      <c r="F28" s="215"/>
      <c r="G28" s="215"/>
      <c r="H28" s="215"/>
      <c r="I28" s="215"/>
      <c r="J28" s="215"/>
      <c r="K28" s="215"/>
      <c r="L28" s="215"/>
      <c r="M28" s="215"/>
      <c r="N28" s="215"/>
      <c r="O28" s="215"/>
    </row>
    <row r="29" spans="1:15" x14ac:dyDescent="0.25">
      <c r="A29" s="218"/>
      <c r="B29" s="215"/>
      <c r="C29" s="215"/>
      <c r="D29" s="215"/>
      <c r="E29" s="215"/>
      <c r="F29" s="215"/>
      <c r="G29" s="215"/>
      <c r="H29" s="215"/>
      <c r="I29" s="215"/>
      <c r="J29" s="215"/>
      <c r="K29" s="215"/>
      <c r="L29" s="215"/>
      <c r="M29" s="215"/>
      <c r="N29" s="215"/>
      <c r="O29" s="215"/>
    </row>
    <row r="30" spans="1:15" x14ac:dyDescent="0.25">
      <c r="A30" s="218"/>
      <c r="B30" s="215"/>
      <c r="C30" s="215"/>
      <c r="D30" s="215"/>
      <c r="E30" s="215"/>
      <c r="F30" s="215"/>
      <c r="G30" s="215"/>
      <c r="H30" s="215"/>
      <c r="I30" s="215"/>
      <c r="J30" s="215"/>
      <c r="K30" s="215"/>
      <c r="L30" s="215"/>
      <c r="M30" s="215"/>
      <c r="N30" s="215"/>
      <c r="O30" s="215"/>
    </row>
    <row r="31" spans="1:15" x14ac:dyDescent="0.25">
      <c r="A31" s="218" t="s">
        <v>49</v>
      </c>
      <c r="B31" s="215" t="s">
        <v>75</v>
      </c>
      <c r="C31" s="215"/>
      <c r="D31" s="215"/>
      <c r="E31" s="215"/>
      <c r="F31" s="215"/>
      <c r="G31" s="215"/>
      <c r="H31" s="215"/>
      <c r="I31" s="215"/>
      <c r="J31" s="215"/>
      <c r="K31" s="215"/>
      <c r="L31" s="215"/>
      <c r="M31" s="215"/>
      <c r="N31" s="215"/>
      <c r="O31" s="215"/>
    </row>
    <row r="32" spans="1:15" x14ac:dyDescent="0.25">
      <c r="A32" s="218"/>
      <c r="B32" s="215"/>
      <c r="C32" s="215"/>
      <c r="D32" s="215"/>
      <c r="E32" s="215"/>
      <c r="F32" s="215"/>
      <c r="G32" s="215"/>
      <c r="H32" s="215"/>
      <c r="I32" s="215"/>
      <c r="J32" s="215"/>
      <c r="K32" s="215"/>
      <c r="L32" s="215"/>
      <c r="M32" s="215"/>
      <c r="N32" s="215"/>
      <c r="O32" s="215"/>
    </row>
    <row r="33" spans="1:15" x14ac:dyDescent="0.25">
      <c r="A33" s="218"/>
      <c r="B33" s="215"/>
      <c r="C33" s="215"/>
      <c r="D33" s="215"/>
      <c r="E33" s="215"/>
      <c r="F33" s="215"/>
      <c r="G33" s="215"/>
      <c r="H33" s="215"/>
      <c r="I33" s="215"/>
      <c r="J33" s="215"/>
      <c r="K33" s="215"/>
      <c r="L33" s="215"/>
      <c r="M33" s="215"/>
      <c r="N33" s="215"/>
      <c r="O33" s="215"/>
    </row>
    <row r="34" spans="1:15" x14ac:dyDescent="0.25">
      <c r="A34" s="22" t="s">
        <v>50</v>
      </c>
      <c r="B34" s="215" t="s">
        <v>270</v>
      </c>
      <c r="C34" s="215"/>
      <c r="D34" s="215"/>
      <c r="E34" s="215"/>
      <c r="F34" s="215"/>
      <c r="G34" s="215"/>
      <c r="H34" s="215"/>
      <c r="I34" s="215"/>
      <c r="J34" s="215"/>
      <c r="K34" s="215"/>
      <c r="L34" s="215"/>
      <c r="M34" s="215"/>
      <c r="N34" s="215"/>
      <c r="O34" s="215"/>
    </row>
    <row r="35" spans="1:15" x14ac:dyDescent="0.25">
      <c r="A35" s="22"/>
      <c r="B35" s="216" t="s">
        <v>275</v>
      </c>
      <c r="C35" s="216"/>
      <c r="D35" s="216"/>
      <c r="E35" s="216"/>
      <c r="F35" s="216"/>
      <c r="G35" s="216"/>
      <c r="H35" s="216"/>
      <c r="I35" s="216"/>
      <c r="J35" s="216"/>
      <c r="K35" s="216"/>
      <c r="L35" s="216"/>
      <c r="M35" s="216"/>
      <c r="N35" s="216"/>
      <c r="O35" s="216"/>
    </row>
    <row r="36" spans="1:15" x14ac:dyDescent="0.25">
      <c r="A36" s="22"/>
      <c r="B36" s="215" t="s">
        <v>271</v>
      </c>
      <c r="C36" s="215"/>
      <c r="D36" s="215"/>
      <c r="E36" s="215"/>
      <c r="F36" s="215"/>
      <c r="G36" s="215"/>
      <c r="H36" s="215"/>
      <c r="I36" s="215"/>
      <c r="J36" s="215"/>
      <c r="K36" s="215"/>
      <c r="L36" s="215"/>
      <c r="M36" s="215"/>
      <c r="N36" s="215"/>
      <c r="O36" s="215"/>
    </row>
    <row r="37" spans="1:15" x14ac:dyDescent="0.25">
      <c r="A37" s="22"/>
      <c r="B37" s="215" t="s">
        <v>272</v>
      </c>
      <c r="C37" s="215"/>
      <c r="D37" s="215"/>
      <c r="E37" s="215"/>
      <c r="F37" s="215"/>
      <c r="G37" s="215"/>
      <c r="H37" s="215"/>
      <c r="I37" s="215"/>
      <c r="J37" s="215"/>
      <c r="K37" s="215"/>
      <c r="L37" s="215"/>
      <c r="M37" s="215"/>
      <c r="N37" s="215"/>
      <c r="O37" s="215"/>
    </row>
    <row r="38" spans="1:15" x14ac:dyDescent="0.25">
      <c r="A38" s="22"/>
      <c r="B38" s="215"/>
      <c r="C38" s="215"/>
      <c r="D38" s="215"/>
      <c r="E38" s="215"/>
      <c r="F38" s="215"/>
      <c r="G38" s="215"/>
      <c r="H38" s="215"/>
      <c r="I38" s="215"/>
      <c r="J38" s="215"/>
      <c r="K38" s="215"/>
      <c r="L38" s="215"/>
      <c r="M38" s="215"/>
      <c r="N38" s="215"/>
      <c r="O38" s="215"/>
    </row>
    <row r="39" spans="1:15" x14ac:dyDescent="0.25">
      <c r="A39" s="22"/>
      <c r="B39" s="215" t="s">
        <v>241</v>
      </c>
      <c r="C39" s="215"/>
      <c r="D39" s="215"/>
      <c r="E39" s="215"/>
      <c r="F39" s="215"/>
      <c r="G39" s="215"/>
      <c r="H39" s="215"/>
      <c r="I39" s="215"/>
      <c r="J39" s="215"/>
      <c r="K39" s="215"/>
      <c r="L39" s="215"/>
      <c r="M39" s="215"/>
      <c r="N39" s="215"/>
      <c r="O39" s="215"/>
    </row>
    <row r="40" spans="1:15" x14ac:dyDescent="0.25">
      <c r="A40" s="22"/>
      <c r="B40" s="215" t="s">
        <v>242</v>
      </c>
      <c r="C40" s="215"/>
      <c r="D40" s="215"/>
      <c r="E40" s="215"/>
      <c r="F40" s="215"/>
      <c r="G40" s="215"/>
      <c r="H40" s="215"/>
      <c r="I40" s="215"/>
      <c r="J40" s="215"/>
      <c r="K40" s="215"/>
      <c r="L40" s="215"/>
      <c r="M40" s="215"/>
      <c r="N40" s="215"/>
      <c r="O40" s="215"/>
    </row>
    <row r="41" spans="1:15" x14ac:dyDescent="0.25">
      <c r="A41" s="22"/>
      <c r="B41" s="215" t="s">
        <v>273</v>
      </c>
      <c r="C41" s="215"/>
      <c r="D41" s="215"/>
      <c r="E41" s="215"/>
      <c r="F41" s="215"/>
      <c r="G41" s="215"/>
      <c r="H41" s="215"/>
      <c r="I41" s="215"/>
      <c r="J41" s="215"/>
      <c r="K41" s="215"/>
      <c r="L41" s="215"/>
      <c r="M41" s="215"/>
      <c r="N41" s="215"/>
      <c r="O41" s="215"/>
    </row>
    <row r="42" spans="1:15" x14ac:dyDescent="0.25">
      <c r="A42" s="22" t="s">
        <v>51</v>
      </c>
      <c r="B42" s="215" t="s">
        <v>52</v>
      </c>
      <c r="C42" s="215"/>
      <c r="D42" s="215"/>
      <c r="E42" s="215"/>
      <c r="F42" s="215"/>
      <c r="G42" s="215"/>
      <c r="H42" s="215"/>
      <c r="I42" s="215"/>
      <c r="J42" s="215"/>
      <c r="K42" s="215"/>
      <c r="L42" s="215"/>
      <c r="M42" s="215"/>
      <c r="N42" s="215"/>
      <c r="O42" s="215"/>
    </row>
    <row r="43" spans="1:15" x14ac:dyDescent="0.25">
      <c r="A43" s="22"/>
      <c r="B43" s="215" t="s">
        <v>53</v>
      </c>
      <c r="C43" s="215"/>
      <c r="D43" s="215"/>
      <c r="E43" s="215"/>
      <c r="F43" s="215"/>
      <c r="G43" s="215"/>
      <c r="H43" s="215"/>
      <c r="I43" s="215"/>
      <c r="J43" s="215"/>
      <c r="K43" s="215"/>
      <c r="L43" s="215"/>
      <c r="M43" s="215"/>
      <c r="N43" s="215"/>
      <c r="O43" s="215"/>
    </row>
    <row r="44" spans="1:15" x14ac:dyDescent="0.25">
      <c r="A44" s="22"/>
      <c r="B44" s="215" t="s">
        <v>54</v>
      </c>
      <c r="C44" s="215"/>
      <c r="D44" s="215"/>
      <c r="E44" s="215"/>
      <c r="F44" s="215"/>
      <c r="G44" s="215"/>
      <c r="H44" s="215"/>
      <c r="I44" s="215"/>
      <c r="J44" s="215"/>
      <c r="K44" s="215"/>
      <c r="L44" s="215"/>
      <c r="M44" s="215"/>
      <c r="N44" s="215"/>
      <c r="O44" s="215"/>
    </row>
    <row r="45" spans="1:15" x14ac:dyDescent="0.25">
      <c r="A45" s="22"/>
      <c r="B45" s="215" t="s">
        <v>55</v>
      </c>
      <c r="C45" s="215"/>
      <c r="D45" s="215"/>
      <c r="E45" s="215"/>
      <c r="F45" s="215"/>
      <c r="G45" s="215"/>
      <c r="H45" s="215"/>
      <c r="I45" s="215"/>
      <c r="J45" s="215"/>
      <c r="K45" s="215"/>
      <c r="L45" s="215"/>
      <c r="M45" s="215"/>
      <c r="N45" s="215"/>
      <c r="O45" s="215"/>
    </row>
    <row r="46" spans="1:15" x14ac:dyDescent="0.25">
      <c r="A46" s="22"/>
      <c r="B46" s="215"/>
      <c r="C46" s="215"/>
      <c r="D46" s="215"/>
      <c r="E46" s="215"/>
      <c r="F46" s="215"/>
      <c r="G46" s="215"/>
      <c r="H46" s="215"/>
      <c r="I46" s="215"/>
      <c r="J46" s="215"/>
      <c r="K46" s="215"/>
      <c r="L46" s="215"/>
      <c r="M46" s="215"/>
      <c r="N46" s="215"/>
      <c r="O46" s="215"/>
    </row>
    <row r="47" spans="1:15" x14ac:dyDescent="0.25">
      <c r="A47" s="22"/>
      <c r="B47" s="215"/>
      <c r="C47" s="215"/>
      <c r="D47" s="215"/>
      <c r="E47" s="215"/>
      <c r="F47" s="215"/>
      <c r="G47" s="215"/>
      <c r="H47" s="215"/>
      <c r="I47" s="215"/>
      <c r="J47" s="215"/>
      <c r="K47" s="215"/>
      <c r="L47" s="215"/>
      <c r="M47" s="215"/>
      <c r="N47" s="215"/>
      <c r="O47" s="215"/>
    </row>
    <row r="48" spans="1:15" x14ac:dyDescent="0.25">
      <c r="A48" s="22"/>
      <c r="B48" s="215" t="s">
        <v>56</v>
      </c>
      <c r="C48" s="215"/>
      <c r="D48" s="215"/>
      <c r="E48" s="215"/>
      <c r="F48" s="215"/>
      <c r="G48" s="215"/>
      <c r="H48" s="215"/>
      <c r="I48" s="215"/>
      <c r="J48" s="215"/>
      <c r="K48" s="215"/>
      <c r="L48" s="215"/>
      <c r="M48" s="215"/>
      <c r="N48" s="215"/>
      <c r="O48" s="215"/>
    </row>
    <row r="49" spans="1:15" x14ac:dyDescent="0.25">
      <c r="A49" s="22"/>
      <c r="B49" s="215"/>
      <c r="C49" s="215"/>
      <c r="D49" s="215"/>
      <c r="E49" s="215"/>
      <c r="F49" s="215"/>
      <c r="G49" s="215"/>
      <c r="H49" s="215"/>
      <c r="I49" s="215"/>
      <c r="J49" s="215"/>
      <c r="K49" s="215"/>
      <c r="L49" s="215"/>
      <c r="M49" s="215"/>
      <c r="N49" s="215"/>
      <c r="O49" s="215"/>
    </row>
    <row r="50" spans="1:15" x14ac:dyDescent="0.25">
      <c r="A50" s="22" t="s">
        <v>65</v>
      </c>
      <c r="B50" s="216" t="s">
        <v>66</v>
      </c>
      <c r="C50" s="216"/>
      <c r="D50" s="216"/>
      <c r="E50" s="216"/>
      <c r="F50" s="216"/>
      <c r="G50" s="216"/>
      <c r="H50" s="216"/>
      <c r="I50" s="216"/>
      <c r="J50" s="216"/>
      <c r="K50" s="216"/>
      <c r="L50" s="216"/>
      <c r="M50" s="216"/>
      <c r="N50" s="216"/>
      <c r="O50" s="216"/>
    </row>
    <row r="51" spans="1:15" x14ac:dyDescent="0.25">
      <c r="A51" s="22"/>
      <c r="B51" s="215" t="s">
        <v>79</v>
      </c>
      <c r="C51" s="215"/>
      <c r="D51" s="215"/>
      <c r="E51" s="215"/>
      <c r="F51" s="215"/>
      <c r="G51" s="215"/>
      <c r="H51" s="215"/>
      <c r="I51" s="215"/>
      <c r="J51" s="215"/>
      <c r="K51" s="215"/>
      <c r="L51" s="215"/>
      <c r="M51" s="215"/>
      <c r="N51" s="215"/>
      <c r="O51" s="215"/>
    </row>
    <row r="52" spans="1:15" x14ac:dyDescent="0.25">
      <c r="A52" s="22"/>
      <c r="B52" s="48"/>
      <c r="C52" s="48"/>
      <c r="D52" s="48"/>
      <c r="E52" s="48"/>
      <c r="F52" s="48"/>
      <c r="G52" s="48"/>
      <c r="H52" s="48"/>
      <c r="I52" s="48"/>
      <c r="J52" s="48"/>
      <c r="K52" s="48"/>
      <c r="L52" s="48"/>
      <c r="M52" s="48"/>
      <c r="N52" s="48"/>
      <c r="O52" s="48"/>
    </row>
    <row r="53" spans="1:15" x14ac:dyDescent="0.25">
      <c r="A53" s="12" t="s">
        <v>76</v>
      </c>
      <c r="B53" s="215" t="s">
        <v>77</v>
      </c>
      <c r="C53" s="216"/>
      <c r="D53" s="216"/>
      <c r="E53" s="216"/>
      <c r="F53" s="216"/>
      <c r="G53" s="216"/>
      <c r="H53" s="216"/>
      <c r="I53" s="216"/>
      <c r="J53" s="216"/>
      <c r="K53" s="216"/>
      <c r="L53" s="216"/>
      <c r="M53" s="216"/>
      <c r="N53" s="216"/>
      <c r="O53" s="216"/>
    </row>
    <row r="54" spans="1:15" x14ac:dyDescent="0.25">
      <c r="A54" s="35"/>
      <c r="B54" s="216"/>
      <c r="C54" s="216"/>
      <c r="D54" s="216"/>
      <c r="E54" s="216"/>
      <c r="F54" s="216"/>
      <c r="G54" s="216"/>
      <c r="H54" s="216"/>
      <c r="I54" s="216"/>
      <c r="J54" s="216"/>
      <c r="K54" s="216"/>
      <c r="L54" s="216"/>
      <c r="M54" s="216"/>
      <c r="N54" s="216"/>
      <c r="O54" s="216"/>
    </row>
    <row r="55" spans="1:15" x14ac:dyDescent="0.25">
      <c r="A55" s="35"/>
      <c r="B55" s="216"/>
      <c r="C55" s="216"/>
      <c r="D55" s="216"/>
      <c r="E55" s="216"/>
      <c r="F55" s="216"/>
      <c r="G55" s="216"/>
      <c r="H55" s="216"/>
      <c r="I55" s="216"/>
      <c r="J55" s="216"/>
      <c r="K55" s="216"/>
      <c r="L55" s="216"/>
      <c r="M55" s="216"/>
      <c r="N55" s="216"/>
      <c r="O55" s="216"/>
    </row>
    <row r="56" spans="1:15" x14ac:dyDescent="0.25">
      <c r="A56" s="35"/>
      <c r="B56" s="216"/>
      <c r="C56" s="216"/>
      <c r="D56" s="216"/>
      <c r="E56" s="216"/>
      <c r="F56" s="216"/>
      <c r="G56" s="216"/>
      <c r="H56" s="216"/>
      <c r="I56" s="216"/>
      <c r="J56" s="216"/>
      <c r="K56" s="216"/>
      <c r="L56" s="216"/>
      <c r="M56" s="216"/>
      <c r="N56" s="216"/>
      <c r="O56" s="216"/>
    </row>
    <row r="57" spans="1:15" x14ac:dyDescent="0.25">
      <c r="A57" s="35"/>
      <c r="B57" s="216"/>
      <c r="C57" s="216"/>
      <c r="D57" s="216"/>
      <c r="E57" s="216"/>
      <c r="F57" s="216"/>
      <c r="G57" s="216"/>
      <c r="H57" s="216"/>
      <c r="I57" s="216"/>
      <c r="J57" s="216"/>
      <c r="K57" s="216"/>
      <c r="L57" s="216"/>
      <c r="M57" s="216"/>
      <c r="N57" s="216"/>
      <c r="O57" s="216"/>
    </row>
    <row r="58" spans="1:15" x14ac:dyDescent="0.25">
      <c r="A58" s="35"/>
      <c r="B58" s="216"/>
      <c r="C58" s="216"/>
      <c r="D58" s="216"/>
      <c r="E58" s="216"/>
      <c r="F58" s="216"/>
      <c r="G58" s="216"/>
      <c r="H58" s="216"/>
      <c r="I58" s="216"/>
      <c r="J58" s="216"/>
      <c r="K58" s="216"/>
      <c r="L58" s="216"/>
      <c r="M58" s="216"/>
      <c r="N58" s="216"/>
      <c r="O58" s="216"/>
    </row>
    <row r="59" spans="1:15" x14ac:dyDescent="0.25">
      <c r="B59" s="216"/>
      <c r="C59" s="216"/>
      <c r="D59" s="216"/>
      <c r="E59" s="216"/>
      <c r="F59" s="216"/>
      <c r="G59" s="216"/>
      <c r="H59" s="216"/>
      <c r="I59" s="216"/>
      <c r="J59" s="216"/>
      <c r="K59" s="216"/>
      <c r="L59" s="216"/>
      <c r="M59" s="216"/>
      <c r="N59" s="216"/>
      <c r="O59" s="216"/>
    </row>
    <row r="60" spans="1:15" x14ac:dyDescent="0.25">
      <c r="B60" s="216"/>
      <c r="C60" s="216"/>
      <c r="D60" s="216"/>
      <c r="E60" s="216"/>
      <c r="F60" s="216"/>
      <c r="G60" s="216"/>
      <c r="H60" s="216"/>
      <c r="I60" s="216"/>
      <c r="J60" s="216"/>
      <c r="K60" s="216"/>
      <c r="L60" s="216"/>
      <c r="M60" s="216"/>
      <c r="N60" s="216"/>
      <c r="O60" s="216"/>
    </row>
    <row r="61" spans="1:15" x14ac:dyDescent="0.25">
      <c r="B61" s="216"/>
      <c r="C61" s="216"/>
      <c r="D61" s="216"/>
      <c r="E61" s="216"/>
      <c r="F61" s="216"/>
      <c r="G61" s="216"/>
      <c r="H61" s="216"/>
      <c r="I61" s="216"/>
      <c r="J61" s="216"/>
      <c r="K61" s="216"/>
      <c r="L61" s="216"/>
      <c r="M61" s="216"/>
      <c r="N61" s="216"/>
      <c r="O61" s="216"/>
    </row>
    <row r="62" spans="1:15" x14ac:dyDescent="0.25">
      <c r="B62" s="216"/>
      <c r="C62" s="216"/>
      <c r="D62" s="216"/>
      <c r="E62" s="216"/>
      <c r="F62" s="216"/>
      <c r="G62" s="216"/>
      <c r="H62" s="216"/>
      <c r="I62" s="216"/>
      <c r="J62" s="216"/>
      <c r="K62" s="216"/>
      <c r="L62" s="216"/>
      <c r="M62" s="216"/>
      <c r="N62" s="216"/>
      <c r="O62" s="216"/>
    </row>
    <row r="63" spans="1:15" x14ac:dyDescent="0.25">
      <c r="B63" s="216"/>
      <c r="C63" s="216"/>
      <c r="D63" s="216"/>
      <c r="E63" s="216"/>
      <c r="F63" s="216"/>
      <c r="G63" s="216"/>
      <c r="H63" s="216"/>
      <c r="I63" s="216"/>
      <c r="J63" s="216"/>
      <c r="K63" s="216"/>
      <c r="L63" s="216"/>
      <c r="M63" s="216"/>
      <c r="N63" s="216"/>
      <c r="O63" s="216"/>
    </row>
    <row r="64" spans="1:15" x14ac:dyDescent="0.25">
      <c r="B64" s="216"/>
      <c r="C64" s="216"/>
      <c r="D64" s="216"/>
      <c r="E64" s="216"/>
      <c r="F64" s="216"/>
      <c r="G64" s="216"/>
      <c r="H64" s="216"/>
      <c r="I64" s="216"/>
      <c r="J64" s="216"/>
      <c r="K64" s="216"/>
      <c r="L64" s="216"/>
      <c r="M64" s="216"/>
      <c r="N64" s="216"/>
      <c r="O64" s="216"/>
    </row>
    <row r="65" spans="2:15" x14ac:dyDescent="0.25">
      <c r="B65" s="216"/>
      <c r="C65" s="216"/>
      <c r="D65" s="216"/>
      <c r="E65" s="216"/>
      <c r="F65" s="216"/>
      <c r="G65" s="216"/>
      <c r="H65" s="216"/>
      <c r="I65" s="216"/>
      <c r="J65" s="216"/>
      <c r="K65" s="216"/>
      <c r="L65" s="216"/>
      <c r="M65" s="216"/>
      <c r="N65" s="216"/>
      <c r="O65" s="216"/>
    </row>
    <row r="66" spans="2:15" x14ac:dyDescent="0.25">
      <c r="B66" s="216"/>
      <c r="C66" s="216"/>
      <c r="D66" s="216"/>
      <c r="E66" s="216"/>
      <c r="F66" s="216"/>
      <c r="G66" s="216"/>
      <c r="H66" s="216"/>
      <c r="I66" s="216"/>
      <c r="J66" s="216"/>
      <c r="K66" s="216"/>
      <c r="L66" s="216"/>
      <c r="M66" s="216"/>
      <c r="N66" s="216"/>
      <c r="O66" s="216"/>
    </row>
    <row r="67" spans="2:15" x14ac:dyDescent="0.25">
      <c r="B67" s="216"/>
      <c r="C67" s="216"/>
      <c r="D67" s="216"/>
      <c r="E67" s="216"/>
      <c r="F67" s="216"/>
      <c r="G67" s="216"/>
      <c r="H67" s="216"/>
      <c r="I67" s="216"/>
      <c r="J67" s="216"/>
      <c r="K67" s="216"/>
      <c r="L67" s="216"/>
      <c r="M67" s="216"/>
      <c r="N67" s="216"/>
      <c r="O67" s="216"/>
    </row>
    <row r="68" spans="2:15" x14ac:dyDescent="0.25">
      <c r="B68" s="216"/>
      <c r="C68" s="216"/>
      <c r="D68" s="216"/>
      <c r="E68" s="216"/>
      <c r="F68" s="216"/>
      <c r="G68" s="216"/>
      <c r="H68" s="216"/>
      <c r="I68" s="216"/>
      <c r="J68" s="216"/>
      <c r="K68" s="216"/>
      <c r="L68" s="216"/>
      <c r="M68" s="216"/>
      <c r="N68" s="216"/>
      <c r="O68" s="216"/>
    </row>
    <row r="69" spans="2:15" x14ac:dyDescent="0.25">
      <c r="B69" s="216"/>
      <c r="C69" s="216"/>
      <c r="D69" s="216"/>
      <c r="E69" s="216"/>
      <c r="F69" s="216"/>
      <c r="G69" s="216"/>
      <c r="H69" s="216"/>
      <c r="I69" s="216"/>
      <c r="J69" s="216"/>
      <c r="K69" s="216"/>
      <c r="L69" s="216"/>
      <c r="M69" s="216"/>
      <c r="N69" s="216"/>
      <c r="O69" s="216"/>
    </row>
    <row r="70" spans="2:15" x14ac:dyDescent="0.25">
      <c r="B70" s="216"/>
      <c r="C70" s="216"/>
      <c r="D70" s="216"/>
      <c r="E70" s="216"/>
      <c r="F70" s="216"/>
      <c r="G70" s="216"/>
      <c r="H70" s="216"/>
      <c r="I70" s="216"/>
      <c r="J70" s="216"/>
      <c r="K70" s="216"/>
      <c r="L70" s="216"/>
      <c r="M70" s="216"/>
      <c r="N70" s="216"/>
      <c r="O70" s="216"/>
    </row>
    <row r="71" spans="2:15" x14ac:dyDescent="0.25">
      <c r="B71" s="216"/>
      <c r="C71" s="216"/>
      <c r="D71" s="216"/>
      <c r="E71" s="216"/>
      <c r="F71" s="216"/>
      <c r="G71" s="216"/>
      <c r="H71" s="216"/>
      <c r="I71" s="216"/>
      <c r="J71" s="216"/>
      <c r="K71" s="216"/>
      <c r="L71" s="216"/>
      <c r="M71" s="216"/>
      <c r="N71" s="216"/>
      <c r="O71" s="216"/>
    </row>
    <row r="72" spans="2:15" x14ac:dyDescent="0.25">
      <c r="B72" s="216"/>
      <c r="C72" s="216"/>
      <c r="D72" s="216"/>
      <c r="E72" s="216"/>
      <c r="F72" s="216"/>
      <c r="G72" s="216"/>
      <c r="H72" s="216"/>
      <c r="I72" s="216"/>
      <c r="J72" s="216"/>
      <c r="K72" s="216"/>
      <c r="L72" s="216"/>
      <c r="M72" s="216"/>
      <c r="N72" s="216"/>
      <c r="O72" s="216"/>
    </row>
    <row r="73" spans="2:15" x14ac:dyDescent="0.25">
      <c r="B73" s="216"/>
      <c r="C73" s="216"/>
      <c r="D73" s="216"/>
      <c r="E73" s="216"/>
      <c r="F73" s="216"/>
      <c r="G73" s="216"/>
      <c r="H73" s="216"/>
      <c r="I73" s="216"/>
      <c r="J73" s="216"/>
      <c r="K73" s="216"/>
      <c r="L73" s="216"/>
      <c r="M73" s="216"/>
      <c r="N73" s="216"/>
      <c r="O73" s="216"/>
    </row>
    <row r="74" spans="2:15" x14ac:dyDescent="0.25">
      <c r="B74" s="216"/>
      <c r="C74" s="216"/>
      <c r="D74" s="216"/>
      <c r="E74" s="216"/>
      <c r="F74" s="216"/>
      <c r="G74" s="216"/>
      <c r="H74" s="216"/>
      <c r="I74" s="216"/>
      <c r="J74" s="216"/>
      <c r="K74" s="216"/>
      <c r="L74" s="216"/>
      <c r="M74" s="216"/>
      <c r="N74" s="216"/>
      <c r="O74" s="216"/>
    </row>
    <row r="75" spans="2:15" x14ac:dyDescent="0.25">
      <c r="B75" s="216"/>
      <c r="C75" s="216"/>
      <c r="D75" s="216"/>
      <c r="E75" s="216"/>
      <c r="F75" s="216"/>
      <c r="G75" s="216"/>
      <c r="H75" s="216"/>
      <c r="I75" s="216"/>
      <c r="J75" s="216"/>
      <c r="K75" s="216"/>
      <c r="L75" s="216"/>
      <c r="M75" s="216"/>
      <c r="N75" s="216"/>
      <c r="O75" s="216"/>
    </row>
    <row r="76" spans="2:15" x14ac:dyDescent="0.25">
      <c r="B76" s="216"/>
      <c r="C76" s="216"/>
      <c r="D76" s="216"/>
      <c r="E76" s="216"/>
      <c r="F76" s="216"/>
      <c r="G76" s="216"/>
      <c r="H76" s="216"/>
      <c r="I76" s="216"/>
      <c r="J76" s="216"/>
      <c r="K76" s="216"/>
      <c r="L76" s="216"/>
      <c r="M76" s="216"/>
      <c r="N76" s="216"/>
      <c r="O76" s="216"/>
    </row>
    <row r="77" spans="2:15" x14ac:dyDescent="0.25">
      <c r="B77" s="216"/>
      <c r="C77" s="216"/>
      <c r="D77" s="216"/>
      <c r="E77" s="216"/>
      <c r="F77" s="216"/>
      <c r="G77" s="216"/>
      <c r="H77" s="216"/>
      <c r="I77" s="216"/>
      <c r="J77" s="216"/>
      <c r="K77" s="216"/>
      <c r="L77" s="216"/>
      <c r="M77" s="216"/>
      <c r="N77" s="216"/>
      <c r="O77" s="216"/>
    </row>
    <row r="78" spans="2:15" x14ac:dyDescent="0.25">
      <c r="B78" s="216"/>
      <c r="C78" s="216"/>
      <c r="D78" s="216"/>
      <c r="E78" s="216"/>
      <c r="F78" s="216"/>
      <c r="G78" s="216"/>
      <c r="H78" s="216"/>
      <c r="I78" s="216"/>
      <c r="J78" s="216"/>
      <c r="K78" s="216"/>
      <c r="L78" s="216"/>
      <c r="M78" s="216"/>
      <c r="N78" s="216"/>
      <c r="O78" s="216"/>
    </row>
    <row r="79" spans="2:15" x14ac:dyDescent="0.25">
      <c r="B79" s="216"/>
      <c r="C79" s="216"/>
      <c r="D79" s="216"/>
      <c r="E79" s="216"/>
      <c r="F79" s="216"/>
      <c r="G79" s="216"/>
      <c r="H79" s="216"/>
      <c r="I79" s="216"/>
      <c r="J79" s="216"/>
      <c r="K79" s="216"/>
      <c r="L79" s="216"/>
      <c r="M79" s="216"/>
      <c r="N79" s="216"/>
      <c r="O79" s="216"/>
    </row>
    <row r="80" spans="2:15" x14ac:dyDescent="0.25">
      <c r="B80" s="216"/>
      <c r="C80" s="216"/>
      <c r="D80" s="216"/>
      <c r="E80" s="216"/>
      <c r="F80" s="216"/>
      <c r="G80" s="216"/>
      <c r="H80" s="216"/>
      <c r="I80" s="216"/>
      <c r="J80" s="216"/>
      <c r="K80" s="216"/>
      <c r="L80" s="216"/>
      <c r="M80" s="216"/>
      <c r="N80" s="216"/>
      <c r="O80" s="216"/>
    </row>
    <row r="81" spans="2:15" x14ac:dyDescent="0.25">
      <c r="B81" s="216"/>
      <c r="C81" s="216"/>
      <c r="D81" s="216"/>
      <c r="E81" s="216"/>
      <c r="F81" s="216"/>
      <c r="G81" s="216"/>
      <c r="H81" s="216"/>
      <c r="I81" s="216"/>
      <c r="J81" s="216"/>
      <c r="K81" s="216"/>
      <c r="L81" s="216"/>
      <c r="M81" s="216"/>
      <c r="N81" s="216"/>
      <c r="O81" s="216"/>
    </row>
  </sheetData>
  <mergeCells count="25">
    <mergeCell ref="A31:A33"/>
    <mergeCell ref="B34:O34"/>
    <mergeCell ref="B35:O35"/>
    <mergeCell ref="B42:O42"/>
    <mergeCell ref="B41:O41"/>
    <mergeCell ref="B36:O36"/>
    <mergeCell ref="B37:O38"/>
    <mergeCell ref="B39:O39"/>
    <mergeCell ref="B40:O40"/>
    <mergeCell ref="B53:O81"/>
    <mergeCell ref="B50:O50"/>
    <mergeCell ref="B51:O51"/>
    <mergeCell ref="B48:O49"/>
    <mergeCell ref="A1:O1"/>
    <mergeCell ref="B2:O9"/>
    <mergeCell ref="A10:A19"/>
    <mergeCell ref="B44:O44"/>
    <mergeCell ref="B45:O47"/>
    <mergeCell ref="B31:O33"/>
    <mergeCell ref="B43:O43"/>
    <mergeCell ref="B10:O19"/>
    <mergeCell ref="A20:A22"/>
    <mergeCell ref="B20:O22"/>
    <mergeCell ref="A23:A30"/>
    <mergeCell ref="B23:O3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D43"/>
  <sheetViews>
    <sheetView topLeftCell="A10" zoomScale="150" zoomScaleNormal="85" workbookViewId="0">
      <selection activeCell="D49" sqref="D49"/>
    </sheetView>
  </sheetViews>
  <sheetFormatPr defaultColWidth="9.140625" defaultRowHeight="15.75" x14ac:dyDescent="0.25"/>
  <cols>
    <col min="1" max="1" width="10" style="25" customWidth="1"/>
    <col min="2" max="2" width="42.140625" style="25" customWidth="1"/>
    <col min="3" max="3" width="45.85546875" style="25" customWidth="1"/>
    <col min="4" max="4" width="54.28515625" style="50" customWidth="1"/>
    <col min="5" max="16384" width="9.140625" style="25"/>
  </cols>
  <sheetData>
    <row r="1" spans="1:4" x14ac:dyDescent="0.25">
      <c r="B1" s="42"/>
    </row>
    <row r="2" spans="1:4" x14ac:dyDescent="0.25">
      <c r="A2" s="226" t="str">
        <f>Pasiūlymas!B30</f>
        <v>Optinis koherentinis tomografas</v>
      </c>
      <c r="B2" s="226"/>
      <c r="C2" s="226"/>
      <c r="D2" s="226"/>
    </row>
    <row r="3" spans="1:4" x14ac:dyDescent="0.25">
      <c r="A3" s="27"/>
      <c r="B3" s="24"/>
      <c r="C3" s="24"/>
    </row>
    <row r="4" spans="1:4" x14ac:dyDescent="0.25">
      <c r="A4" s="23" t="s">
        <v>12</v>
      </c>
      <c r="B4" s="24"/>
      <c r="C4" s="24"/>
    </row>
    <row r="5" spans="1:4" s="43" customFormat="1" ht="78.75" x14ac:dyDescent="0.25">
      <c r="A5" s="26" t="s">
        <v>36</v>
      </c>
      <c r="B5" s="26" t="s">
        <v>37</v>
      </c>
      <c r="C5" s="26" t="s">
        <v>38</v>
      </c>
      <c r="D5" s="51" t="s">
        <v>39</v>
      </c>
    </row>
    <row r="6" spans="1:4" s="43" customFormat="1" ht="31.5" x14ac:dyDescent="0.25">
      <c r="A6" s="55" t="s">
        <v>208</v>
      </c>
      <c r="B6" s="53" t="s">
        <v>82</v>
      </c>
      <c r="C6" s="53" t="s">
        <v>83</v>
      </c>
      <c r="D6" s="58"/>
    </row>
    <row r="7" spans="1:4" s="43" customFormat="1" x14ac:dyDescent="0.25">
      <c r="A7" s="55" t="s">
        <v>81</v>
      </c>
      <c r="B7" s="53" t="s">
        <v>85</v>
      </c>
      <c r="C7" s="53" t="s">
        <v>209</v>
      </c>
      <c r="D7" s="58"/>
    </row>
    <row r="8" spans="1:4" s="43" customFormat="1" x14ac:dyDescent="0.25">
      <c r="A8" s="55" t="s">
        <v>84</v>
      </c>
      <c r="B8" s="53" t="s">
        <v>87</v>
      </c>
      <c r="C8" s="53" t="s">
        <v>88</v>
      </c>
      <c r="D8" s="58"/>
    </row>
    <row r="9" spans="1:4" s="43" customFormat="1" ht="31.5" x14ac:dyDescent="0.25">
      <c r="A9" s="55" t="s">
        <v>86</v>
      </c>
      <c r="B9" s="53" t="s">
        <v>90</v>
      </c>
      <c r="C9" s="53" t="s">
        <v>158</v>
      </c>
      <c r="D9" s="58"/>
    </row>
    <row r="10" spans="1:4" s="43" customFormat="1" x14ac:dyDescent="0.25">
      <c r="A10" s="55" t="s">
        <v>89</v>
      </c>
      <c r="B10" s="53" t="s">
        <v>92</v>
      </c>
      <c r="C10" s="53" t="s">
        <v>93</v>
      </c>
      <c r="D10" s="58"/>
    </row>
    <row r="11" spans="1:4" s="43" customFormat="1" x14ac:dyDescent="0.25">
      <c r="A11" s="55" t="s">
        <v>91</v>
      </c>
      <c r="B11" s="53" t="s">
        <v>95</v>
      </c>
      <c r="C11" s="53" t="s">
        <v>159</v>
      </c>
      <c r="D11" s="58"/>
    </row>
    <row r="12" spans="1:4" s="43" customFormat="1" x14ac:dyDescent="0.25">
      <c r="A12" s="55" t="s">
        <v>94</v>
      </c>
      <c r="B12" s="53" t="s">
        <v>97</v>
      </c>
      <c r="C12" s="53" t="s">
        <v>98</v>
      </c>
      <c r="D12" s="58"/>
    </row>
    <row r="13" spans="1:4" s="43" customFormat="1" x14ac:dyDescent="0.25">
      <c r="A13" s="55" t="s">
        <v>96</v>
      </c>
      <c r="B13" s="53" t="s">
        <v>100</v>
      </c>
      <c r="C13" s="53" t="s">
        <v>101</v>
      </c>
      <c r="D13" s="58"/>
    </row>
    <row r="14" spans="1:4" s="43" customFormat="1" ht="31.5" x14ac:dyDescent="0.25">
      <c r="A14" s="55" t="s">
        <v>99</v>
      </c>
      <c r="B14" s="53" t="s">
        <v>103</v>
      </c>
      <c r="C14" s="53" t="s">
        <v>104</v>
      </c>
      <c r="D14" s="58"/>
    </row>
    <row r="15" spans="1:4" s="43" customFormat="1" ht="63" x14ac:dyDescent="0.25">
      <c r="A15" s="219" t="s">
        <v>102</v>
      </c>
      <c r="B15" s="225" t="s">
        <v>106</v>
      </c>
      <c r="C15" s="53" t="s">
        <v>160</v>
      </c>
      <c r="D15" s="59"/>
    </row>
    <row r="16" spans="1:4" s="43" customFormat="1" ht="47.25" x14ac:dyDescent="0.25">
      <c r="A16" s="220"/>
      <c r="B16" s="225"/>
      <c r="C16" s="53" t="s">
        <v>107</v>
      </c>
      <c r="D16" s="59"/>
    </row>
    <row r="17" spans="1:4" s="43" customFormat="1" ht="63" x14ac:dyDescent="0.25">
      <c r="A17" s="220"/>
      <c r="B17" s="225"/>
      <c r="C17" s="53" t="s">
        <v>163</v>
      </c>
      <c r="D17" s="59"/>
    </row>
    <row r="18" spans="1:4" s="43" customFormat="1" ht="94.5" x14ac:dyDescent="0.25">
      <c r="A18" s="220"/>
      <c r="B18" s="225"/>
      <c r="C18" s="53" t="s">
        <v>108</v>
      </c>
      <c r="D18" s="59"/>
    </row>
    <row r="19" spans="1:4" s="43" customFormat="1" ht="113.1" customHeight="1" x14ac:dyDescent="0.25">
      <c r="A19" s="220"/>
      <c r="B19" s="225"/>
      <c r="C19" s="53" t="s">
        <v>161</v>
      </c>
      <c r="D19" s="59"/>
    </row>
    <row r="20" spans="1:4" s="43" customFormat="1" ht="78.75" x14ac:dyDescent="0.25">
      <c r="A20" s="221"/>
      <c r="B20" s="225"/>
      <c r="C20" s="53" t="s">
        <v>162</v>
      </c>
      <c r="D20" s="59"/>
    </row>
    <row r="21" spans="1:4" s="43" customFormat="1" ht="31.5" x14ac:dyDescent="0.25">
      <c r="A21" s="55" t="s">
        <v>105</v>
      </c>
      <c r="B21" s="53" t="s">
        <v>110</v>
      </c>
      <c r="C21" s="53" t="s">
        <v>111</v>
      </c>
      <c r="D21" s="58"/>
    </row>
    <row r="22" spans="1:4" s="43" customFormat="1" x14ac:dyDescent="0.25">
      <c r="A22" s="55" t="s">
        <v>109</v>
      </c>
      <c r="B22" s="53" t="s">
        <v>113</v>
      </c>
      <c r="C22" s="53" t="s">
        <v>114</v>
      </c>
      <c r="D22" s="58"/>
    </row>
    <row r="23" spans="1:4" s="43" customFormat="1" x14ac:dyDescent="0.25">
      <c r="A23" s="55" t="s">
        <v>112</v>
      </c>
      <c r="B23" s="53" t="s">
        <v>116</v>
      </c>
      <c r="C23" s="53"/>
      <c r="D23" s="60"/>
    </row>
    <row r="24" spans="1:4" s="43" customFormat="1" x14ac:dyDescent="0.25">
      <c r="A24" s="55" t="s">
        <v>115</v>
      </c>
      <c r="B24" s="53" t="s">
        <v>118</v>
      </c>
      <c r="C24" s="53" t="s">
        <v>119</v>
      </c>
      <c r="D24" s="58"/>
    </row>
    <row r="25" spans="1:4" s="43" customFormat="1" x14ac:dyDescent="0.25">
      <c r="A25" s="55" t="s">
        <v>117</v>
      </c>
      <c r="B25" s="53" t="s">
        <v>121</v>
      </c>
      <c r="C25" s="53" t="s">
        <v>122</v>
      </c>
      <c r="D25" s="58"/>
    </row>
    <row r="26" spans="1:4" s="43" customFormat="1" ht="15.95" customHeight="1" x14ac:dyDescent="0.25">
      <c r="A26" s="55" t="s">
        <v>120</v>
      </c>
      <c r="B26" s="53" t="s">
        <v>124</v>
      </c>
      <c r="C26" s="53" t="s">
        <v>125</v>
      </c>
      <c r="D26" s="58"/>
    </row>
    <row r="27" spans="1:4" s="43" customFormat="1" x14ac:dyDescent="0.25">
      <c r="A27" s="55" t="s">
        <v>123</v>
      </c>
      <c r="B27" s="53" t="s">
        <v>127</v>
      </c>
      <c r="C27" s="53" t="s">
        <v>128</v>
      </c>
      <c r="D27" s="58"/>
    </row>
    <row r="28" spans="1:4" s="43" customFormat="1" x14ac:dyDescent="0.25">
      <c r="A28" s="55" t="s">
        <v>126</v>
      </c>
      <c r="B28" s="53" t="s">
        <v>130</v>
      </c>
      <c r="C28" s="53" t="s">
        <v>131</v>
      </c>
      <c r="D28" s="58"/>
    </row>
    <row r="29" spans="1:4" s="43" customFormat="1" ht="47.25" x14ac:dyDescent="0.25">
      <c r="A29" s="55" t="s">
        <v>129</v>
      </c>
      <c r="B29" s="53" t="s">
        <v>133</v>
      </c>
      <c r="C29" s="53" t="s">
        <v>134</v>
      </c>
      <c r="D29" s="58"/>
    </row>
    <row r="30" spans="1:4" s="43" customFormat="1" ht="47.25" x14ac:dyDescent="0.25">
      <c r="A30" s="55" t="s">
        <v>132</v>
      </c>
      <c r="B30" s="53" t="s">
        <v>136</v>
      </c>
      <c r="C30" s="53" t="s">
        <v>137</v>
      </c>
      <c r="D30" s="58"/>
    </row>
    <row r="31" spans="1:4" s="43" customFormat="1" ht="47.25" x14ac:dyDescent="0.25">
      <c r="A31" s="219" t="s">
        <v>135</v>
      </c>
      <c r="B31" s="225" t="s">
        <v>139</v>
      </c>
      <c r="C31" s="54" t="s">
        <v>140</v>
      </c>
      <c r="D31" s="61"/>
    </row>
    <row r="32" spans="1:4" s="43" customFormat="1" ht="63" x14ac:dyDescent="0.25">
      <c r="A32" s="221"/>
      <c r="B32" s="225"/>
      <c r="C32" s="53" t="s">
        <v>141</v>
      </c>
      <c r="D32" s="58"/>
    </row>
    <row r="33" spans="1:4" s="43" customFormat="1" x14ac:dyDescent="0.25">
      <c r="A33" s="55" t="s">
        <v>138</v>
      </c>
      <c r="B33" s="53" t="s">
        <v>144</v>
      </c>
      <c r="C33" s="53" t="s">
        <v>78</v>
      </c>
      <c r="D33" s="58"/>
    </row>
    <row r="34" spans="1:4" s="43" customFormat="1" ht="31.5" x14ac:dyDescent="0.25">
      <c r="A34" s="219" t="s">
        <v>142</v>
      </c>
      <c r="B34" s="225" t="s">
        <v>146</v>
      </c>
      <c r="C34" s="53" t="s">
        <v>147</v>
      </c>
      <c r="D34" s="58"/>
    </row>
    <row r="35" spans="1:4" s="43" customFormat="1" ht="110.25" x14ac:dyDescent="0.25">
      <c r="A35" s="221"/>
      <c r="B35" s="225"/>
      <c r="C35" s="53" t="s">
        <v>148</v>
      </c>
      <c r="D35" s="58"/>
    </row>
    <row r="36" spans="1:4" s="43" customFormat="1" x14ac:dyDescent="0.25">
      <c r="A36" s="219" t="s">
        <v>143</v>
      </c>
      <c r="B36" s="225" t="s">
        <v>149</v>
      </c>
      <c r="C36" s="53" t="s">
        <v>150</v>
      </c>
      <c r="D36" s="58"/>
    </row>
    <row r="37" spans="1:4" s="43" customFormat="1" x14ac:dyDescent="0.25">
      <c r="A37" s="220"/>
      <c r="B37" s="225"/>
      <c r="C37" s="53" t="s">
        <v>151</v>
      </c>
      <c r="D37" s="58"/>
    </row>
    <row r="38" spans="1:4" s="43" customFormat="1" ht="31.5" x14ac:dyDescent="0.25">
      <c r="A38" s="221"/>
      <c r="B38" s="225"/>
      <c r="C38" s="53" t="s">
        <v>152</v>
      </c>
      <c r="D38" s="58"/>
    </row>
    <row r="39" spans="1:4" s="43" customFormat="1" ht="102" customHeight="1" x14ac:dyDescent="0.25">
      <c r="A39" s="219" t="s">
        <v>145</v>
      </c>
      <c r="B39" s="222" t="s">
        <v>153</v>
      </c>
      <c r="C39" s="53" t="s">
        <v>154</v>
      </c>
      <c r="D39" s="58"/>
    </row>
    <row r="40" spans="1:4" s="43" customFormat="1" x14ac:dyDescent="0.25">
      <c r="A40" s="220"/>
      <c r="B40" s="223"/>
      <c r="C40" s="56" t="s">
        <v>155</v>
      </c>
      <c r="D40" s="58"/>
    </row>
    <row r="41" spans="1:4" s="43" customFormat="1" x14ac:dyDescent="0.25">
      <c r="A41" s="220"/>
      <c r="B41" s="223"/>
      <c r="C41" s="57" t="s">
        <v>164</v>
      </c>
      <c r="D41" s="58"/>
    </row>
    <row r="42" spans="1:4" s="43" customFormat="1" x14ac:dyDescent="0.25">
      <c r="A42" s="220"/>
      <c r="B42" s="223"/>
      <c r="C42" s="57" t="s">
        <v>156</v>
      </c>
      <c r="D42" s="58"/>
    </row>
    <row r="43" spans="1:4" s="43" customFormat="1" x14ac:dyDescent="0.25">
      <c r="A43" s="221"/>
      <c r="B43" s="224"/>
      <c r="C43" s="57" t="s">
        <v>157</v>
      </c>
      <c r="D43" s="58"/>
    </row>
  </sheetData>
  <mergeCells count="11">
    <mergeCell ref="A39:A43"/>
    <mergeCell ref="B39:B43"/>
    <mergeCell ref="A15:A20"/>
    <mergeCell ref="B15:B20"/>
    <mergeCell ref="A2:D2"/>
    <mergeCell ref="A31:A32"/>
    <mergeCell ref="B31:B32"/>
    <mergeCell ref="A34:A35"/>
    <mergeCell ref="B34:B35"/>
    <mergeCell ref="A36:A38"/>
    <mergeCell ref="B36:B38"/>
  </mergeCells>
  <phoneticPr fontId="13"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06913-28EF-904F-9C45-F18F8A75B621}">
  <dimension ref="A1:D39"/>
  <sheetViews>
    <sheetView zoomScale="150" zoomScaleNormal="85" workbookViewId="0">
      <selection activeCell="E28" sqref="E28"/>
    </sheetView>
  </sheetViews>
  <sheetFormatPr defaultColWidth="9.140625" defaultRowHeight="15.75" x14ac:dyDescent="0.25"/>
  <cols>
    <col min="1" max="1" width="10" style="25" customWidth="1"/>
    <col min="2" max="2" width="42.140625" style="25" customWidth="1"/>
    <col min="3" max="3" width="45.85546875" style="25" customWidth="1"/>
    <col min="4" max="4" width="54.28515625" style="50" customWidth="1"/>
    <col min="5" max="16384" width="9.140625" style="25"/>
  </cols>
  <sheetData>
    <row r="1" spans="1:4" x14ac:dyDescent="0.25">
      <c r="B1" s="42"/>
    </row>
    <row r="2" spans="1:4" x14ac:dyDescent="0.25">
      <c r="A2" s="226" t="str">
        <f>Pasiūlymas!B30</f>
        <v>Optinis koherentinis tomografas</v>
      </c>
      <c r="B2" s="226"/>
      <c r="C2" s="226"/>
      <c r="D2" s="226"/>
    </row>
    <row r="3" spans="1:4" x14ac:dyDescent="0.25">
      <c r="A3" s="27"/>
      <c r="B3" s="24"/>
      <c r="C3" s="24"/>
    </row>
    <row r="4" spans="1:4" x14ac:dyDescent="0.25">
      <c r="A4" s="23" t="s">
        <v>12</v>
      </c>
      <c r="B4" s="24"/>
      <c r="C4" s="24"/>
    </row>
    <row r="5" spans="1:4" s="43" customFormat="1" ht="78.75" x14ac:dyDescent="0.25">
      <c r="A5" s="64" t="s">
        <v>36</v>
      </c>
      <c r="B5" s="64" t="s">
        <v>37</v>
      </c>
      <c r="C5" s="64" t="s">
        <v>38</v>
      </c>
      <c r="D5" s="51" t="s">
        <v>39</v>
      </c>
    </row>
    <row r="6" spans="1:4" s="43" customFormat="1" x14ac:dyDescent="0.25">
      <c r="A6" s="227">
        <v>1</v>
      </c>
      <c r="B6" s="225" t="s">
        <v>165</v>
      </c>
      <c r="C6" s="53" t="s">
        <v>181</v>
      </c>
      <c r="D6" s="63"/>
    </row>
    <row r="7" spans="1:4" s="43" customFormat="1" ht="47.25" x14ac:dyDescent="0.25">
      <c r="A7" s="227"/>
      <c r="B7" s="225"/>
      <c r="C7" s="53" t="s">
        <v>182</v>
      </c>
      <c r="D7" s="63"/>
    </row>
    <row r="8" spans="1:4" s="43" customFormat="1" ht="31.5" x14ac:dyDescent="0.25">
      <c r="A8" s="65">
        <v>2</v>
      </c>
      <c r="B8" s="53" t="s">
        <v>85</v>
      </c>
      <c r="C8" s="53" t="s">
        <v>183</v>
      </c>
      <c r="D8" s="63"/>
    </row>
    <row r="9" spans="1:4" s="43" customFormat="1" x14ac:dyDescent="0.25">
      <c r="A9" s="65">
        <v>3</v>
      </c>
      <c r="B9" s="53" t="s">
        <v>87</v>
      </c>
      <c r="C9" s="53" t="s">
        <v>88</v>
      </c>
      <c r="D9" s="63" t="s">
        <v>210</v>
      </c>
    </row>
    <row r="10" spans="1:4" s="43" customFormat="1" x14ac:dyDescent="0.25">
      <c r="A10" s="65">
        <v>4</v>
      </c>
      <c r="B10" s="53" t="s">
        <v>166</v>
      </c>
      <c r="C10" s="53" t="s">
        <v>158</v>
      </c>
      <c r="D10" s="63"/>
    </row>
    <row r="11" spans="1:4" s="43" customFormat="1" ht="31.5" x14ac:dyDescent="0.25">
      <c r="A11" s="65">
        <v>5</v>
      </c>
      <c r="B11" s="53" t="s">
        <v>167</v>
      </c>
      <c r="C11" s="53" t="s">
        <v>159</v>
      </c>
      <c r="D11" s="63"/>
    </row>
    <row r="12" spans="1:4" s="43" customFormat="1" x14ac:dyDescent="0.25">
      <c r="A12" s="227">
        <v>6</v>
      </c>
      <c r="B12" s="225" t="s">
        <v>168</v>
      </c>
      <c r="C12" s="53" t="s">
        <v>207</v>
      </c>
      <c r="D12" s="63"/>
    </row>
    <row r="13" spans="1:4" s="43" customFormat="1" x14ac:dyDescent="0.25">
      <c r="A13" s="227"/>
      <c r="B13" s="225"/>
      <c r="C13" s="53" t="s">
        <v>206</v>
      </c>
      <c r="D13" s="63"/>
    </row>
    <row r="14" spans="1:4" s="43" customFormat="1" x14ac:dyDescent="0.25">
      <c r="A14" s="227"/>
      <c r="B14" s="225"/>
      <c r="C14" s="53" t="s">
        <v>205</v>
      </c>
      <c r="D14" s="63"/>
    </row>
    <row r="15" spans="1:4" s="43" customFormat="1" ht="31.5" x14ac:dyDescent="0.25">
      <c r="A15" s="65">
        <v>7</v>
      </c>
      <c r="B15" s="53" t="s">
        <v>169</v>
      </c>
      <c r="C15" s="53" t="s">
        <v>184</v>
      </c>
      <c r="D15" s="63"/>
    </row>
    <row r="16" spans="1:4" s="43" customFormat="1" x14ac:dyDescent="0.25">
      <c r="A16" s="227">
        <v>8</v>
      </c>
      <c r="B16" s="225" t="s">
        <v>170</v>
      </c>
      <c r="C16" s="53" t="s">
        <v>204</v>
      </c>
      <c r="D16" s="63"/>
    </row>
    <row r="17" spans="1:4" s="43" customFormat="1" x14ac:dyDescent="0.25">
      <c r="A17" s="227"/>
      <c r="B17" s="225"/>
      <c r="C17" s="53" t="s">
        <v>203</v>
      </c>
      <c r="D17" s="63"/>
    </row>
    <row r="18" spans="1:4" s="43" customFormat="1" x14ac:dyDescent="0.25">
      <c r="A18" s="227"/>
      <c r="B18" s="225"/>
      <c r="C18" s="53" t="s">
        <v>202</v>
      </c>
      <c r="D18" s="63"/>
    </row>
    <row r="19" spans="1:4" s="43" customFormat="1" x14ac:dyDescent="0.25">
      <c r="A19" s="227"/>
      <c r="B19" s="225"/>
      <c r="C19" s="53" t="s">
        <v>201</v>
      </c>
      <c r="D19" s="63"/>
    </row>
    <row r="20" spans="1:4" s="43" customFormat="1" x14ac:dyDescent="0.25">
      <c r="A20" s="227"/>
      <c r="B20" s="225"/>
      <c r="C20" s="53" t="s">
        <v>200</v>
      </c>
      <c r="D20" s="63"/>
    </row>
    <row r="21" spans="1:4" s="43" customFormat="1" x14ac:dyDescent="0.25">
      <c r="A21" s="227"/>
      <c r="B21" s="225"/>
      <c r="C21" s="53" t="s">
        <v>199</v>
      </c>
      <c r="D21" s="63"/>
    </row>
    <row r="22" spans="1:4" s="43" customFormat="1" x14ac:dyDescent="0.25">
      <c r="A22" s="227"/>
      <c r="B22" s="225"/>
      <c r="C22" s="53" t="s">
        <v>198</v>
      </c>
      <c r="D22" s="63"/>
    </row>
    <row r="23" spans="1:4" s="43" customFormat="1" x14ac:dyDescent="0.25">
      <c r="A23" s="227"/>
      <c r="B23" s="225"/>
      <c r="C23" s="53" t="s">
        <v>197</v>
      </c>
      <c r="D23" s="63"/>
    </row>
    <row r="24" spans="1:4" s="43" customFormat="1" x14ac:dyDescent="0.25">
      <c r="A24" s="227"/>
      <c r="B24" s="225"/>
      <c r="C24" s="53" t="s">
        <v>196</v>
      </c>
      <c r="D24" s="63"/>
    </row>
    <row r="25" spans="1:4" s="43" customFormat="1" ht="31.5" x14ac:dyDescent="0.25">
      <c r="A25" s="227"/>
      <c r="B25" s="225"/>
      <c r="C25" s="53" t="s">
        <v>185</v>
      </c>
      <c r="D25" s="63"/>
    </row>
    <row r="26" spans="1:4" s="43" customFormat="1" x14ac:dyDescent="0.25">
      <c r="A26" s="65">
        <v>9</v>
      </c>
      <c r="B26" s="53" t="s">
        <v>171</v>
      </c>
      <c r="C26" s="53" t="s">
        <v>172</v>
      </c>
      <c r="D26" s="63"/>
    </row>
    <row r="27" spans="1:4" s="43" customFormat="1" ht="15.95" customHeight="1" x14ac:dyDescent="0.25">
      <c r="A27" s="227">
        <v>10</v>
      </c>
      <c r="B27" s="225" t="s">
        <v>173</v>
      </c>
      <c r="C27" s="53" t="s">
        <v>193</v>
      </c>
      <c r="D27" s="63"/>
    </row>
    <row r="28" spans="1:4" s="43" customFormat="1" x14ac:dyDescent="0.25">
      <c r="A28" s="227"/>
      <c r="B28" s="225"/>
      <c r="C28" s="53" t="s">
        <v>194</v>
      </c>
      <c r="D28" s="63"/>
    </row>
    <row r="29" spans="1:4" s="43" customFormat="1" x14ac:dyDescent="0.25">
      <c r="A29" s="227"/>
      <c r="B29" s="225"/>
      <c r="C29" s="53" t="s">
        <v>195</v>
      </c>
      <c r="D29" s="63"/>
    </row>
    <row r="30" spans="1:4" s="43" customFormat="1" x14ac:dyDescent="0.25">
      <c r="A30" s="65">
        <v>11</v>
      </c>
      <c r="B30" s="53" t="s">
        <v>174</v>
      </c>
      <c r="C30" s="53" t="s">
        <v>175</v>
      </c>
      <c r="D30" s="63"/>
    </row>
    <row r="31" spans="1:4" s="43" customFormat="1" ht="31.5" x14ac:dyDescent="0.25">
      <c r="A31" s="65">
        <v>12</v>
      </c>
      <c r="B31" s="53" t="s">
        <v>139</v>
      </c>
      <c r="C31" s="53" t="s">
        <v>176</v>
      </c>
      <c r="D31" s="63"/>
    </row>
    <row r="32" spans="1:4" s="43" customFormat="1" x14ac:dyDescent="0.25">
      <c r="A32" s="65">
        <v>13</v>
      </c>
      <c r="B32" s="53" t="s">
        <v>177</v>
      </c>
      <c r="C32" s="53" t="s">
        <v>192</v>
      </c>
      <c r="D32" s="63"/>
    </row>
    <row r="33" spans="1:4" s="43" customFormat="1" x14ac:dyDescent="0.25">
      <c r="A33" s="65">
        <v>14</v>
      </c>
      <c r="B33" s="53" t="s">
        <v>178</v>
      </c>
      <c r="C33" s="53"/>
      <c r="D33" s="63"/>
    </row>
    <row r="34" spans="1:4" s="43" customFormat="1" ht="31.5" x14ac:dyDescent="0.25">
      <c r="A34" s="65" t="s">
        <v>186</v>
      </c>
      <c r="B34" s="53" t="s">
        <v>149</v>
      </c>
      <c r="C34" s="53" t="s">
        <v>179</v>
      </c>
      <c r="D34" s="63"/>
    </row>
    <row r="35" spans="1:4" s="43" customFormat="1" ht="31.5" x14ac:dyDescent="0.25">
      <c r="A35" s="227" t="s">
        <v>187</v>
      </c>
      <c r="B35" s="225" t="s">
        <v>180</v>
      </c>
      <c r="C35" s="53" t="s">
        <v>188</v>
      </c>
      <c r="D35" s="63"/>
    </row>
    <row r="36" spans="1:4" s="43" customFormat="1" x14ac:dyDescent="0.25">
      <c r="A36" s="227"/>
      <c r="B36" s="225"/>
      <c r="C36" s="53" t="s">
        <v>189</v>
      </c>
      <c r="D36" s="63"/>
    </row>
    <row r="37" spans="1:4" s="43" customFormat="1" ht="31.5" x14ac:dyDescent="0.25">
      <c r="A37" s="227"/>
      <c r="B37" s="225"/>
      <c r="C37" s="53" t="s">
        <v>190</v>
      </c>
      <c r="D37" s="63"/>
    </row>
    <row r="38" spans="1:4" s="43" customFormat="1" ht="31.5" x14ac:dyDescent="0.25">
      <c r="A38" s="227"/>
      <c r="B38" s="225"/>
      <c r="C38" s="53" t="s">
        <v>191</v>
      </c>
      <c r="D38" s="63"/>
    </row>
    <row r="39" spans="1:4" x14ac:dyDescent="0.25">
      <c r="D39" s="62"/>
    </row>
  </sheetData>
  <mergeCells count="11">
    <mergeCell ref="A35:A38"/>
    <mergeCell ref="B35:B38"/>
    <mergeCell ref="A2:D2"/>
    <mergeCell ref="A6:A7"/>
    <mergeCell ref="B6:B7"/>
    <mergeCell ref="A12:A14"/>
    <mergeCell ref="B12:B14"/>
    <mergeCell ref="A16:A25"/>
    <mergeCell ref="B16:B25"/>
    <mergeCell ref="A27:A29"/>
    <mergeCell ref="B27:B2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89D46-94D3-0C4F-94F9-F7066178B721}">
  <dimension ref="A1:D13"/>
  <sheetViews>
    <sheetView workbookViewId="0">
      <selection activeCell="C31" sqref="C31"/>
    </sheetView>
  </sheetViews>
  <sheetFormatPr defaultColWidth="9.140625" defaultRowHeight="15.75" x14ac:dyDescent="0.25"/>
  <cols>
    <col min="1" max="1" width="41.42578125" style="107" customWidth="1"/>
    <col min="2" max="4" width="55.85546875" style="67" customWidth="1"/>
    <col min="5" max="5" width="12.7109375" style="67" customWidth="1"/>
    <col min="6" max="16384" width="9.140625" style="67"/>
  </cols>
  <sheetData>
    <row r="1" spans="1:4" x14ac:dyDescent="0.25">
      <c r="A1" s="228"/>
      <c r="B1" s="228"/>
      <c r="C1" s="228"/>
      <c r="D1" s="228"/>
    </row>
    <row r="2" spans="1:4" ht="16.5" thickBot="1" x14ac:dyDescent="0.3">
      <c r="A2" s="228"/>
      <c r="B2" s="228"/>
      <c r="C2" s="228"/>
      <c r="D2" s="228"/>
    </row>
    <row r="3" spans="1:4" ht="16.5" thickBot="1" x14ac:dyDescent="0.3">
      <c r="A3" s="100"/>
      <c r="B3" s="101" t="s">
        <v>277</v>
      </c>
      <c r="C3" s="101" t="s">
        <v>278</v>
      </c>
      <c r="D3" s="101" t="s">
        <v>279</v>
      </c>
    </row>
    <row r="4" spans="1:4" ht="16.5" thickBot="1" x14ac:dyDescent="0.3">
      <c r="A4" s="102" t="s">
        <v>280</v>
      </c>
      <c r="B4" s="103"/>
      <c r="C4" s="103"/>
      <c r="D4" s="103"/>
    </row>
    <row r="5" spans="1:4" ht="33.75" thickBot="1" x14ac:dyDescent="0.3">
      <c r="A5" s="102" t="s">
        <v>281</v>
      </c>
      <c r="B5" s="104"/>
      <c r="C5" s="104"/>
      <c r="D5" s="104"/>
    </row>
    <row r="6" spans="1:4" ht="18" thickBot="1" x14ac:dyDescent="0.3">
      <c r="A6" s="102" t="s">
        <v>282</v>
      </c>
      <c r="B6" s="105"/>
      <c r="C6" s="105"/>
      <c r="D6" s="105"/>
    </row>
    <row r="7" spans="1:4" ht="18" thickBot="1" x14ac:dyDescent="0.3">
      <c r="A7" s="102" t="s">
        <v>283</v>
      </c>
      <c r="B7" s="105"/>
      <c r="C7" s="105"/>
      <c r="D7" s="105"/>
    </row>
    <row r="9" spans="1:4" x14ac:dyDescent="0.25">
      <c r="A9" s="106" t="s">
        <v>284</v>
      </c>
    </row>
    <row r="10" spans="1:4" ht="17.25" x14ac:dyDescent="0.3">
      <c r="A10" s="229" t="s">
        <v>286</v>
      </c>
      <c r="B10" s="229"/>
      <c r="C10" s="229"/>
      <c r="D10" s="229"/>
    </row>
    <row r="11" spans="1:4" x14ac:dyDescent="0.25">
      <c r="A11" s="230" t="s">
        <v>287</v>
      </c>
      <c r="B11" s="230"/>
      <c r="C11" s="230"/>
      <c r="D11" s="230"/>
    </row>
    <row r="12" spans="1:4" ht="17.25" x14ac:dyDescent="0.3">
      <c r="A12" s="229" t="s">
        <v>285</v>
      </c>
      <c r="B12" s="229"/>
      <c r="C12" s="229"/>
      <c r="D12" s="229"/>
    </row>
    <row r="13" spans="1:4" x14ac:dyDescent="0.25">
      <c r="A13" s="229"/>
      <c r="B13" s="229"/>
      <c r="C13" s="229"/>
      <c r="D13" s="229"/>
    </row>
  </sheetData>
  <mergeCells count="5">
    <mergeCell ref="A1:D2"/>
    <mergeCell ref="A10:D10"/>
    <mergeCell ref="A11:D11"/>
    <mergeCell ref="A12:D12"/>
    <mergeCell ref="A13:D13"/>
  </mergeCells>
  <dataValidations count="3">
    <dataValidation operator="greaterThanOrEqual" allowBlank="1" showInputMessage="1" showErrorMessage="1" sqref="B4:D4" xr:uid="{1206EB32-8167-DF43-9678-B24037BB4A76}"/>
    <dataValidation type="list" allowBlank="1" showInputMessage="1" showErrorMessage="1" sqref="B6:D7" xr:uid="{A70A6A4E-7D66-D947-911F-7F0C4B74EC4D}">
      <formula1>"Yra, Nėra,"</formula1>
    </dataValidation>
    <dataValidation type="list" allowBlank="1" showInputMessage="1" showErrorMessage="1" sqref="B5:D5" xr:uid="{7BA8720A-9ADD-D949-8A39-B168217818C9}">
      <formula1>"3,5"</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FE29B-049F-384A-9463-E481882894F3}">
  <dimension ref="A1:D22"/>
  <sheetViews>
    <sheetView workbookViewId="0">
      <selection activeCell="B28" sqref="B28"/>
    </sheetView>
  </sheetViews>
  <sheetFormatPr defaultColWidth="9.140625" defaultRowHeight="15.75" x14ac:dyDescent="0.25"/>
  <cols>
    <col min="1" max="1" width="43.140625" style="108" customWidth="1"/>
    <col min="2" max="4" width="55.85546875" style="108" customWidth="1"/>
    <col min="5" max="8" width="10.7109375" style="108" bestFit="1" customWidth="1"/>
    <col min="9" max="16384" width="9.140625" style="108"/>
  </cols>
  <sheetData>
    <row r="1" spans="1:4" ht="16.5" thickBot="1" x14ac:dyDescent="0.3"/>
    <row r="2" spans="1:4" ht="16.5" thickBot="1" x14ac:dyDescent="0.3">
      <c r="B2" s="109" t="s">
        <v>277</v>
      </c>
      <c r="C2" s="109" t="s">
        <v>278</v>
      </c>
      <c r="D2" s="109" t="s">
        <v>279</v>
      </c>
    </row>
    <row r="3" spans="1:4" ht="16.5" thickBot="1" x14ac:dyDescent="0.3">
      <c r="A3" s="110" t="s">
        <v>280</v>
      </c>
      <c r="B3" s="111">
        <f>'Pasiūlymų suvestinė_Bendra'!B4</f>
        <v>0</v>
      </c>
      <c r="C3" s="111">
        <f>'Pasiūlymų suvestinė_Bendra'!C4</f>
        <v>0</v>
      </c>
      <c r="D3" s="111">
        <f>'Pasiūlymų suvestinė_Bendra'!D4</f>
        <v>0</v>
      </c>
    </row>
    <row r="4" spans="1:4" ht="16.5" thickBot="1" x14ac:dyDescent="0.3">
      <c r="A4" s="110" t="s">
        <v>288</v>
      </c>
      <c r="B4" s="112" t="e">
        <f>(MIN(B3:D3)/B3)*'Vertinimo tvarka'!H16</f>
        <v>#DIV/0!</v>
      </c>
      <c r="C4" s="112" t="e">
        <f>(MIN(B3:D3)/C3)*'Vertinimo tvarka'!H16</f>
        <v>#DIV/0!</v>
      </c>
      <c r="D4" s="112" t="e">
        <f>(MIN(B3:D3)/D3)*'Vertinimo tvarka'!H16</f>
        <v>#DIV/0!</v>
      </c>
    </row>
    <row r="5" spans="1:4" ht="19.5" thickBot="1" x14ac:dyDescent="0.4">
      <c r="A5" s="110" t="s">
        <v>289</v>
      </c>
      <c r="B5" s="112">
        <f>SUM(B6:B6)*'Vertinimo tvarka'!H17</f>
        <v>0</v>
      </c>
      <c r="C5" s="112">
        <f>SUM(C6:C6)*'Vertinimo tvarka'!H17</f>
        <v>0</v>
      </c>
      <c r="D5" s="112">
        <f>SUM(D6:D6)*'Vertinimo tvarka'!H17</f>
        <v>0</v>
      </c>
    </row>
    <row r="6" spans="1:4" ht="18.75" x14ac:dyDescent="0.25">
      <c r="A6" s="113" t="s">
        <v>290</v>
      </c>
      <c r="B6" s="114">
        <f>COUNTIF('Pasiūlymų suvestinė_Bendra'!B6, "Yra")*'Vertinimo tvarka'!F20</f>
        <v>0</v>
      </c>
      <c r="C6" s="114">
        <f>COUNTIF('Pasiūlymų suvestinė_Bendra'!C6, "Yra")*'Vertinimo tvarka'!F20</f>
        <v>0</v>
      </c>
      <c r="D6" s="114">
        <f>COUNTIF('Pasiūlymų suvestinė_Bendra'!D6, "Yra")*'Vertinimo tvarka'!F20</f>
        <v>0</v>
      </c>
    </row>
    <row r="7" spans="1:4" ht="18.75" x14ac:dyDescent="0.25">
      <c r="A7" s="113" t="s">
        <v>291</v>
      </c>
      <c r="B7" s="114">
        <f>COUNTIF('Pasiūlymų suvestinė_Bendra'!B7, "Yra")*'Vertinimo tvarka'!F21</f>
        <v>0</v>
      </c>
      <c r="C7" s="114">
        <f>COUNTIF('Pasiūlymų suvestinė_Bendra'!C7, "Yra")*'Vertinimo tvarka'!F21</f>
        <v>0</v>
      </c>
      <c r="D7" s="114">
        <f>COUNTIF('Pasiūlymų suvestinė_Bendra'!D7, "Yra")*'Vertinimo tvarka'!F21</f>
        <v>0</v>
      </c>
    </row>
    <row r="8" spans="1:4" ht="18.75" x14ac:dyDescent="0.25">
      <c r="A8" s="113" t="s">
        <v>292</v>
      </c>
      <c r="B8" s="115">
        <f>IF('Pasiūlymų suvestinė_Bendra'!B5=5, 12,0)</f>
        <v>0</v>
      </c>
      <c r="C8" s="115">
        <f>IF('Pasiūlymų suvestinė_Bendra'!C5=5, 12,0)</f>
        <v>0</v>
      </c>
      <c r="D8" s="115">
        <f>IF('Pasiūlymų suvestinė_Bendra'!D5=5, 12,0)</f>
        <v>0</v>
      </c>
    </row>
    <row r="9" spans="1:4" ht="19.5" thickBot="1" x14ac:dyDescent="0.4">
      <c r="A9" s="110" t="s">
        <v>293</v>
      </c>
      <c r="B9" s="116" t="e">
        <f>SUM(B4+B5+B8)</f>
        <v>#DIV/0!</v>
      </c>
      <c r="C9" s="116" t="e">
        <f>SUM(C4+C5+C8)</f>
        <v>#DIV/0!</v>
      </c>
      <c r="D9" s="116" t="e">
        <f>SUM(D4+D5+D8)</f>
        <v>#DIV/0!</v>
      </c>
    </row>
    <row r="10" spans="1:4" ht="16.5" thickBot="1" x14ac:dyDescent="0.3">
      <c r="A10" s="110" t="s">
        <v>294</v>
      </c>
      <c r="B10" s="117" t="e">
        <f>_xlfn.RANK.EQ(B9, $B$9:$D$9, 0)</f>
        <v>#DIV/0!</v>
      </c>
      <c r="C10" s="117" t="e">
        <f>_xlfn.RANK.EQ(C9, $B$9:$D$9, 0)</f>
        <v>#DIV/0!</v>
      </c>
      <c r="D10" s="117" t="e">
        <f>_xlfn.RANK.EQ(D9, $B$9:$D$9, 0)</f>
        <v>#DIV/0!</v>
      </c>
    </row>
    <row r="12" spans="1:4" x14ac:dyDescent="0.25">
      <c r="A12" s="108" t="s">
        <v>295</v>
      </c>
    </row>
    <row r="17" spans="1:1" x14ac:dyDescent="0.25">
      <c r="A17" s="118"/>
    </row>
    <row r="22" spans="1:1" x14ac:dyDescent="0.25">
      <c r="A22" s="119"/>
    </row>
  </sheetData>
  <conditionalFormatting sqref="B10:D10">
    <cfRule type="cellIs" dxfId="1" priority="1" operator="equal">
      <formula>1</formula>
    </cfRule>
    <cfRule type="cellIs" dxfId="0" priority="2" operator="equal">
      <formula>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10</vt:i4>
      </vt:variant>
      <vt:variant>
        <vt:lpstr>Įvardytieji diapazonai</vt:lpstr>
      </vt:variant>
      <vt:variant>
        <vt:i4>10</vt:i4>
      </vt:variant>
    </vt:vector>
  </HeadingPairs>
  <TitlesOfParts>
    <vt:vector size="20" baseType="lpstr">
      <vt:lpstr>Vertinimo sąlygos</vt:lpstr>
      <vt:lpstr>Vertinimo tvarka</vt:lpstr>
      <vt:lpstr>Pasiūlymas</vt:lpstr>
      <vt:lpstr>Subtiekėjai ir priedai</vt:lpstr>
      <vt:lpstr>Specialieji reikalavimai</vt:lpstr>
      <vt:lpstr>Techninė specifikacija_V1</vt:lpstr>
      <vt:lpstr>Techninė specifikacija_V2</vt:lpstr>
      <vt:lpstr>Pasiūlymų suvestinė_Bendra</vt:lpstr>
      <vt:lpstr>Pasiūlymų vertinimo rezultatai</vt:lpstr>
      <vt:lpstr>Sheet6</vt:lpstr>
      <vt:lpstr>'Techninė specifikacija_V1'!_Hlk152832916</vt:lpstr>
      <vt:lpstr>'Techninė specifikacija_V2'!_Hlk152832916</vt:lpstr>
      <vt:lpstr>'Techninė specifikacija_V1'!_Hlk153439524</vt:lpstr>
      <vt:lpstr>'Techninė specifikacija_V2'!_Hlk153439524</vt:lpstr>
      <vt:lpstr>'Techninė specifikacija_V1'!_Hlk153439527</vt:lpstr>
      <vt:lpstr>'Techninė specifikacija_V2'!_Hlk153439527</vt:lpstr>
      <vt:lpstr>'Techninė specifikacija_V1'!_Hlk53393764</vt:lpstr>
      <vt:lpstr>'Techninė specifikacija_V2'!_Hlk53393764</vt:lpstr>
      <vt:lpstr>'Techninė specifikacija_V1'!_Hlk65019301</vt:lpstr>
      <vt:lpstr>'Techninė specifikacija_V2'!_Hlk65019301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2024-08-06T11:04:35Z</dcterms:created>
  <dcterms:modified xsi:type="dcterms:W3CDTF">2025-10-20T11:00:39Z</dcterms:modified>
</cp:coreProperties>
</file>