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50" documentId="13_ncr:1_{4918BA90-A8D2-4F8A-B866-8A6FB76FC9FE}" xr6:coauthVersionLast="47" xr6:coauthVersionMax="47" xr10:uidLastSave="{9576FE9E-1DD3-A040-B16C-1E2866CB1BA1}"/>
  <bookViews>
    <workbookView xWindow="-120" yWindow="-120" windowWidth="29040" windowHeight="15840" firstSheet="1" activeTab="2"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D9" i="18" l="1"/>
  <c r="D10" i="18"/>
  <c r="D11" i="18"/>
  <c r="D12" i="18"/>
  <c r="C9" i="18"/>
  <c r="C10" i="18"/>
  <c r="C11" i="18"/>
  <c r="C12" i="18"/>
  <c r="B9" i="18"/>
  <c r="B10" i="18"/>
  <c r="B11" i="18"/>
  <c r="B12" i="18"/>
  <c r="C39" i="1"/>
  <c r="C4" i="17"/>
  <c r="C5" i="17" s="1"/>
  <c r="C4" i="18" s="1"/>
  <c r="C8" i="18"/>
  <c r="C3" i="18"/>
  <c r="C38" i="1"/>
  <c r="C37" i="1"/>
  <c r="C36" i="1"/>
  <c r="A2" i="3"/>
  <c r="B3" i="18"/>
  <c r="D8" i="18"/>
  <c r="B8" i="18"/>
  <c r="D3" i="18"/>
  <c r="D4" i="17"/>
  <c r="D5" i="17" s="1"/>
  <c r="D4" i="18" s="1"/>
  <c r="B4" i="17"/>
  <c r="B5" i="17" s="1"/>
  <c r="B4" i="18" s="1"/>
  <c r="H14" i="13"/>
  <c r="H13" i="13"/>
  <c r="G30" i="1"/>
  <c r="H30" i="1" s="1"/>
  <c r="C6" i="18" l="1"/>
  <c r="B5" i="18"/>
  <c r="C5" i="18"/>
  <c r="C7" i="18"/>
  <c r="B7" i="18"/>
  <c r="D6" i="18"/>
  <c r="D5" i="18"/>
  <c r="D7" i="18"/>
  <c r="B6" i="18"/>
  <c r="C13" i="18" l="1"/>
  <c r="D13" i="18"/>
  <c r="B13" i="18"/>
  <c r="B14" i="18" s="1"/>
  <c r="C14" i="18" l="1"/>
  <c r="D14" i="18"/>
</calcChain>
</file>

<file path=xl/sharedStrings.xml><?xml version="1.0" encoding="utf-8"?>
<sst xmlns="http://schemas.openxmlformats.org/spreadsheetml/2006/main" count="331" uniqueCount="302">
  <si>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</si>
  <si>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</si>
  <si>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</si>
  <si>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</si>
  <si>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</si>
  <si>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</si>
  <si>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</si>
  <si>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</si>
  <si>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</si>
  <si>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</si>
  <si>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</si>
  <si>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</si>
  <si>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</si>
  <si>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</si>
  <si>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</si>
  <si>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</si>
  <si>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</si>
  <si>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</si>
  <si>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</si>
  <si>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</si>
  <si>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</si>
  <si>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</si>
  <si>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</si>
  <si>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</si>
  <si>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</si>
  <si>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</si>
  <si>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</si>
  <si>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</si>
  <si>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</si>
  <si>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</si>
  <si>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</si>
  <si>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</si>
  <si>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</si>
  <si>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</si>
  <si>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</si>
  <si>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</si>
  <si>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</si>
  <si>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</si>
  <si>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</si>
  <si>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</si>
  <si>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</si>
  <si>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</si>
  <si>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</si>
  <si>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</si>
  <si>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</si>
  <si>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</si>
  <si>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</si>
  <si>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</si>
  <si>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</si>
  <si>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</si>
  <si>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</si>
  <si>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</si>
  <si>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</si>
  <si>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</si>
  <si>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</si>
  <si>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</si>
  <si>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</si>
  <si>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</si>
  <si>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</si>
  <si>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</si>
  <si>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</si>
  <si>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</si>
  <si>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</si>
  <si>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</si>
  <si>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</si>
  <si>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</si>
  <si>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</si>
  <si>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</si>
  <si>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</si>
  <si>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</si>
  <si>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</si>
  <si>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</si>
  <si>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T5</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</si>
  <si>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</si>
  <si>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</si>
  <si>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</si>
  <si>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</si>
  <si>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</si>
  <si>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</si>
  <si>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</si>
  <si>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</si>
  <si>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</si>
  <si>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</si>
  <si>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t>Siūlomos prekės garantinis laikotarpis</t>
  </si>
  <si>
    <t>Pasirinkti garantinį laikotarpį</t>
  </si>
  <si>
    <t>Terminas</t>
  </si>
  <si>
    <t>metai</t>
  </si>
  <si>
    <t>Pasirinkti (Yra / Nėra) parametro reikšmę</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</si>
  <si>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</si>
  <si>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</si>
  <si>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</si>
  <si>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</si>
  <si>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</si>
  <si>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</si>
  <si>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</si>
  <si>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</si>
  <si>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</si>
  <si>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</si>
  <si>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</si>
  <si>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L5 =</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</si>
  <si>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</si>
  <si>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</si>
  <si>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</si>
  <si>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</si>
  <si>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</si>
  <si>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</si>
  <si>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</si>
  <si>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</si>
  <si>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</si>
  <si>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</si>
  <si>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</si>
  <si>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</si>
  <si>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</si>
  <si>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</si>
  <si>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Techninis pranašumas T5 (T5</t>
    </r>
    <r>
      <rPr>
        <b/>
        <vertAlign val="subscript"/>
        <sz val="12"/>
        <color theme="1"/>
        <rFont val="Times New Roman"/>
        <family val="1"/>
      </rPr>
      <t>n</t>
    </r>
    <r>
      <rPr>
        <b/>
        <sz val="12"/>
        <color theme="1"/>
        <rFont val="Times New Roman"/>
        <family val="1"/>
      </rPr>
      <t>)</t>
    </r>
  </si>
  <si>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</si>
  <si>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</si>
  <si>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</si>
  <si>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</si>
  <si>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</si>
  <si>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</si>
  <si>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</si>
  <si>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</si>
  <si>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</si>
  <si>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</si>
  <si>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</si>
  <si>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</si>
  <si>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</si>
  <si>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</si>
  <si>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</si>
  <si>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</si>
  <si>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</si>
  <si>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</si>
  <si>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r>
      <t>T5</t>
    </r>
    <r>
      <rPr>
        <vertAlign val="subscript"/>
        <sz val="12"/>
        <rFont val="Times New Roman"/>
        <family val="1"/>
      </rPr>
      <t>n</t>
    </r>
  </si>
  <si>
    <t>Statinis:
(yra/nėra)</t>
  </si>
  <si>
    <t>1. Mokymai ≥ 10 gydytojų. Trukmė ≥ 4 akademinės valandos.</t>
  </si>
  <si>
    <t>8.</t>
  </si>
  <si>
    <t>Personalo mokymai:</t>
  </si>
  <si>
    <t>SPECIALIEJI REIKALAVIMAI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</si>
  <si>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</si>
  <si>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</si>
  <si>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</si>
  <si>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</si>
  <si>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</si>
  <si>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</si>
  <si>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</si>
  <si>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4</t>
  </si>
  <si>
    <t>5</t>
  </si>
  <si>
    <t>6</t>
  </si>
  <si>
    <t>7</t>
  </si>
  <si>
    <r>
      <t>T6</t>
    </r>
    <r>
      <rPr>
        <vertAlign val="subscript"/>
        <sz val="12"/>
        <rFont val="Times New Roman"/>
        <family val="1"/>
      </rPr>
      <t>n</t>
    </r>
  </si>
  <si>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</si>
  <si>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</si>
  <si>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</si>
  <si>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</si>
  <si>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</si>
  <si>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</si>
  <si>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</si>
  <si>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VšĮ Šalčininkų rajono savivaldybės ligoninei</t>
  </si>
  <si>
    <t>2</t>
  </si>
  <si>
    <t>Transportinis monitorius tvirtinamas išorinėje tvirtinimo stotelėje, jungiamas viena jungtimi ir maitinamas iš jos</t>
  </si>
  <si>
    <t>Būtina</t>
  </si>
  <si>
    <t>3</t>
  </si>
  <si>
    <t>Monitoriaus ekranas</t>
  </si>
  <si>
    <t>Monitoriaus maitinimo šaltiniai</t>
  </si>
  <si>
    <t>Monitoriaus konstrukcija</t>
  </si>
  <si>
    <t>Monitoruojami parametrai:</t>
  </si>
  <si>
    <t>7.1</t>
  </si>
  <si>
    <t>ŠSD matavimo ribos</t>
  </si>
  <si>
    <t>Ne siauresnės kaip 15-300 k/min</t>
  </si>
  <si>
    <t>7.2</t>
  </si>
  <si>
    <t>ST segmento matavimas</t>
  </si>
  <si>
    <t>Būtinas</t>
  </si>
  <si>
    <t>7.3</t>
  </si>
  <si>
    <t>Išplėstinis aritmijų monitoravimas</t>
  </si>
  <si>
    <t>7.4</t>
  </si>
  <si>
    <t>EKG derivacijos</t>
  </si>
  <si>
    <t>7.5</t>
  </si>
  <si>
    <t>Kvėpavimo dažnio matavimo ribos</t>
  </si>
  <si>
    <t>Ne siauresnės kaip 0-150 k/min</t>
  </si>
  <si>
    <t>Apnėjos aptikimas</t>
  </si>
  <si>
    <t xml:space="preserve">Būtinas, su galimybe koreguoti detekcijai skiriamą laiko intervalą </t>
  </si>
  <si>
    <t>EKG kabelis</t>
  </si>
  <si>
    <t>Kabelis, netrumpesnis nei 200 cm., tinkantis daugkartiniams elektrodams.</t>
  </si>
  <si>
    <t>Daugkartiniai elektrodai</t>
  </si>
  <si>
    <t>1 kompl.</t>
  </si>
  <si>
    <t>8</t>
  </si>
  <si>
    <t>8.1</t>
  </si>
  <si>
    <t>Ne siauresnės kaip  1 - 100%</t>
  </si>
  <si>
    <t>8.2</t>
  </si>
  <si>
    <t>8.3</t>
  </si>
  <si>
    <t>Pulso matavimo ribos</t>
  </si>
  <si>
    <t>Ne siauresnės kaip 30 - 235 k/min</t>
  </si>
  <si>
    <t>8.4</t>
  </si>
  <si>
    <t>Kabelis turi būti tinkamas 8.5p aprašomiems davikliams. Prailginimo kabelis, netrumpesnis nei 100 cm.</t>
  </si>
  <si>
    <t>Pateikiamas 1 vnt., jeigu daviklio ilgis trumpesnis nei 1,5 m.</t>
  </si>
  <si>
    <t>8.5</t>
  </si>
  <si>
    <t>SpO2 matavimo daviklis suaugusiems (daugkartinio naudojimo, pirštinis, „clipsinis“) (daugkartinio naudojimo) - ne mažiau 1 vnt.,</t>
  </si>
  <si>
    <t>9</t>
  </si>
  <si>
    <t>9.1</t>
  </si>
  <si>
    <t>Matavimo metodas</t>
  </si>
  <si>
    <t>Oscilometrinis arba lygiavertis</t>
  </si>
  <si>
    <t>9.2</t>
  </si>
  <si>
    <t>Matavimo ribos</t>
  </si>
  <si>
    <t>Ne siauresnės kaip 15 - 250 mm Hg</t>
  </si>
  <si>
    <t>9.3</t>
  </si>
  <si>
    <t>Darbo režimai</t>
  </si>
  <si>
    <t>Rankinis, auto</t>
  </si>
  <si>
    <t>Neinvazinio kraujospūdžio matavimo prailginimo žarnelė</t>
  </si>
  <si>
    <t xml:space="preserve">1 vnt., ne trumpesnė nei 100 cm ilgio. </t>
  </si>
  <si>
    <t>Manžečių komplektas tinkantis suaugusiams ir didesniems suaugusiems pacientams (pvz.  adult, large adult ar pan.)</t>
  </si>
  <si>
    <t>1 kompl. (po 1 vnt. kiekvieno dydžio, daugkartinės)</t>
  </si>
  <si>
    <t>10</t>
  </si>
  <si>
    <t>Temperatūros matavimo diapazonas</t>
  </si>
  <si>
    <t>Ne siauresnis nei 25 – 45 °C</t>
  </si>
  <si>
    <t>Temperatūros matavimo paklaida</t>
  </si>
  <si>
    <t>Ne daugiau nei 0,1 °C (diapazone 30 – 40 °C) arba visame diapazone. Jeigu gamintojas nenurodo tikslaus diapazono, skaitoma, jog tokia paklaida galioja visam nurodytam diapazonui</t>
  </si>
  <si>
    <t>Odos temperatūrinis daviklis</t>
  </si>
  <si>
    <t>1 vnt.</t>
  </si>
  <si>
    <t>11</t>
  </si>
  <si>
    <t xml:space="preserve">Transportinio monitoriaus svoris </t>
  </si>
  <si>
    <t>12</t>
  </si>
  <si>
    <t xml:space="preserve">Monitoriaus indikatoriai </t>
  </si>
  <si>
    <t>Skirtingų spalvų aliarmų indikatorius</t>
  </si>
  <si>
    <t>13</t>
  </si>
  <si>
    <t>Prisijungimas prie centrinės monitoravimo stoties:</t>
  </si>
  <si>
    <t xml:space="preserve">Monitorius turi turėti galimybę jungtis prie centrinės stebėjimo stoties (RJ45 jungtis arba lygiavertė) ir perduoti į ją visus monitoruojamus paciento gyvybinių funkcijų parametrus. Prietaisas turi būti pateiktas pilnai sukomplektuotas prijungimui prie centrinės monitoravimo stoties.  </t>
  </si>
  <si>
    <t>14</t>
  </si>
  <si>
    <t>Įkrovimo stotelė</t>
  </si>
  <si>
    <t>Laikiklis</t>
  </si>
  <si>
    <t>Monitoriaus laikiklis, kurį galima pritvirtinti prie stovo.</t>
  </si>
  <si>
    <t>1</t>
  </si>
  <si>
    <t>6.1</t>
  </si>
  <si>
    <t>6.2</t>
  </si>
  <si>
    <t>6.3</t>
  </si>
  <si>
    <t>6.4</t>
  </si>
  <si>
    <t>6.5</t>
  </si>
  <si>
    <t>6.6</t>
  </si>
  <si>
    <t>6.7</t>
  </si>
  <si>
    <t>6.8</t>
  </si>
  <si>
    <t>1. Turi atlaikyti kritimą iš ≥ 100 cm aukščio arba turėti IEC 60068-2-32 arba lygiavertį sertifikatą,</t>
  </si>
  <si>
    <t>4. Aritmija arba bigemija,</t>
  </si>
  <si>
    <t>I, II, III derivacijų kanalai</t>
  </si>
  <si>
    <t>Reikalavimai neinvazinio kraujospūdžio matavimo kanalui</t>
  </si>
  <si>
    <t>Reikalavimai EKG/kvėpavimo kanalui</t>
  </si>
  <si>
    <t>Reikalavimai temperatūros matavimo kanalui</t>
  </si>
  <si>
    <t>15</t>
  </si>
  <si>
    <t>≤ 2 kg</t>
  </si>
  <si>
    <t>Galimybė grafiniu žemėlapio pavidalu atvaizduoti ST ir STE parametrų vertes</t>
  </si>
  <si>
    <t>Monitoriaus veikimo laikas, maitinant iš akumuliatoriaus, ≥ 300 min.</t>
  </si>
  <si>
    <t>Transportinio monitoriaus ekrano raiška ≥ 1024 x 480;</t>
  </si>
  <si>
    <t>Galimybė vaizduoti 12 derivacijų, naudojant 5 ar mažiau elektrodų</t>
  </si>
  <si>
    <t>3. Kadangi siūlomo objekto T1, T2, T3, T4 ir T5 techniniai parametrai neturi skaitinių išraiškų (yra arba nėra), todėl parametrų įvertinimas apskaičiuojamas pagal metodiką:</t>
  </si>
  <si>
    <t>Jei siūlomas objektas turi nurodytą pranašumą gauna maksimalų balų skaičių pagal lyginamąjį svorį: T1 = L1 = 0.25, T2 = L2 = 0.25, T3 = L3 = 0.25, T4 = L4 = 0.10, T5 = L5 = 0.15. Jei siūlomas objektas neturi nurodyto pranašumo gauna 0 balų: T1 = L1 = 0, T2 = L2 = 0, T3 = L3 = 0, T4 = L4 = 0, T5 = L5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</si>
  <si>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</si>
  <si>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 xml:space="preserve">1. </t>
    </r>
    <r>
      <rPr>
        <sz val="12"/>
        <color theme="1"/>
        <rFont val="Times New Roman"/>
        <family val="1"/>
      </rPr>
      <t>Spalvotas, jautrus lietimui,</t>
    </r>
  </si>
  <si>
    <r>
      <t xml:space="preserve">3. </t>
    </r>
    <r>
      <rPr>
        <sz val="12"/>
        <color theme="1"/>
        <rFont val="Times New Roman"/>
        <family val="1"/>
      </rPr>
      <t>Ekrano raiška 640 x 240,</t>
    </r>
  </si>
  <si>
    <r>
      <t xml:space="preserve">1. </t>
    </r>
    <r>
      <rPr>
        <sz val="12"/>
        <color theme="1"/>
        <rFont val="Times New Roman"/>
        <family val="1"/>
      </rPr>
      <t>Vidinis maitinimo šaltinis (akumuliatorius); monitoriaus veikimo laikas, maitinant iš akumuliatoriaus ≥</t>
    </r>
    <r>
      <rPr>
        <b/>
        <sz val="12"/>
        <color theme="1"/>
        <rFont val="Times New Roman"/>
        <family val="1"/>
      </rPr>
      <t xml:space="preserve"> </t>
    </r>
    <r>
      <rPr>
        <sz val="12"/>
        <color theme="1"/>
        <rFont val="Times New Roman"/>
        <family val="1"/>
      </rPr>
      <t>240 min,</t>
    </r>
  </si>
  <si>
    <r>
      <t xml:space="preserve">2. </t>
    </r>
    <r>
      <rPr>
        <sz val="12"/>
        <color theme="1"/>
        <rFont val="Times New Roman"/>
        <family val="1"/>
      </rPr>
      <t xml:space="preserve">Modulio akumuliatorius turi krautis prijungus jį prie kartu komplektuojamos išorinės tvirtinimo stotelės. </t>
    </r>
  </si>
  <si>
    <r>
      <t xml:space="preserve">2. </t>
    </r>
    <r>
      <rPr>
        <sz val="12"/>
        <color theme="1"/>
        <rFont val="Times New Roman"/>
        <family val="1"/>
      </rPr>
      <t>Korpuso atsparumas skysčiams ir dulkėms – ne blogesnė kaip IPX1 atsparumo klasė</t>
    </r>
    <r>
      <rPr>
        <sz val="12"/>
        <color rgb="FF000000"/>
        <rFont val="Times New Roman"/>
        <family val="1"/>
      </rPr>
      <t>.</t>
    </r>
  </si>
  <si>
    <r>
      <t xml:space="preserve">1. </t>
    </r>
    <r>
      <rPr>
        <sz val="12"/>
        <color theme="1"/>
        <rFont val="Times New Roman"/>
        <family val="1"/>
      </rPr>
      <t>EKG,</t>
    </r>
  </si>
  <si>
    <r>
      <t xml:space="preserve">2. </t>
    </r>
    <r>
      <rPr>
        <sz val="12"/>
        <color theme="1"/>
        <rFont val="Times New Roman"/>
        <family val="1"/>
      </rPr>
      <t>Kvėpavimas,</t>
    </r>
  </si>
  <si>
    <r>
      <t xml:space="preserve">3. </t>
    </r>
    <r>
      <rPr>
        <sz val="12"/>
        <color theme="1"/>
        <rFont val="Times New Roman"/>
        <family val="1"/>
      </rPr>
      <t>Širdies susitraukimų dažnis (ŠSD),</t>
    </r>
  </si>
  <si>
    <r>
      <t xml:space="preserve">4. </t>
    </r>
    <r>
      <rPr>
        <sz val="12"/>
        <color theme="1"/>
        <rFont val="Times New Roman"/>
        <family val="1"/>
      </rPr>
      <t>Neinvazinis kraujospūdis,</t>
    </r>
  </si>
  <si>
    <r>
      <t xml:space="preserve">5. </t>
    </r>
    <r>
      <rPr>
        <sz val="12"/>
        <color theme="1"/>
        <rFont val="Times New Roman"/>
        <family val="1"/>
      </rPr>
      <t xml:space="preserve">SpO2, </t>
    </r>
  </si>
  <si>
    <r>
      <t xml:space="preserve">6. </t>
    </r>
    <r>
      <rPr>
        <sz val="12"/>
        <color theme="1"/>
        <rFont val="Times New Roman"/>
        <family val="1"/>
      </rPr>
      <t>Temperatūra,</t>
    </r>
  </si>
  <si>
    <r>
      <t>7. Invazinis kraujospūdis (</t>
    </r>
    <r>
      <rPr>
        <sz val="12"/>
        <color rgb="FFFF0000"/>
        <rFont val="Times New Roman"/>
        <family val="1"/>
      </rPr>
      <t>šis funkcionalumas turi būti įdiegtas tik 1 vnt. prietaisui</t>
    </r>
    <r>
      <rPr>
        <sz val="12"/>
        <color rgb="FF000000"/>
        <rFont val="Times New Roman"/>
        <family val="1"/>
      </rPr>
      <t>).</t>
    </r>
  </si>
  <si>
    <r>
      <t xml:space="preserve">1. </t>
    </r>
    <r>
      <rPr>
        <sz val="12"/>
        <color theme="1"/>
        <rFont val="Times New Roman"/>
        <family val="1"/>
      </rPr>
      <t>Asistolija,</t>
    </r>
  </si>
  <si>
    <r>
      <t xml:space="preserve">2. </t>
    </r>
    <r>
      <rPr>
        <sz val="12"/>
        <color theme="1"/>
        <rFont val="Times New Roman"/>
        <family val="1"/>
      </rPr>
      <t>Tachikardija,</t>
    </r>
  </si>
  <si>
    <r>
      <t xml:space="preserve">3. </t>
    </r>
    <r>
      <rPr>
        <sz val="12"/>
        <color theme="1"/>
        <rFont val="Times New Roman"/>
        <family val="1"/>
      </rPr>
      <t>Bradikardija,</t>
    </r>
  </si>
  <si>
    <r>
      <t xml:space="preserve">5. </t>
    </r>
    <r>
      <rPr>
        <sz val="12"/>
        <color theme="1"/>
        <rFont val="Times New Roman"/>
        <family val="1"/>
      </rPr>
      <t>Skilvelių virpėjimas</t>
    </r>
    <r>
      <rPr>
        <sz val="12"/>
        <color rgb="FF000000"/>
        <rFont val="Times New Roman"/>
        <family val="1"/>
      </rPr>
      <t>.</t>
    </r>
  </si>
  <si>
    <r>
      <t>Reikalavimai SpO</t>
    </r>
    <r>
      <rPr>
        <b/>
        <vertAlign val="subscript"/>
        <sz val="12"/>
        <color theme="1"/>
        <rFont val="Times New Roman"/>
        <family val="1"/>
      </rPr>
      <t>2</t>
    </r>
    <r>
      <rPr>
        <b/>
        <sz val="12"/>
        <color theme="1"/>
        <rFont val="Times New Roman"/>
        <family val="1"/>
      </rPr>
      <t xml:space="preserve"> kanalui</t>
    </r>
  </si>
  <si>
    <r>
      <t>SpO</t>
    </r>
    <r>
      <rPr>
        <vertAlign val="subscript"/>
        <sz val="12"/>
        <color theme="1"/>
        <rFont val="Times New Roman"/>
        <family val="1"/>
      </rPr>
      <t>2</t>
    </r>
    <r>
      <rPr>
        <sz val="12"/>
        <color theme="1"/>
        <rFont val="Times New Roman"/>
        <family val="1"/>
      </rPr>
      <t xml:space="preserve"> matavimo ribos</t>
    </r>
  </si>
  <si>
    <r>
      <t>SpO</t>
    </r>
    <r>
      <rPr>
        <vertAlign val="subscript"/>
        <sz val="12"/>
        <color theme="1"/>
        <rFont val="Times New Roman"/>
        <family val="1"/>
      </rPr>
      <t>2</t>
    </r>
    <r>
      <rPr>
        <sz val="12"/>
        <color theme="1"/>
        <rFont val="Times New Roman"/>
        <family val="1"/>
      </rPr>
      <t xml:space="preserve"> matavimo paklaida įskaitant daviklį</t>
    </r>
  </si>
  <si>
    <r>
      <t>Ne daugiau ± 2 % SpO</t>
    </r>
    <r>
      <rPr>
        <vertAlign val="subscript"/>
        <sz val="12"/>
        <color theme="1"/>
        <rFont val="Times New Roman"/>
        <family val="1"/>
      </rPr>
      <t>2</t>
    </r>
    <r>
      <rPr>
        <sz val="12"/>
        <color theme="1"/>
        <rFont val="Times New Roman"/>
        <family val="1"/>
      </rPr>
      <t xml:space="preserve"> vaikams ir suaugusiems (diapazone 70% - 100%)</t>
    </r>
  </si>
  <si>
    <r>
      <t>SpO</t>
    </r>
    <r>
      <rPr>
        <vertAlign val="subscript"/>
        <sz val="12"/>
        <color theme="1"/>
        <rFont val="Times New Roman"/>
        <family val="1"/>
      </rPr>
      <t>2</t>
    </r>
    <r>
      <rPr>
        <sz val="12"/>
        <color theme="1"/>
        <rFont val="Times New Roman"/>
        <family val="1"/>
      </rPr>
      <t xml:space="preserve"> daviklio prailginimo kabelis</t>
    </r>
  </si>
  <si>
    <r>
      <t>SpO</t>
    </r>
    <r>
      <rPr>
        <vertAlign val="subscript"/>
        <sz val="12"/>
        <rFont val="Times New Roman"/>
        <family val="1"/>
      </rPr>
      <t>2</t>
    </r>
    <r>
      <rPr>
        <sz val="12"/>
        <rFont val="Times New Roman"/>
        <family val="1"/>
      </rPr>
      <t xml:space="preserve"> daviklis tinkantis suaugusiams</t>
    </r>
  </si>
  <si>
    <r>
      <t>Reikalingi priedai invaziniam kraujospūdžiui matuoti (</t>
    </r>
    <r>
      <rPr>
        <sz val="12"/>
        <color rgb="FFFF0000"/>
        <rFont val="Times New Roman"/>
        <family val="1"/>
      </rPr>
      <t>reikalinga tik 1 vnt. prietaisui)</t>
    </r>
  </si>
  <si>
    <r>
      <t xml:space="preserve">2. </t>
    </r>
    <r>
      <rPr>
        <sz val="12"/>
        <color theme="1"/>
        <rFont val="Times New Roman"/>
        <family val="1"/>
      </rPr>
      <t>Įstrižainė ≥ 5,5“,</t>
    </r>
  </si>
  <si>
    <r>
      <t xml:space="preserve">4. </t>
    </r>
    <r>
      <rPr>
        <sz val="12"/>
        <color theme="1"/>
        <rFont val="Times New Roman"/>
        <family val="1"/>
      </rPr>
      <t>Skirtingų parametrų kreivių skaičius ekrane vienu metu ≥ 3.</t>
    </r>
  </si>
  <si>
    <t>Gyvybinių funkcijų multiparametrų modulio monitoriaus ekrano įstrižainė ≥ 6". Keičiama vaizdo orientacija ekrane jį apvertus.</t>
  </si>
  <si>
    <t>Gyvybinių funkcijų monitoriai (reanimacijos skyriui)</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</si>
  <si>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</si>
  <si>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</si>
  <si>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</si>
  <si>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</si>
  <si>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</si>
  <si>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</si>
  <si>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</si>
  <si>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</si>
  <si>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7. Garantinio gedimo atveju tiekėjas nemokamai suteikia pakaitinį gyvybinių funkcijų monitorių ir visas reikalingas dalis, kad įrangą būtų galima naudoti pagal paskirtį. Taikoma jei įrenginio negalima sutvarkyti per 60 val. Pakaitinis prietaisas suteikiamas visam sugedusio prietaiso remonto terminui. Pateikiamas pakaitinis prietaisas turi būti ne prastesnių parametrų nei sugedęs prietaisas.</t>
  </si>
  <si>
    <t>Į pasiūlymo kainą turi būti įskaičiuotas įrangos pristatymas į VšĮ Šalčininkų rajono savivaldybės ligoninės sandėlį, pervežimas iš sandėlio į instaliavimo vietą, instaliavimas, po instaliavimo likusių įpakavimo medžiagų išvežimas (utilizavimas) ir personalo apmokymas.</t>
  </si>
  <si>
    <t>2. Pasiūlymo kainos (K) balai apskaičiuojami mažiausios pasiūlytos kainos (Kmin) ir vertinamo pasiūlymo kainos (Kv) santykį padauginant iš kainos lyginamojo svorio (X)*:</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</si>
  <si>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</si>
  <si>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Garantinis laikotarpis ir sąlygos:</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</si>
  <si>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</si>
  <si>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</si>
  <si>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4. Nemokamai atlieka techninės būklės patikrinimus pagal gamintojo reikalavimus/rekomendacijas,</t>
  </si>
  <si>
    <t>5. Informuoja pirkėją apie prevencinius veiksmus (jei tokių būtina imtis),</t>
  </si>
  <si>
    <t>6. Teikia pirkėjui išsamias konsultacijas ir paaiškinimus,</t>
  </si>
  <si>
    <t>7. Gedimo atveju atvyksta remontuoti ne vėliau kaip per 24 (dvidešimt keturias) valandas nuo pranešimo apie prekės gedimą gavimo,</t>
  </si>
  <si>
    <t>8. Garantinio gedimo atveju tiekėjas nemokamai suteikia pakaitinį gyvybinių funkcijų monitorių ir visas reikalingas dalis, kad įrangą būtų galima naudoti pagal paskirtį. Taikoma jei įrenginio negalima sutvarkyti per 60 val. Pakaitinis prietaisas suteikiamas visam sugedusio prietaiso remonto terminui. Pateikiamas pakaitinis prietaisas turi būti ne prastesnių parametrų nei sugedęs prietaisas.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</si>
</sst>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8"/>
      <name val="Times New Roman"/>
      <family val="1"/>
      <charset val="186"/>
    </font>
    <font>
      <sz val="12"/>
      <color rgb="FF000000"/>
      <name val="Times New Roman"/>
      <family val="1"/>
    </font>
    <font>
      <sz val="12"/>
      <color rgb="FFFF0000"/>
      <name val="Times New Roman"/>
      <family val="1"/>
    </font>
    <fon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0" xfId="0" applyFont="1" applyFill="1"/>
    <xf numFmtId="0" fontId="2"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20"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1"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7"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20" fillId="0" borderId="0" xfId="0" applyFont="1" applyAlignment="1">
      <alignment horizontal="left"/>
    </xf>
    <xf numFmtId="0" fontId="25"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0" fontId="5" fillId="5" borderId="35" xfId="0" applyFont="1" applyFill="1" applyBorder="1" applyAlignment="1">
      <alignment horizontal="center" vertical="center" wrapText="1"/>
    </xf>
    <xf numFmtId="0" fontId="18"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8" fillId="4" borderId="0" xfId="0" applyFont="1" applyFill="1" applyAlignment="1">
      <alignment vertical="center"/>
    </xf>
    <xf numFmtId="0" fontId="27"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49" fontId="5" fillId="5" borderId="1" xfId="0" applyNumberFormat="1" applyFont="1" applyFill="1" applyBorder="1" applyAlignment="1">
      <alignment horizontal="justify" vertical="top" wrapText="1"/>
    </xf>
    <xf numFmtId="0" fontId="28" fillId="5" borderId="0" xfId="0" applyFont="1" applyFill="1" applyAlignment="1">
      <alignment horizontal="center" vertical="center"/>
    </xf>
    <xf numFmtId="49" fontId="5" fillId="5" borderId="26" xfId="0" applyNumberFormat="1" applyFont="1" applyFill="1" applyBorder="1" applyAlignment="1">
      <alignment horizontal="justify" vertical="top" wrapText="1"/>
    </xf>
    <xf numFmtId="0" fontId="1" fillId="5" borderId="30"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49" fontId="5" fillId="0" borderId="1" xfId="0" applyNumberFormat="1" applyFont="1" applyBorder="1" applyAlignment="1">
      <alignment horizontal="justify" vertical="top"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3"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5" borderId="0" xfId="0" applyFont="1" applyFill="1" applyAlignment="1">
      <alignment wrapText="1"/>
    </xf>
    <xf numFmtId="49" fontId="5" fillId="5" borderId="18" xfId="0" applyNumberFormat="1" applyFont="1" applyFill="1" applyBorder="1" applyAlignment="1">
      <alignment horizontal="center" vertical="top" wrapText="1"/>
    </xf>
    <xf numFmtId="49" fontId="5" fillId="0" borderId="17" xfId="0" applyNumberFormat="1" applyFont="1" applyBorder="1" applyAlignment="1">
      <alignment horizontal="justify" vertical="top" wrapText="1"/>
    </xf>
    <xf numFmtId="0" fontId="5" fillId="5" borderId="26" xfId="0" applyFont="1" applyFill="1" applyBorder="1" applyAlignment="1">
      <alignment horizontal="center" vertical="center" wrapText="1"/>
    </xf>
    <xf numFmtId="49" fontId="11" fillId="5" borderId="18" xfId="0" applyNumberFormat="1" applyFont="1" applyFill="1" applyBorder="1" applyAlignment="1">
      <alignment horizontal="center" vertical="top" wrapText="1"/>
    </xf>
    <xf numFmtId="49" fontId="5" fillId="5" borderId="37" xfId="0" applyNumberFormat="1" applyFont="1" applyFill="1" applyBorder="1" applyAlignment="1">
      <alignment horizontal="center" vertical="top" wrapText="1"/>
    </xf>
    <xf numFmtId="0" fontId="5" fillId="5" borderId="30" xfId="0" applyFont="1" applyFill="1" applyBorder="1" applyAlignment="1">
      <alignment horizontal="justify" vertical="center" wrapText="1"/>
    </xf>
    <xf numFmtId="0" fontId="5" fillId="5" borderId="35" xfId="0" applyFont="1" applyFill="1" applyBorder="1" applyAlignment="1">
      <alignment horizontal="justify" vertical="center" wrapText="1"/>
    </xf>
    <xf numFmtId="2" fontId="10" fillId="0" borderId="35" xfId="0" applyNumberFormat="1" applyFont="1" applyBorder="1" applyAlignment="1">
      <alignment horizontal="center" vertical="center" wrapText="1"/>
    </xf>
    <xf numFmtId="0" fontId="10" fillId="4" borderId="35"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29" fillId="5" borderId="1" xfId="0" applyFont="1" applyFill="1" applyBorder="1" applyAlignment="1">
      <alignment horizontal="justify" vertical="top" wrapText="1"/>
    </xf>
    <xf numFmtId="0" fontId="1" fillId="5"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2"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wrapText="1"/>
    </xf>
    <xf numFmtId="0" fontId="31" fillId="4" borderId="0" xfId="0" applyFont="1" applyFill="1" applyAlignment="1">
      <alignment horizontal="right" vertical="top"/>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1" fillId="4" borderId="0" xfId="0" applyFont="1" applyFill="1" applyAlignment="1">
      <alignment horizontal="justify" wrapText="1"/>
    </xf>
    <xf numFmtId="0" fontId="1" fillId="4" borderId="0" xfId="0" applyFont="1" applyFill="1" applyAlignment="1">
      <alignment horizontal="justify" vertical="top" wrapText="1"/>
    </xf>
    <xf numFmtId="0" fontId="31" fillId="4" borderId="0" xfId="0" applyFont="1" applyFill="1" applyAlignment="1">
      <alignment horizontal="justify" vertical="top"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8"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5" fillId="5" borderId="18"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5" fillId="5" borderId="40" xfId="0" applyFont="1" applyFill="1" applyBorder="1" applyAlignment="1">
      <alignment horizontal="left" vertical="center" wrapText="1"/>
    </xf>
    <xf numFmtId="0" fontId="5" fillId="5" borderId="41" xfId="0" applyFont="1" applyFill="1" applyBorder="1" applyAlignment="1">
      <alignment horizontal="left" vertical="center" wrapText="1"/>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5" borderId="26" xfId="0" applyFont="1" applyFill="1" applyBorder="1" applyAlignment="1">
      <alignment horizontal="center"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13" fillId="5" borderId="0" xfId="0" applyFont="1" applyFill="1" applyAlignment="1">
      <alignment horizontal="left"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6" xfId="0" applyNumberFormat="1" applyFont="1" applyFill="1" applyBorder="1" applyAlignment="1">
      <alignment horizontal="justify" vertical="top" wrapText="1"/>
    </xf>
    <xf numFmtId="49" fontId="5" fillId="5" borderId="28" xfId="0" applyNumberFormat="1" applyFont="1" applyFill="1" applyBorder="1" applyAlignment="1">
      <alignment horizontal="justify" vertical="top" wrapText="1"/>
    </xf>
    <xf numFmtId="49" fontId="5" fillId="5" borderId="27" xfId="0" applyNumberFormat="1" applyFont="1" applyFill="1" applyBorder="1" applyAlignment="1">
      <alignment horizontal="center" vertical="top" wrapText="1"/>
    </xf>
    <xf numFmtId="0" fontId="1" fillId="5" borderId="1" xfId="0" applyFont="1" applyFill="1" applyBorder="1" applyAlignment="1">
      <alignment horizontal="justify" vertical="top" wrapText="1"/>
    </xf>
    <xf numFmtId="0" fontId="1" fillId="5" borderId="26" xfId="0" applyFont="1" applyFill="1" applyBorder="1" applyAlignment="1">
      <alignment horizontal="justify" vertical="top" wrapText="1"/>
    </xf>
    <xf numFmtId="0" fontId="1" fillId="5" borderId="28" xfId="0" applyFont="1" applyFill="1" applyBorder="1" applyAlignment="1">
      <alignment horizontal="justify" vertical="top" wrapText="1"/>
    </xf>
    <xf numFmtId="0" fontId="1" fillId="5" borderId="27" xfId="0" applyFont="1" applyFill="1" applyBorder="1" applyAlignment="1">
      <alignment horizontal="justify" vertical="top" wrapText="1"/>
    </xf>
    <xf numFmtId="0" fontId="1" fillId="4" borderId="0" xfId="0" applyFont="1" applyFill="1" applyAlignment="1">
      <alignment horizontal="left"/>
    </xf>
    <xf numFmtId="0" fontId="18" fillId="4" borderId="0" xfId="0" applyFont="1" applyFill="1" applyAlignment="1">
      <alignment horizontal="center" vertical="center"/>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38</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)^5▒𝑇_𝑖 )𝑥 𝑌</a:t>
              </a:r>
              <a:endParaRPr lang="en-US" sz="1100"/>
            </a:p>
          </xdr:txBody>
        </xdr:sp>
      </mc:Fallback>
    </mc:AlternateContent>
    <xdr:clientData/>
  </xdr:oneCellAnchor>
  <xdr:twoCellAnchor>
    <xdr:from>
      <xdr:col>2</xdr:col>
      <xdr:colOff>2939415</xdr:colOff>
      <xdr:row>27</xdr:row>
      <xdr:rowOff>97790</xdr:rowOff>
    </xdr:from>
    <xdr:to>
      <xdr:col>3</xdr:col>
      <xdr:colOff>1167765</xdr:colOff>
      <xdr:row>29</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K46" sqref="K46"/>
    </sheetView>
  </sheetViews>
  <sheetFormatPr defaultColWidth="9.140625" defaultRowHeight="15.75" x14ac:dyDescent="0.25"/>
  <cols>
    <col min="1" max="2" width="9.140625" style="48"/>
    <col min="3" max="3" width="25.85546875" style="48" customWidth="1"/>
    <col min="4" max="5" width="11" style="48" bestFit="1" customWidth="1"/>
    <col min="6" max="6" width="16.28515625" style="48" customWidth="1"/>
    <col min="7" max="7" width="11" style="48" bestFit="1" customWidth="1"/>
    <col min="8" max="8" width="13.42578125" style="48" bestFit="1" customWidth="1"/>
    <col min="9" max="12" width="11" style="48" bestFit="1" customWidth="1"/>
    <col min="13" max="13" width="12.140625" style="48" bestFit="1" customWidth="1"/>
    <col min="14" max="16384" width="9.140625" style="48"/>
  </cols>
  <sheetData>
    <row r="1" spans="2:8" ht="20.25" x14ac:dyDescent="0.3">
      <c r="B1" s="136" t="s">
        <v>100</v>
      </c>
      <c r="C1" s="136"/>
      <c r="D1" s="136"/>
      <c r="E1" s="136"/>
      <c r="F1" s="136"/>
      <c r="G1" s="136"/>
      <c r="H1" s="136"/>
    </row>
    <row r="3" spans="2:8" x14ac:dyDescent="0.25">
      <c r="B3" s="130" t="s">
        <v>102</v>
      </c>
      <c r="C3" s="131"/>
      <c r="D3" s="131"/>
      <c r="E3" s="131"/>
      <c r="F3" s="132"/>
      <c r="G3" s="59">
        <v>6</v>
      </c>
      <c r="H3" s="59" t="s">
        <v>103</v>
      </c>
    </row>
    <row r="4" spans="2:8" x14ac:dyDescent="0.25">
      <c r="B4" s="133" t="s">
        <v>101</v>
      </c>
      <c r="C4" s="134"/>
      <c r="D4" s="134"/>
      <c r="E4" s="134"/>
      <c r="F4" s="135"/>
      <c r="G4" s="59">
        <v>3</v>
      </c>
      <c r="H4" s="59" t="s">
        <v>86</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40</v>
      </c>
    </row>
    <row r="2" spans="1:1" x14ac:dyDescent="0.25">
      <c r="A2" s="2" t="s">
        <v>41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I69"/>
  <sheetViews>
    <sheetView zoomScale="125" zoomScaleNormal="76" workbookViewId="0">
      <selection activeCell="M26" sqref="M26"/>
    </sheetView>
  </sheetViews>
  <sheetFormatPr defaultColWidth="9.140625" defaultRowHeight="15.75" x14ac:dyDescent="0.25"/>
  <cols>
    <col min="1" max="1" width="9.140625" style="48"/>
    <col min="2" max="2" width="5" style="48" customWidth="1"/>
    <col min="3" max="3" width="40.42578125" style="48" customWidth="1"/>
    <col min="4" max="4" width="17" style="48" customWidth="1"/>
    <col min="5" max="5" width="5.85546875" style="48" customWidth="1"/>
    <col min="6" max="6" width="5.140625" style="48" customWidth="1"/>
    <col min="7" max="8" width="11.7109375" style="48" customWidth="1"/>
    <col min="9" max="9" width="23.140625" style="48" customWidth="1"/>
    <col min="10" max="16384" width="9.140625" style="48"/>
  </cols>
  <sheetData>
    <row r="1" spans="2:9" ht="18.75" x14ac:dyDescent="0.3">
      <c r="B1" s="49" t="s">
        <v>55</v>
      </c>
      <c r="C1" s="50"/>
      <c r="D1" s="50"/>
      <c r="E1" s="50"/>
      <c r="F1" s="50"/>
    </row>
    <row r="2" spans="2:9" ht="18.75" x14ac:dyDescent="0.3">
      <c r="B2" s="49"/>
      <c r="C2" s="50"/>
      <c r="D2" s="50"/>
      <c r="E2" s="50"/>
      <c r="F2" s="50"/>
    </row>
    <row r="3" spans="2:9" ht="36" customHeight="1" x14ac:dyDescent="0.25">
      <c r="B3" s="142" t="s">
        <v>141</v>
      </c>
      <c r="C3" s="142"/>
      <c r="D3" s="142"/>
      <c r="E3" s="142"/>
      <c r="F3" s="142"/>
      <c r="G3" s="142"/>
      <c r="H3" s="142"/>
    </row>
    <row r="4" spans="2:9" ht="34.5" customHeight="1" x14ac:dyDescent="0.25">
      <c r="B4" s="142" t="s">
        <v>56</v>
      </c>
      <c r="C4" s="142"/>
      <c r="D4" s="142"/>
      <c r="E4" s="142"/>
      <c r="F4" s="142"/>
      <c r="G4" s="142"/>
      <c r="H4" s="142"/>
    </row>
    <row r="6" spans="2:9" x14ac:dyDescent="0.25">
      <c r="B6" s="48" t="s">
        <v>57</v>
      </c>
    </row>
    <row r="7" spans="2:9" x14ac:dyDescent="0.25">
      <c r="C7" s="51" t="s">
        <v>88</v>
      </c>
      <c r="D7" s="52">
        <v>60</v>
      </c>
    </row>
    <row r="8" spans="2:9" x14ac:dyDescent="0.25">
      <c r="C8" s="51" t="s">
        <v>89</v>
      </c>
      <c r="D8" s="52">
        <v>40</v>
      </c>
    </row>
    <row r="10" spans="2:9" x14ac:dyDescent="0.25">
      <c r="B10" s="48" t="s">
        <v>58</v>
      </c>
    </row>
    <row r="11" spans="2:9" ht="16.5" thickBot="1" x14ac:dyDescent="0.3"/>
    <row r="12" spans="2:9" ht="49.5" customHeight="1" thickBot="1" x14ac:dyDescent="0.3">
      <c r="B12" s="143" t="s">
        <v>59</v>
      </c>
      <c r="C12" s="144"/>
      <c r="D12" s="144"/>
      <c r="E12" s="144"/>
      <c r="F12" s="145"/>
      <c r="G12" s="143" t="s">
        <v>61</v>
      </c>
      <c r="H12" s="145"/>
    </row>
    <row r="13" spans="2:9" ht="16.5" thickBot="1" x14ac:dyDescent="0.3">
      <c r="B13" s="146" t="s">
        <v>62</v>
      </c>
      <c r="C13" s="147"/>
      <c r="D13" s="147"/>
      <c r="E13" s="147"/>
      <c r="F13" s="148"/>
      <c r="G13" s="53" t="s">
        <v>90</v>
      </c>
      <c r="H13" s="54">
        <f>D7</f>
        <v>60</v>
      </c>
    </row>
    <row r="14" spans="2:9" ht="16.5" thickBot="1" x14ac:dyDescent="0.3">
      <c r="B14" s="149" t="s">
        <v>63</v>
      </c>
      <c r="C14" s="150"/>
      <c r="D14" s="150"/>
      <c r="E14" s="150"/>
      <c r="F14" s="151"/>
      <c r="G14" s="53" t="s">
        <v>91</v>
      </c>
      <c r="H14" s="54">
        <f>D8</f>
        <v>40</v>
      </c>
    </row>
    <row r="15" spans="2:9" ht="16.5" customHeight="1" thickBot="1" x14ac:dyDescent="0.3">
      <c r="B15" s="55" t="s">
        <v>13</v>
      </c>
      <c r="C15" s="56" t="s">
        <v>37</v>
      </c>
      <c r="D15" s="56" t="s">
        <v>92</v>
      </c>
      <c r="E15" s="152" t="s">
        <v>60</v>
      </c>
      <c r="F15" s="153"/>
      <c r="G15" s="144"/>
      <c r="H15" s="145"/>
    </row>
    <row r="16" spans="2:9" ht="32.25" thickBot="1" x14ac:dyDescent="0.3">
      <c r="B16" s="102" t="s">
        <v>64</v>
      </c>
      <c r="C16" s="119" t="s">
        <v>248</v>
      </c>
      <c r="D16" s="88" t="s">
        <v>134</v>
      </c>
      <c r="E16" s="122" t="s">
        <v>93</v>
      </c>
      <c r="F16" s="121">
        <v>0.25</v>
      </c>
      <c r="G16" s="154" t="s">
        <v>144</v>
      </c>
      <c r="H16" s="138"/>
      <c r="I16" s="108"/>
    </row>
    <row r="17" spans="2:9" s="57" customFormat="1" ht="48" thickBot="1" x14ac:dyDescent="0.3">
      <c r="B17" s="88" t="s">
        <v>65</v>
      </c>
      <c r="C17" s="120" t="s">
        <v>280</v>
      </c>
      <c r="D17" s="111" t="s">
        <v>134</v>
      </c>
      <c r="E17" s="123" t="s">
        <v>94</v>
      </c>
      <c r="F17" s="121">
        <v>0.25</v>
      </c>
      <c r="G17" s="155" t="s">
        <v>144</v>
      </c>
      <c r="H17" s="156"/>
      <c r="I17" s="110"/>
    </row>
    <row r="18" spans="2:9" s="57" customFormat="1" ht="32.25" thickBot="1" x14ac:dyDescent="0.3">
      <c r="B18" s="103" t="s">
        <v>66</v>
      </c>
      <c r="C18" s="119" t="s">
        <v>249</v>
      </c>
      <c r="D18" s="88" t="s">
        <v>134</v>
      </c>
      <c r="E18" s="122" t="s">
        <v>95</v>
      </c>
      <c r="F18" s="121">
        <v>0.25</v>
      </c>
      <c r="G18" s="137" t="s">
        <v>144</v>
      </c>
      <c r="H18" s="138"/>
      <c r="I18" s="110"/>
    </row>
    <row r="19" spans="2:9" ht="32.25" thickBot="1" x14ac:dyDescent="0.3">
      <c r="B19" s="103" t="s">
        <v>67</v>
      </c>
      <c r="C19" s="119" t="s">
        <v>250</v>
      </c>
      <c r="D19" s="88" t="s">
        <v>134</v>
      </c>
      <c r="E19" s="122" t="s">
        <v>96</v>
      </c>
      <c r="F19" s="121">
        <v>0.1</v>
      </c>
      <c r="G19" s="137" t="s">
        <v>144</v>
      </c>
      <c r="H19" s="138"/>
      <c r="I19" s="110"/>
    </row>
    <row r="20" spans="2:9" ht="32.25" thickBot="1" x14ac:dyDescent="0.3">
      <c r="B20" s="103" t="s">
        <v>72</v>
      </c>
      <c r="C20" s="119" t="s">
        <v>251</v>
      </c>
      <c r="D20" s="88" t="s">
        <v>134</v>
      </c>
      <c r="E20" s="122" t="s">
        <v>99</v>
      </c>
      <c r="F20" s="121">
        <v>0.15</v>
      </c>
      <c r="G20" s="137" t="s">
        <v>144</v>
      </c>
      <c r="H20" s="138"/>
      <c r="I20" s="110"/>
    </row>
    <row r="22" spans="2:9" ht="33.75" customHeight="1" x14ac:dyDescent="0.25">
      <c r="B22" s="139" t="s">
        <v>68</v>
      </c>
      <c r="C22" s="139"/>
      <c r="D22" s="139"/>
      <c r="E22" s="139"/>
      <c r="F22" s="139"/>
      <c r="G22" s="139"/>
      <c r="H22" s="139"/>
    </row>
    <row r="24" spans="2:9" ht="31.5" customHeight="1" x14ac:dyDescent="0.25">
      <c r="B24" s="139" t="s">
        <v>97</v>
      </c>
      <c r="C24" s="139"/>
      <c r="D24" s="139"/>
      <c r="E24" s="139"/>
      <c r="F24" s="139"/>
      <c r="G24" s="139"/>
      <c r="H24" s="139"/>
    </row>
    <row r="25" spans="2:9" x14ac:dyDescent="0.25">
      <c r="D25" s="58" t="s">
        <v>98</v>
      </c>
    </row>
    <row r="27" spans="2:9" ht="31.5" customHeight="1" x14ac:dyDescent="0.25">
      <c r="B27" s="139" t="s">
        <v>292</v>
      </c>
      <c r="C27" s="139"/>
      <c r="D27" s="139"/>
      <c r="E27" s="139"/>
      <c r="F27" s="139"/>
      <c r="G27" s="139"/>
      <c r="H27" s="139"/>
    </row>
    <row r="31" spans="2:9" ht="30.75" customHeight="1" x14ac:dyDescent="0.25">
      <c r="B31" s="139" t="s">
        <v>252</v>
      </c>
      <c r="C31" s="139"/>
      <c r="D31" s="139"/>
      <c r="E31" s="139"/>
      <c r="F31" s="139"/>
      <c r="G31" s="139"/>
      <c r="H31" s="139"/>
    </row>
    <row r="32" spans="2:9" x14ac:dyDescent="0.25">
      <c r="B32" s="140" t="s">
        <v>253</v>
      </c>
      <c r="C32" s="140"/>
      <c r="D32" s="140"/>
      <c r="E32" s="140"/>
      <c r="F32" s="140"/>
      <c r="G32" s="140"/>
      <c r="H32" s="140"/>
    </row>
    <row r="33" spans="1:8" x14ac:dyDescent="0.25">
      <c r="B33" s="140"/>
      <c r="C33" s="140"/>
      <c r="D33" s="140"/>
      <c r="E33" s="140"/>
      <c r="F33" s="140"/>
      <c r="G33" s="140"/>
      <c r="H33" s="140"/>
    </row>
    <row r="34" spans="1:8" x14ac:dyDescent="0.25">
      <c r="B34" s="140"/>
      <c r="C34" s="140"/>
      <c r="D34" s="140"/>
      <c r="E34" s="140"/>
      <c r="F34" s="140"/>
      <c r="G34" s="140"/>
      <c r="H34" s="140"/>
    </row>
    <row r="35" spans="1:8" x14ac:dyDescent="0.25">
      <c r="B35" s="140"/>
      <c r="C35" s="140"/>
      <c r="D35" s="140"/>
      <c r="E35" s="140"/>
      <c r="F35" s="140"/>
      <c r="G35" s="140"/>
      <c r="H35" s="140"/>
    </row>
    <row r="37" spans="1:8" ht="32.25" customHeight="1" x14ac:dyDescent="0.25">
      <c r="B37" s="139" t="s">
        <v>69</v>
      </c>
      <c r="C37" s="139"/>
      <c r="D37" s="139"/>
      <c r="E37" s="139"/>
      <c r="F37" s="139"/>
      <c r="G37" s="139"/>
      <c r="H37" s="139"/>
    </row>
    <row r="46" spans="1:8" x14ac:dyDescent="0.25">
      <c r="A46" s="129" t="s">
        <v>156</v>
      </c>
      <c r="B46" s="141" t="s">
        <v>293</v>
      </c>
      <c r="C46" s="141"/>
      <c r="D46" s="141"/>
      <c r="E46" s="141"/>
      <c r="F46" s="141"/>
      <c r="G46" s="141"/>
      <c r="H46" s="141"/>
    </row>
    <row r="47" spans="1:8" ht="15.75" customHeight="1" x14ac:dyDescent="0.25">
      <c r="A47" s="57"/>
      <c r="B47" s="141"/>
      <c r="C47" s="141"/>
      <c r="D47" s="141"/>
      <c r="E47" s="141"/>
      <c r="F47" s="141"/>
      <c r="G47" s="141"/>
      <c r="H47" s="141"/>
    </row>
    <row r="48" spans="1:8" x14ac:dyDescent="0.25">
      <c r="A48" s="57"/>
      <c r="B48" s="141"/>
      <c r="C48" s="141"/>
      <c r="D48" s="141"/>
      <c r="E48" s="141"/>
      <c r="F48" s="141"/>
      <c r="G48" s="141"/>
      <c r="H48" s="141"/>
    </row>
    <row r="49" spans="1:8" x14ac:dyDescent="0.25">
      <c r="A49" s="57"/>
      <c r="B49" s="141"/>
      <c r="C49" s="141"/>
      <c r="D49" s="141"/>
      <c r="E49" s="141"/>
      <c r="F49" s="141"/>
      <c r="G49" s="141"/>
      <c r="H49" s="141"/>
    </row>
    <row r="50" spans="1:8" x14ac:dyDescent="0.25">
      <c r="A50" s="57"/>
      <c r="B50" s="141"/>
      <c r="C50" s="141"/>
      <c r="D50" s="141"/>
      <c r="E50" s="141"/>
      <c r="F50" s="141"/>
      <c r="G50" s="141"/>
      <c r="H50" s="141"/>
    </row>
    <row r="51" spans="1:8" x14ac:dyDescent="0.25">
      <c r="A51" s="57"/>
      <c r="B51" s="141"/>
      <c r="C51" s="141"/>
      <c r="D51" s="141"/>
      <c r="E51" s="141"/>
      <c r="F51" s="141"/>
      <c r="G51" s="141"/>
      <c r="H51" s="141"/>
    </row>
    <row r="52" spans="1:8" x14ac:dyDescent="0.25">
      <c r="A52" s="57"/>
      <c r="B52" s="141"/>
      <c r="C52" s="141"/>
      <c r="D52" s="141"/>
      <c r="E52" s="141"/>
      <c r="F52" s="141"/>
      <c r="G52" s="141"/>
      <c r="H52" s="141"/>
    </row>
    <row r="53" spans="1:8" x14ac:dyDescent="0.25">
      <c r="A53" s="57"/>
      <c r="B53" s="141"/>
      <c r="C53" s="141"/>
      <c r="D53" s="141"/>
      <c r="E53" s="141"/>
      <c r="F53" s="141"/>
      <c r="G53" s="141"/>
      <c r="H53" s="141"/>
    </row>
    <row r="54" spans="1:8" x14ac:dyDescent="0.25">
      <c r="A54" s="57"/>
      <c r="B54" s="141"/>
      <c r="C54" s="141"/>
      <c r="D54" s="141"/>
      <c r="E54" s="141"/>
      <c r="F54" s="141"/>
      <c r="G54" s="141"/>
      <c r="H54" s="141"/>
    </row>
    <row r="55" spans="1:8" x14ac:dyDescent="0.25">
      <c r="A55" s="57"/>
      <c r="B55" s="141"/>
      <c r="C55" s="141"/>
      <c r="D55" s="141"/>
      <c r="E55" s="141"/>
      <c r="F55" s="141"/>
      <c r="G55" s="141"/>
      <c r="H55" s="141"/>
    </row>
    <row r="56" spans="1:8" x14ac:dyDescent="0.25">
      <c r="A56" s="57"/>
      <c r="B56" s="141"/>
      <c r="C56" s="141"/>
      <c r="D56" s="141"/>
      <c r="E56" s="141"/>
      <c r="F56" s="141"/>
      <c r="G56" s="141"/>
      <c r="H56" s="141"/>
    </row>
    <row r="57" spans="1:8" x14ac:dyDescent="0.25">
      <c r="A57" s="57"/>
      <c r="B57" s="141"/>
      <c r="C57" s="141"/>
      <c r="D57" s="141"/>
      <c r="E57" s="141"/>
      <c r="F57" s="141"/>
      <c r="G57" s="141"/>
      <c r="H57" s="141"/>
    </row>
    <row r="58" spans="1:8" x14ac:dyDescent="0.25">
      <c r="A58" s="57"/>
      <c r="B58" s="141"/>
      <c r="C58" s="141"/>
      <c r="D58" s="141"/>
      <c r="E58" s="141"/>
      <c r="F58" s="141"/>
      <c r="G58" s="141"/>
      <c r="H58" s="141"/>
    </row>
    <row r="59" spans="1:8" x14ac:dyDescent="0.25">
      <c r="A59" s="57"/>
      <c r="B59" s="141"/>
      <c r="C59" s="141"/>
      <c r="D59" s="141"/>
      <c r="E59" s="141"/>
      <c r="F59" s="141"/>
      <c r="G59" s="141"/>
      <c r="H59" s="141"/>
    </row>
    <row r="60" spans="1:8" x14ac:dyDescent="0.25">
      <c r="A60" s="57"/>
      <c r="B60" s="141"/>
      <c r="C60" s="141"/>
      <c r="D60" s="141"/>
      <c r="E60" s="141"/>
      <c r="F60" s="141"/>
      <c r="G60" s="141"/>
      <c r="H60" s="141"/>
    </row>
    <row r="61" spans="1:8" x14ac:dyDescent="0.25">
      <c r="A61" s="57"/>
      <c r="B61" s="141"/>
      <c r="C61" s="141"/>
      <c r="D61" s="141"/>
      <c r="E61" s="141"/>
      <c r="F61" s="141"/>
      <c r="G61" s="141"/>
      <c r="H61" s="141"/>
    </row>
    <row r="62" spans="1:8" x14ac:dyDescent="0.25">
      <c r="A62" s="57"/>
      <c r="B62" s="141"/>
      <c r="C62" s="141"/>
      <c r="D62" s="141"/>
      <c r="E62" s="141"/>
      <c r="F62" s="141"/>
      <c r="G62" s="141"/>
      <c r="H62" s="141"/>
    </row>
    <row r="63" spans="1:8" x14ac:dyDescent="0.25">
      <c r="A63" s="57"/>
      <c r="B63" s="141"/>
      <c r="C63" s="141"/>
      <c r="D63" s="141"/>
      <c r="E63" s="141"/>
      <c r="F63" s="141"/>
      <c r="G63" s="141"/>
      <c r="H63" s="141"/>
    </row>
    <row r="64" spans="1:8" x14ac:dyDescent="0.25">
      <c r="A64" s="57"/>
      <c r="B64" s="141"/>
      <c r="C64" s="141"/>
      <c r="D64" s="141"/>
      <c r="E64" s="141"/>
      <c r="F64" s="141"/>
      <c r="G64" s="141"/>
      <c r="H64" s="141"/>
    </row>
    <row r="65" spans="1:8" x14ac:dyDescent="0.25">
      <c r="A65" s="57"/>
      <c r="B65" s="141"/>
      <c r="C65" s="141"/>
      <c r="D65" s="141"/>
      <c r="E65" s="141"/>
      <c r="F65" s="141"/>
      <c r="G65" s="141"/>
      <c r="H65" s="141"/>
    </row>
    <row r="66" spans="1:8" x14ac:dyDescent="0.25">
      <c r="A66" s="57"/>
      <c r="B66" s="141"/>
      <c r="C66" s="141"/>
      <c r="D66" s="141"/>
      <c r="E66" s="141"/>
      <c r="F66" s="141"/>
      <c r="G66" s="141"/>
      <c r="H66" s="141"/>
    </row>
    <row r="67" spans="1:8" x14ac:dyDescent="0.25">
      <c r="A67" s="57"/>
      <c r="B67" s="141"/>
      <c r="C67" s="141"/>
      <c r="D67" s="141"/>
      <c r="E67" s="141"/>
      <c r="F67" s="141"/>
      <c r="G67" s="141"/>
      <c r="H67" s="141"/>
    </row>
    <row r="68" spans="1:8" x14ac:dyDescent="0.25">
      <c r="A68" s="57"/>
      <c r="B68" s="141"/>
      <c r="C68" s="141"/>
      <c r="D68" s="141"/>
      <c r="E68" s="141"/>
      <c r="F68" s="141"/>
      <c r="G68" s="141"/>
      <c r="H68" s="141"/>
    </row>
    <row r="69" spans="1:8" x14ac:dyDescent="0.25">
      <c r="A69" s="57"/>
      <c r="B69" s="141"/>
      <c r="C69" s="141"/>
      <c r="D69" s="141"/>
      <c r="E69" s="141"/>
      <c r="F69" s="141"/>
      <c r="G69" s="141"/>
      <c r="H69" s="141"/>
    </row>
  </sheetData>
  <mergeCells count="19">
    <mergeCell ref="B37:H37"/>
    <mergeCell ref="B46:H69"/>
    <mergeCell ref="B3:H3"/>
    <mergeCell ref="B4:H4"/>
    <mergeCell ref="B12:F12"/>
    <mergeCell ref="G12:H12"/>
    <mergeCell ref="B13:F13"/>
    <mergeCell ref="G19:H19"/>
    <mergeCell ref="B22:H22"/>
    <mergeCell ref="B14:F14"/>
    <mergeCell ref="E15:H15"/>
    <mergeCell ref="G16:H16"/>
    <mergeCell ref="G17:H17"/>
    <mergeCell ref="G18:H18"/>
    <mergeCell ref="G20:H20"/>
    <mergeCell ref="B24:H24"/>
    <mergeCell ref="B27:H27"/>
    <mergeCell ref="B31:H31"/>
    <mergeCell ref="B32:H35"/>
  </mergeCells>
  <phoneticPr fontId="26" type="noConversion"/>
  <dataValidations count="2">
    <dataValidation allowBlank="1" prompt="Pasirinkti parametro vertę: yra / nėra" sqref="H16 G16:G17 G18:H20" xr:uid="{52E8514C-F488-45BA-8FEF-2F1026ABD921}"/>
    <dataValidation allowBlank="1" sqref="C16:C17" xr:uid="{C0DEC946-ADA4-6047-B3E1-47F8D240F38A}"/>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8"/>
  <sheetViews>
    <sheetView tabSelected="1" topLeftCell="A19" zoomScale="115" zoomScaleNormal="79" workbookViewId="0">
      <selection activeCell="B30" sqref="B30"/>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c r="C2" s="29"/>
      <c r="D2" s="29"/>
      <c r="E2" s="30"/>
      <c r="F2" s="174"/>
      <c r="G2" s="174"/>
      <c r="H2" s="174"/>
      <c r="I2" s="30"/>
    </row>
    <row r="3" spans="2:9" ht="18.75" x14ac:dyDescent="0.3">
      <c r="B3" s="15"/>
      <c r="C3" s="29"/>
      <c r="D3" s="29"/>
      <c r="E3" s="30"/>
      <c r="F3" s="31"/>
      <c r="G3" s="31"/>
      <c r="H3" s="31"/>
      <c r="I3" s="30"/>
    </row>
    <row r="4" spans="2:9" ht="18.75" x14ac:dyDescent="0.3">
      <c r="B4" s="32" t="s">
        <v>0</v>
      </c>
      <c r="C4" s="175" t="s">
        <v>158</v>
      </c>
      <c r="D4" s="175"/>
      <c r="E4" s="30"/>
      <c r="F4" s="31"/>
      <c r="G4" s="31"/>
      <c r="H4" s="31"/>
      <c r="I4" s="30"/>
    </row>
    <row r="5" spans="2:9" ht="18.75" x14ac:dyDescent="0.3">
      <c r="B5" s="13"/>
      <c r="C5" s="16"/>
      <c r="D5" s="29"/>
      <c r="E5" s="30"/>
      <c r="F5" s="31"/>
      <c r="G5" s="31"/>
      <c r="H5" s="31"/>
      <c r="I5" s="30"/>
    </row>
    <row r="6" spans="2:9" ht="18.75" x14ac:dyDescent="0.3">
      <c r="B6" s="33" t="s">
        <v>1</v>
      </c>
      <c r="C6" s="104"/>
      <c r="D6" s="29"/>
      <c r="E6" s="30"/>
      <c r="F6" s="31"/>
      <c r="G6" s="31"/>
      <c r="H6" s="31"/>
      <c r="I6" s="30"/>
    </row>
    <row r="7" spans="2:9" ht="18.75" x14ac:dyDescent="0.3">
      <c r="C7" s="29"/>
      <c r="D7" s="29"/>
      <c r="E7" s="30"/>
      <c r="F7" s="31"/>
      <c r="G7" s="31"/>
      <c r="H7" s="31"/>
      <c r="I7" s="30"/>
    </row>
    <row r="8" spans="2:9" ht="15.75" customHeight="1" x14ac:dyDescent="0.25">
      <c r="B8" s="167" t="s">
        <v>31</v>
      </c>
      <c r="C8" s="167"/>
      <c r="D8" s="167"/>
      <c r="E8" s="167"/>
      <c r="F8" s="171"/>
      <c r="G8" s="172"/>
      <c r="H8" s="172"/>
      <c r="I8" s="173"/>
    </row>
    <row r="9" spans="2:9" ht="16.350000000000001" customHeight="1" x14ac:dyDescent="0.25">
      <c r="B9" s="176" t="s">
        <v>34</v>
      </c>
      <c r="C9" s="176"/>
      <c r="D9" s="176"/>
      <c r="E9" s="176"/>
      <c r="F9" s="180"/>
      <c r="G9" s="181"/>
      <c r="H9" s="181"/>
      <c r="I9" s="181"/>
    </row>
    <row r="10" spans="2:9" ht="16.350000000000001" customHeight="1" x14ac:dyDescent="0.25">
      <c r="B10" s="176" t="s">
        <v>32</v>
      </c>
      <c r="C10" s="176"/>
      <c r="D10" s="176"/>
      <c r="E10" s="176"/>
      <c r="F10" s="180"/>
      <c r="G10" s="181"/>
      <c r="H10" s="181"/>
      <c r="I10" s="181"/>
    </row>
    <row r="11" spans="2:9" ht="16.350000000000001" customHeight="1" x14ac:dyDescent="0.25">
      <c r="B11" s="167" t="s">
        <v>33</v>
      </c>
      <c r="C11" s="167"/>
      <c r="D11" s="167"/>
      <c r="E11" s="167"/>
      <c r="F11" s="180"/>
      <c r="G11" s="181"/>
      <c r="H11" s="181"/>
      <c r="I11" s="181"/>
    </row>
    <row r="12" spans="2:9" ht="30.95" customHeight="1" x14ac:dyDescent="0.25">
      <c r="B12" s="179" t="s">
        <v>2</v>
      </c>
      <c r="C12" s="179"/>
      <c r="D12" s="179"/>
      <c r="E12" s="179"/>
      <c r="F12" s="180"/>
      <c r="G12" s="181"/>
      <c r="H12" s="181"/>
      <c r="I12" s="181"/>
    </row>
    <row r="13" spans="2:9" ht="16.350000000000001" customHeight="1" x14ac:dyDescent="0.25">
      <c r="B13" s="167" t="s">
        <v>3</v>
      </c>
      <c r="C13" s="167"/>
      <c r="D13" s="167"/>
      <c r="E13" s="167"/>
      <c r="F13" s="171"/>
      <c r="G13" s="172"/>
      <c r="H13" s="172"/>
      <c r="I13" s="173"/>
    </row>
    <row r="14" spans="2:9" ht="16.350000000000001" customHeight="1" x14ac:dyDescent="0.25">
      <c r="B14" s="167" t="s">
        <v>35</v>
      </c>
      <c r="C14" s="167"/>
      <c r="D14" s="167"/>
      <c r="E14" s="167"/>
      <c r="F14" s="171"/>
      <c r="G14" s="172"/>
      <c r="H14" s="172"/>
      <c r="I14" s="173"/>
    </row>
    <row r="15" spans="2:9" ht="30.95" customHeight="1" x14ac:dyDescent="0.25">
      <c r="B15" s="167" t="s">
        <v>4</v>
      </c>
      <c r="C15" s="167"/>
      <c r="D15" s="167"/>
      <c r="E15" s="167"/>
      <c r="F15" s="171"/>
      <c r="G15" s="172"/>
      <c r="H15" s="172"/>
      <c r="I15" s="173"/>
    </row>
    <row r="16" spans="2:9" ht="30.95" customHeight="1" x14ac:dyDescent="0.25">
      <c r="B16" s="167" t="s">
        <v>5</v>
      </c>
      <c r="C16" s="167"/>
      <c r="D16" s="167"/>
      <c r="E16" s="167"/>
      <c r="F16" s="171"/>
      <c r="G16" s="172"/>
      <c r="H16" s="172"/>
      <c r="I16" s="173"/>
    </row>
    <row r="17" spans="2:9" ht="18" customHeight="1" x14ac:dyDescent="0.25">
      <c r="C17" s="14"/>
      <c r="D17" s="14"/>
      <c r="E17" s="14"/>
      <c r="F17" s="17"/>
      <c r="G17" s="17"/>
      <c r="H17" s="17"/>
      <c r="I17" s="17"/>
    </row>
    <row r="18" spans="2:9" x14ac:dyDescent="0.25">
      <c r="B18" s="170" t="s">
        <v>6</v>
      </c>
      <c r="C18" s="170"/>
      <c r="D18" s="170"/>
      <c r="E18" s="170"/>
      <c r="F18" s="170"/>
      <c r="G18" s="170"/>
      <c r="H18" s="170"/>
      <c r="I18" s="34"/>
    </row>
    <row r="19" spans="2:9" x14ac:dyDescent="0.25">
      <c r="B19" s="169" t="s">
        <v>7</v>
      </c>
      <c r="C19" s="169"/>
      <c r="D19" s="169"/>
      <c r="E19" s="169"/>
      <c r="F19" s="169"/>
      <c r="G19" s="169"/>
      <c r="H19" s="169"/>
      <c r="I19" s="35"/>
    </row>
    <row r="20" spans="2:9" x14ac:dyDescent="0.25">
      <c r="B20" s="169" t="s">
        <v>73</v>
      </c>
      <c r="C20" s="169"/>
      <c r="D20" s="169"/>
      <c r="E20" s="169"/>
      <c r="F20" s="169"/>
      <c r="G20" s="169"/>
      <c r="H20" s="169"/>
      <c r="I20" s="35"/>
    </row>
    <row r="21" spans="2:9" x14ac:dyDescent="0.25">
      <c r="B21" s="169" t="s">
        <v>8</v>
      </c>
      <c r="C21" s="169"/>
      <c r="D21" s="169"/>
      <c r="E21" s="169"/>
      <c r="F21" s="169"/>
      <c r="G21" s="169"/>
      <c r="H21" s="169"/>
      <c r="I21" s="35"/>
    </row>
    <row r="22" spans="2:9" x14ac:dyDescent="0.25">
      <c r="B22" s="169" t="s">
        <v>9</v>
      </c>
      <c r="C22" s="169"/>
      <c r="D22" s="169"/>
      <c r="E22" s="169"/>
      <c r="F22" s="169"/>
      <c r="G22" s="169"/>
      <c r="H22" s="169"/>
    </row>
    <row r="23" spans="2:9" x14ac:dyDescent="0.25">
      <c r="B23" s="168" t="s">
        <v>10</v>
      </c>
      <c r="C23" s="168"/>
      <c r="D23" s="168"/>
      <c r="E23" s="168"/>
      <c r="F23" s="168"/>
      <c r="G23" s="168"/>
      <c r="H23" s="168"/>
      <c r="I23" s="28"/>
    </row>
    <row r="24" spans="2:9" x14ac:dyDescent="0.25">
      <c r="B24" s="169" t="s">
        <v>11</v>
      </c>
      <c r="C24" s="169"/>
      <c r="D24" s="169"/>
      <c r="E24" s="169"/>
      <c r="F24" s="169"/>
      <c r="G24" s="169"/>
      <c r="H24" s="169"/>
    </row>
    <row r="27" spans="2:9" x14ac:dyDescent="0.25">
      <c r="B27" s="170" t="s">
        <v>74</v>
      </c>
      <c r="C27" s="170"/>
      <c r="D27" s="170"/>
      <c r="E27" s="170"/>
      <c r="F27" s="170"/>
      <c r="G27" s="170"/>
      <c r="H27" s="170"/>
    </row>
    <row r="29" spans="2:9" ht="31.5" x14ac:dyDescent="0.25">
      <c r="B29" s="36" t="s">
        <v>14</v>
      </c>
      <c r="C29" s="36" t="s">
        <v>75</v>
      </c>
      <c r="D29" s="36" t="s">
        <v>76</v>
      </c>
      <c r="E29" s="37" t="s">
        <v>77</v>
      </c>
      <c r="F29" s="37" t="s">
        <v>78</v>
      </c>
      <c r="G29" s="37" t="s">
        <v>79</v>
      </c>
      <c r="H29" s="37" t="s">
        <v>80</v>
      </c>
    </row>
    <row r="30" spans="2:9" ht="31.5" x14ac:dyDescent="0.25">
      <c r="B30" s="38" t="s">
        <v>281</v>
      </c>
      <c r="C30" s="87"/>
      <c r="D30" s="87"/>
      <c r="E30" s="39">
        <v>3</v>
      </c>
      <c r="F30" s="42"/>
      <c r="G30" s="109">
        <f>E30*F30</f>
        <v>0</v>
      </c>
      <c r="H30" s="109">
        <f>G30*1.21</f>
        <v>0</v>
      </c>
    </row>
    <row r="32" spans="2:9" x14ac:dyDescent="0.25">
      <c r="B32" s="170" t="s">
        <v>81</v>
      </c>
      <c r="C32" s="170"/>
      <c r="D32" s="170"/>
      <c r="E32" s="170"/>
    </row>
    <row r="34" spans="2:10" ht="47.25" x14ac:dyDescent="0.25">
      <c r="B34" s="37" t="s">
        <v>13</v>
      </c>
      <c r="C34" s="182" t="s">
        <v>82</v>
      </c>
      <c r="D34" s="163"/>
      <c r="E34" s="40" t="s">
        <v>87</v>
      </c>
    </row>
    <row r="35" spans="2:10" x14ac:dyDescent="0.25">
      <c r="B35" s="41" t="s">
        <v>64</v>
      </c>
      <c r="C35" s="159" t="str">
        <f>'Vertinimo tvarka'!C16</f>
        <v>Galimybė grafiniu žemėlapio pavidalu atvaizduoti ST ir STE parametrų vertes</v>
      </c>
      <c r="D35" s="160"/>
      <c r="E35" s="42"/>
      <c r="F35" s="47"/>
    </row>
    <row r="36" spans="2:10" ht="39.950000000000003" customHeight="1" x14ac:dyDescent="0.25">
      <c r="B36" s="116" t="s">
        <v>65</v>
      </c>
      <c r="C36" s="159" t="str">
        <f>'Vertinimo tvarka'!C17</f>
        <v>Gyvybinių funkcijų multiparametrų modulio monitoriaus ekrano įstrižainė ≥ 6". Keičiama vaizdo orientacija ekrane jį apvertus.</v>
      </c>
      <c r="D36" s="160"/>
      <c r="E36" s="112"/>
      <c r="F36" s="113"/>
    </row>
    <row r="37" spans="2:10" x14ac:dyDescent="0.25">
      <c r="B37" s="43" t="s">
        <v>66</v>
      </c>
      <c r="C37" s="165" t="str">
        <f>'Vertinimo tvarka'!C18</f>
        <v>Monitoriaus veikimo laikas, maitinant iš akumuliatoriaus, ≥ 300 min.</v>
      </c>
      <c r="D37" s="166"/>
      <c r="E37" s="42"/>
      <c r="F37" s="113"/>
    </row>
    <row r="38" spans="2:10" x14ac:dyDescent="0.25">
      <c r="B38" s="43" t="s">
        <v>67</v>
      </c>
      <c r="C38" s="159" t="str">
        <f>'Vertinimo tvarka'!C19</f>
        <v>Transportinio monitoriaus ekrano raiška ≥ 1024 x 480;</v>
      </c>
      <c r="D38" s="160"/>
      <c r="E38" s="42"/>
      <c r="F38" s="113"/>
    </row>
    <row r="39" spans="2:10" x14ac:dyDescent="0.25">
      <c r="B39" s="43" t="s">
        <v>72</v>
      </c>
      <c r="C39" s="159" t="str">
        <f>'Vertinimo tvarka'!C20</f>
        <v>Galimybė vaizduoti 12 derivacijų, naudojant 5 ar mažiau elektrodų</v>
      </c>
      <c r="D39" s="160"/>
      <c r="E39" s="42"/>
      <c r="F39" s="113"/>
    </row>
    <row r="40" spans="2:10" x14ac:dyDescent="0.25">
      <c r="C40" s="14"/>
      <c r="D40" s="14"/>
      <c r="E40" s="14"/>
      <c r="F40" s="14"/>
      <c r="G40" s="14"/>
      <c r="H40" s="14"/>
      <c r="I40" s="14"/>
      <c r="J40" s="14"/>
    </row>
    <row r="41" spans="2:10" x14ac:dyDescent="0.25">
      <c r="B41" s="163" t="s">
        <v>83</v>
      </c>
      <c r="C41" s="163"/>
      <c r="D41" s="40" t="s">
        <v>84</v>
      </c>
      <c r="E41" s="37" t="s">
        <v>85</v>
      </c>
      <c r="F41" s="14"/>
      <c r="G41" s="14"/>
      <c r="H41" s="14"/>
      <c r="I41" s="14"/>
      <c r="J41" s="14"/>
    </row>
    <row r="42" spans="2:10" x14ac:dyDescent="0.25">
      <c r="B42" s="164" t="s">
        <v>140</v>
      </c>
      <c r="C42" s="164"/>
      <c r="D42" s="44"/>
      <c r="E42" s="45" t="s">
        <v>86</v>
      </c>
      <c r="F42" s="14"/>
      <c r="G42" s="14"/>
      <c r="H42" s="14"/>
      <c r="I42" s="14"/>
      <c r="J42" s="14"/>
    </row>
    <row r="43" spans="2:10" ht="15.95" customHeight="1" x14ac:dyDescent="0.25">
      <c r="B43" s="161" t="s">
        <v>283</v>
      </c>
      <c r="C43" s="162"/>
      <c r="D43" s="14"/>
      <c r="E43" s="14"/>
      <c r="F43" s="14"/>
      <c r="G43" s="14"/>
      <c r="H43" s="14"/>
      <c r="I43" s="14"/>
      <c r="J43" s="14"/>
    </row>
    <row r="44" spans="2:10" ht="15.95" customHeight="1" x14ac:dyDescent="0.25">
      <c r="B44" s="157" t="s">
        <v>284</v>
      </c>
      <c r="C44" s="158"/>
      <c r="D44" s="46"/>
    </row>
    <row r="45" spans="2:10" x14ac:dyDescent="0.25">
      <c r="B45" s="157"/>
      <c r="C45" s="158"/>
      <c r="D45" s="46"/>
    </row>
    <row r="46" spans="2:10" ht="15.75" customHeight="1" x14ac:dyDescent="0.25">
      <c r="B46" s="157" t="s">
        <v>285</v>
      </c>
      <c r="C46" s="158"/>
    </row>
    <row r="47" spans="2:10" x14ac:dyDescent="0.25">
      <c r="B47" s="157"/>
      <c r="C47" s="158"/>
    </row>
    <row r="48" spans="2:10" ht="15.75" customHeight="1" x14ac:dyDescent="0.25">
      <c r="B48" s="157" t="s">
        <v>286</v>
      </c>
      <c r="C48" s="158"/>
    </row>
    <row r="49" spans="2:3" ht="15.95" customHeight="1" x14ac:dyDescent="0.25">
      <c r="B49" s="157"/>
      <c r="C49" s="158"/>
    </row>
    <row r="50" spans="2:3" ht="15.95" customHeight="1" x14ac:dyDescent="0.25">
      <c r="B50" s="157" t="s">
        <v>287</v>
      </c>
      <c r="C50" s="158"/>
    </row>
    <row r="51" spans="2:3" ht="15.75" customHeight="1" x14ac:dyDescent="0.25">
      <c r="B51" s="157" t="s">
        <v>288</v>
      </c>
      <c r="C51" s="158"/>
    </row>
    <row r="52" spans="2:3" x14ac:dyDescent="0.25">
      <c r="B52" s="157" t="s">
        <v>289</v>
      </c>
      <c r="C52" s="158"/>
    </row>
    <row r="53" spans="2:3" x14ac:dyDescent="0.25">
      <c r="B53" s="157"/>
      <c r="C53" s="158"/>
    </row>
    <row r="54" spans="2:3" x14ac:dyDescent="0.25">
      <c r="B54" s="157" t="s">
        <v>290</v>
      </c>
      <c r="C54" s="158"/>
    </row>
    <row r="55" spans="2:3" x14ac:dyDescent="0.25">
      <c r="B55" s="157"/>
      <c r="C55" s="158"/>
    </row>
    <row r="56" spans="2:3" x14ac:dyDescent="0.25">
      <c r="B56" s="157"/>
      <c r="C56" s="158"/>
    </row>
    <row r="57" spans="2:3" x14ac:dyDescent="0.25">
      <c r="B57" s="157"/>
      <c r="C57" s="158"/>
    </row>
    <row r="58" spans="2:3" x14ac:dyDescent="0.25">
      <c r="B58" s="177"/>
      <c r="C58" s="178"/>
    </row>
  </sheetData>
  <mergeCells count="45">
    <mergeCell ref="B52:C53"/>
    <mergeCell ref="B54:C58"/>
    <mergeCell ref="B11:E11"/>
    <mergeCell ref="B12:E12"/>
    <mergeCell ref="F8:I8"/>
    <mergeCell ref="F9:I9"/>
    <mergeCell ref="F15:I15"/>
    <mergeCell ref="F10:I10"/>
    <mergeCell ref="F11:I11"/>
    <mergeCell ref="F12:I12"/>
    <mergeCell ref="F13:I13"/>
    <mergeCell ref="F14:I14"/>
    <mergeCell ref="B27:H27"/>
    <mergeCell ref="B32:E32"/>
    <mergeCell ref="C34:D34"/>
    <mergeCell ref="B13:E13"/>
    <mergeCell ref="F2:H2"/>
    <mergeCell ref="C4:D4"/>
    <mergeCell ref="B8:E8"/>
    <mergeCell ref="B9:E9"/>
    <mergeCell ref="B10:E10"/>
    <mergeCell ref="B14:E14"/>
    <mergeCell ref="B15:E15"/>
    <mergeCell ref="B23:H23"/>
    <mergeCell ref="B24:H24"/>
    <mergeCell ref="B16:E16"/>
    <mergeCell ref="B18:H18"/>
    <mergeCell ref="B19:H19"/>
    <mergeCell ref="B20:H20"/>
    <mergeCell ref="B21:H21"/>
    <mergeCell ref="B22:H22"/>
    <mergeCell ref="F16:I16"/>
    <mergeCell ref="B51:C51"/>
    <mergeCell ref="C35:D35"/>
    <mergeCell ref="B50:C50"/>
    <mergeCell ref="B43:C43"/>
    <mergeCell ref="B46:C47"/>
    <mergeCell ref="B44:C45"/>
    <mergeCell ref="B41:C41"/>
    <mergeCell ref="B42:C42"/>
    <mergeCell ref="C37:D37"/>
    <mergeCell ref="C38:D38"/>
    <mergeCell ref="C36:D36"/>
    <mergeCell ref="C39:D39"/>
    <mergeCell ref="B48:C49"/>
  </mergeCells>
  <phoneticPr fontId="26" type="noConversion"/>
  <dataValidations count="3">
    <dataValidation allowBlank="1" sqref="B42:C42 C35:C39" xr:uid="{A50A1BA4-CC4D-40FC-AC9D-32CA624405C2}"/>
    <dataValidation type="list" allowBlank="1" showInputMessage="1" prompt="Pasirinkti garantinio laikotarpio reikšmę" sqref="D42" xr:uid="{C69DECDC-4BD5-4A44-BD96-0520E1B05B44}">
      <formula1>"3,4,5,"</formula1>
    </dataValidation>
    <dataValidation type="list" allowBlank="1" showInputMessage="1" showErrorMessage="1" prompt="Pasirinkti parametro vertę: yra / nėra" sqref="E35:E39" xr:uid="{BC22B66D-08B9-4E8A-B4AB-88296C6D243F}">
      <formula1>"Yra, Nėra"</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8" workbookViewId="0">
      <selection activeCell="O48" sqref="O48"/>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90"/>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222" t="s">
        <v>15</v>
      </c>
      <c r="B2" s="222"/>
      <c r="C2" s="222"/>
      <c r="D2" s="222"/>
      <c r="E2" s="222"/>
      <c r="F2" s="222"/>
      <c r="G2" s="222"/>
      <c r="H2" s="222"/>
      <c r="I2" s="222"/>
      <c r="J2" s="222"/>
      <c r="K2" s="223"/>
      <c r="L2" s="1"/>
      <c r="M2" s="1"/>
      <c r="N2" s="1"/>
      <c r="O2" s="1"/>
      <c r="P2" s="1"/>
      <c r="Q2" s="1"/>
      <c r="R2" s="1"/>
      <c r="S2" s="1"/>
      <c r="T2" s="3"/>
      <c r="U2" s="3"/>
      <c r="V2" s="3"/>
      <c r="W2" s="3"/>
      <c r="X2" s="3"/>
      <c r="Y2" s="3"/>
      <c r="Z2" s="3"/>
      <c r="AA2" s="3"/>
    </row>
    <row r="3" spans="1:27" ht="15.75" x14ac:dyDescent="0.25">
      <c r="A3" s="222"/>
      <c r="B3" s="222"/>
      <c r="C3" s="222"/>
      <c r="D3" s="222"/>
      <c r="E3" s="222"/>
      <c r="F3" s="222"/>
      <c r="G3" s="222"/>
      <c r="H3" s="222"/>
      <c r="I3" s="222"/>
      <c r="J3" s="222"/>
      <c r="K3" s="223"/>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224" t="s">
        <v>16</v>
      </c>
      <c r="B5" s="225"/>
      <c r="C5" s="225" t="s">
        <v>17</v>
      </c>
      <c r="D5" s="225"/>
      <c r="E5" s="225"/>
      <c r="F5" s="225" t="s">
        <v>18</v>
      </c>
      <c r="G5" s="225"/>
      <c r="H5" s="225"/>
      <c r="I5" s="225" t="s">
        <v>19</v>
      </c>
      <c r="J5" s="218"/>
      <c r="K5" s="91" t="s">
        <v>20</v>
      </c>
      <c r="L5" s="1"/>
      <c r="M5" s="1"/>
      <c r="N5" s="1"/>
      <c r="O5" s="1"/>
      <c r="P5" s="1"/>
      <c r="Q5" s="1"/>
      <c r="R5" s="1"/>
      <c r="S5" s="1"/>
      <c r="T5" s="3"/>
      <c r="U5" s="3"/>
      <c r="V5" s="3"/>
      <c r="W5" s="3"/>
      <c r="X5" s="3"/>
      <c r="Y5" s="3"/>
      <c r="Z5" s="3"/>
      <c r="AA5" s="3"/>
    </row>
    <row r="6" spans="1:27" ht="15.75" x14ac:dyDescent="0.25">
      <c r="A6" s="219"/>
      <c r="B6" s="220"/>
      <c r="C6" s="221"/>
      <c r="D6" s="220"/>
      <c r="E6" s="220"/>
      <c r="F6" s="221"/>
      <c r="G6" s="220"/>
      <c r="H6" s="220"/>
      <c r="I6" s="221"/>
      <c r="J6" s="220"/>
      <c r="K6" s="5"/>
      <c r="L6" s="1"/>
      <c r="M6" s="1"/>
      <c r="N6" s="1"/>
      <c r="O6" s="1"/>
      <c r="P6" s="1"/>
      <c r="Q6" s="1"/>
      <c r="R6" s="1"/>
      <c r="S6" s="1"/>
      <c r="T6" s="3"/>
      <c r="U6" s="3"/>
      <c r="V6" s="3"/>
      <c r="W6" s="3"/>
      <c r="X6" s="3"/>
      <c r="Y6" s="3"/>
      <c r="Z6" s="3"/>
      <c r="AA6" s="3"/>
    </row>
    <row r="7" spans="1:27" ht="15.75" x14ac:dyDescent="0.25">
      <c r="A7" s="219"/>
      <c r="B7" s="220"/>
      <c r="C7" s="221"/>
      <c r="D7" s="220"/>
      <c r="E7" s="220"/>
      <c r="F7" s="221"/>
      <c r="G7" s="220"/>
      <c r="H7" s="220"/>
      <c r="I7" s="221"/>
      <c r="J7" s="220"/>
      <c r="K7" s="5"/>
      <c r="L7" s="1"/>
      <c r="M7" s="1"/>
      <c r="N7" s="1"/>
      <c r="O7" s="1"/>
      <c r="P7" s="1"/>
      <c r="Q7" s="1"/>
      <c r="R7" s="1"/>
      <c r="S7" s="1"/>
      <c r="T7" s="3"/>
      <c r="U7" s="3"/>
      <c r="V7" s="3"/>
      <c r="W7" s="3"/>
      <c r="X7" s="3"/>
      <c r="Y7" s="3"/>
      <c r="Z7" s="3"/>
      <c r="AA7" s="3"/>
    </row>
    <row r="8" spans="1:27" ht="15.75" x14ac:dyDescent="0.25">
      <c r="A8" s="219"/>
      <c r="B8" s="220"/>
      <c r="C8" s="221"/>
      <c r="D8" s="220"/>
      <c r="E8" s="220"/>
      <c r="F8" s="221"/>
      <c r="G8" s="220"/>
      <c r="H8" s="220"/>
      <c r="I8" s="221"/>
      <c r="J8" s="220"/>
      <c r="K8" s="5"/>
      <c r="L8" s="1"/>
      <c r="M8" s="1"/>
      <c r="N8" s="1"/>
      <c r="O8" s="1"/>
      <c r="P8" s="1"/>
      <c r="Q8" s="1"/>
      <c r="R8" s="1"/>
      <c r="S8" s="1"/>
      <c r="T8" s="3"/>
      <c r="U8" s="3"/>
      <c r="V8" s="3"/>
      <c r="W8" s="3"/>
      <c r="X8" s="3"/>
      <c r="Y8" s="3"/>
      <c r="Z8" s="3"/>
      <c r="AA8" s="3"/>
    </row>
    <row r="9" spans="1:27" ht="15.75" x14ac:dyDescent="0.25">
      <c r="A9" s="219"/>
      <c r="B9" s="220"/>
      <c r="C9" s="221"/>
      <c r="D9" s="220"/>
      <c r="E9" s="220"/>
      <c r="F9" s="221"/>
      <c r="G9" s="220"/>
      <c r="H9" s="220"/>
      <c r="I9" s="221"/>
      <c r="J9" s="220"/>
      <c r="K9" s="5"/>
      <c r="L9" s="1"/>
      <c r="M9" s="1"/>
      <c r="N9" s="1"/>
      <c r="O9" s="1"/>
      <c r="P9" s="1"/>
      <c r="Q9" s="1"/>
      <c r="R9" s="1"/>
      <c r="S9" s="1"/>
      <c r="T9" s="3"/>
      <c r="U9" s="3"/>
      <c r="V9" s="3"/>
      <c r="W9" s="3"/>
      <c r="X9" s="3"/>
      <c r="Y9" s="3"/>
      <c r="Z9" s="3"/>
      <c r="AA9" s="3"/>
    </row>
    <row r="10" spans="1:27" ht="15.75" x14ac:dyDescent="0.25">
      <c r="A10" s="219"/>
      <c r="B10" s="220"/>
      <c r="C10" s="221"/>
      <c r="D10" s="220"/>
      <c r="E10" s="220"/>
      <c r="F10" s="221"/>
      <c r="G10" s="220"/>
      <c r="H10" s="220"/>
      <c r="I10" s="221"/>
      <c r="J10" s="220"/>
      <c r="K10" s="5"/>
      <c r="L10" s="1"/>
      <c r="M10" s="1"/>
      <c r="N10" s="1"/>
      <c r="O10" s="1"/>
      <c r="P10" s="1"/>
      <c r="Q10" s="1"/>
      <c r="R10" s="1"/>
      <c r="S10" s="1"/>
      <c r="T10" s="3"/>
      <c r="U10" s="3"/>
      <c r="V10" s="3"/>
      <c r="W10" s="3"/>
      <c r="X10" s="3"/>
      <c r="Y10" s="3"/>
      <c r="Z10" s="3"/>
      <c r="AA10" s="3"/>
    </row>
    <row r="11" spans="1:27" ht="15.75" x14ac:dyDescent="0.25">
      <c r="A11" s="219"/>
      <c r="B11" s="220"/>
      <c r="C11" s="221"/>
      <c r="D11" s="220"/>
      <c r="E11" s="220"/>
      <c r="F11" s="221"/>
      <c r="G11" s="220"/>
      <c r="H11" s="220"/>
      <c r="I11" s="221"/>
      <c r="J11" s="220"/>
      <c r="K11" s="5"/>
      <c r="L11" s="1"/>
      <c r="M11" s="1"/>
      <c r="N11" s="1"/>
      <c r="O11" s="1"/>
      <c r="P11" s="1"/>
      <c r="Q11" s="1"/>
      <c r="R11" s="1"/>
      <c r="S11" s="1"/>
      <c r="T11" s="3"/>
      <c r="U11" s="3"/>
      <c r="V11" s="3"/>
      <c r="W11" s="3"/>
      <c r="X11" s="3"/>
      <c r="Y11" s="3"/>
      <c r="Z11" s="3"/>
      <c r="AA11" s="3"/>
    </row>
    <row r="12" spans="1:27" ht="15.75" x14ac:dyDescent="0.25">
      <c r="A12" s="219"/>
      <c r="B12" s="220"/>
      <c r="C12" s="221"/>
      <c r="D12" s="220"/>
      <c r="E12" s="220"/>
      <c r="F12" s="221"/>
      <c r="G12" s="220"/>
      <c r="H12" s="220"/>
      <c r="I12" s="221"/>
      <c r="J12" s="220"/>
      <c r="K12" s="5"/>
      <c r="L12" s="1"/>
      <c r="M12" s="1"/>
      <c r="N12" s="1"/>
      <c r="O12" s="1"/>
      <c r="P12" s="1"/>
      <c r="Q12" s="1"/>
      <c r="R12" s="1"/>
      <c r="S12" s="1"/>
      <c r="T12" s="3"/>
      <c r="U12" s="3"/>
      <c r="V12" s="3"/>
      <c r="W12" s="3"/>
      <c r="X12" s="3"/>
      <c r="Y12" s="3"/>
      <c r="Z12" s="3"/>
      <c r="AA12" s="3"/>
    </row>
    <row r="13" spans="1:27" ht="15.75" x14ac:dyDescent="0.25">
      <c r="A13" s="219"/>
      <c r="B13" s="220"/>
      <c r="C13" s="221"/>
      <c r="D13" s="220"/>
      <c r="E13" s="220"/>
      <c r="F13" s="221"/>
      <c r="G13" s="220"/>
      <c r="H13" s="220"/>
      <c r="I13" s="221"/>
      <c r="J13" s="220"/>
      <c r="K13" s="5"/>
      <c r="L13" s="1"/>
      <c r="M13" s="1"/>
      <c r="N13" s="1"/>
      <c r="O13" s="1"/>
      <c r="P13" s="1"/>
      <c r="Q13" s="1"/>
      <c r="R13" s="1"/>
      <c r="S13" s="1"/>
      <c r="T13" s="3"/>
      <c r="U13" s="3"/>
      <c r="V13" s="3"/>
      <c r="W13" s="3"/>
      <c r="X13" s="3"/>
      <c r="Y13" s="3"/>
      <c r="Z13" s="3"/>
      <c r="AA13" s="3"/>
    </row>
    <row r="14" spans="1:27" ht="15.75" x14ac:dyDescent="0.25">
      <c r="A14" s="219"/>
      <c r="B14" s="220"/>
      <c r="C14" s="221"/>
      <c r="D14" s="220"/>
      <c r="E14" s="220"/>
      <c r="F14" s="221"/>
      <c r="G14" s="220"/>
      <c r="H14" s="220"/>
      <c r="I14" s="221"/>
      <c r="J14" s="220"/>
      <c r="K14" s="5"/>
      <c r="L14" s="1"/>
      <c r="M14" s="1"/>
      <c r="N14" s="1"/>
      <c r="O14" s="1"/>
      <c r="P14" s="1"/>
      <c r="Q14" s="1"/>
      <c r="R14" s="1"/>
      <c r="S14" s="1"/>
      <c r="T14" s="3"/>
      <c r="U14" s="3"/>
      <c r="V14" s="3"/>
      <c r="W14" s="3"/>
      <c r="X14" s="3"/>
      <c r="Y14" s="3"/>
      <c r="Z14" s="3"/>
      <c r="AA14" s="3"/>
    </row>
    <row r="15" spans="1:27" ht="16.5" thickBot="1" x14ac:dyDescent="0.3">
      <c r="A15" s="213"/>
      <c r="B15" s="214"/>
      <c r="C15" s="215"/>
      <c r="D15" s="214"/>
      <c r="E15" s="214"/>
      <c r="F15" s="215"/>
      <c r="G15" s="214"/>
      <c r="H15" s="214"/>
      <c r="I15" s="215"/>
      <c r="J15" s="214"/>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216" t="s">
        <v>21</v>
      </c>
      <c r="B17" s="216"/>
      <c r="C17" s="216"/>
      <c r="D17" s="216"/>
      <c r="E17" s="216"/>
      <c r="F17" s="216"/>
      <c r="G17" s="216"/>
      <c r="H17" s="216"/>
      <c r="I17" s="216"/>
      <c r="J17" s="216"/>
      <c r="K17" s="216"/>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217" t="s">
        <v>14</v>
      </c>
      <c r="B19" s="209"/>
      <c r="C19" s="218" t="s">
        <v>17</v>
      </c>
      <c r="D19" s="208"/>
      <c r="E19" s="209"/>
      <c r="F19" s="218" t="s">
        <v>22</v>
      </c>
      <c r="G19" s="208"/>
      <c r="H19" s="209"/>
      <c r="I19" s="218" t="s">
        <v>19</v>
      </c>
      <c r="J19" s="210"/>
      <c r="K19" s="8"/>
      <c r="L19" s="1"/>
      <c r="M19" s="1"/>
      <c r="N19" s="1"/>
      <c r="O19" s="1"/>
      <c r="P19" s="1"/>
      <c r="Q19" s="1"/>
      <c r="R19" s="1"/>
      <c r="S19" s="1"/>
      <c r="T19" s="3"/>
      <c r="U19" s="3"/>
      <c r="V19" s="3"/>
      <c r="W19" s="3"/>
      <c r="X19" s="3"/>
      <c r="Y19" s="3"/>
      <c r="Z19" s="3"/>
      <c r="AA19" s="3"/>
    </row>
    <row r="20" spans="1:27" ht="15.75" x14ac:dyDescent="0.25">
      <c r="A20" s="211"/>
      <c r="B20" s="212"/>
      <c r="C20" s="205"/>
      <c r="D20" s="197"/>
      <c r="E20" s="212"/>
      <c r="F20" s="205"/>
      <c r="G20" s="197"/>
      <c r="H20" s="212"/>
      <c r="I20" s="205"/>
      <c r="J20" s="198"/>
      <c r="K20" s="8"/>
      <c r="L20" s="1"/>
      <c r="M20" s="1"/>
      <c r="N20" s="1"/>
      <c r="O20" s="1"/>
      <c r="P20" s="1"/>
      <c r="Q20" s="1"/>
      <c r="R20" s="1"/>
      <c r="S20" s="1"/>
      <c r="T20" s="3"/>
      <c r="U20" s="3"/>
      <c r="V20" s="3"/>
      <c r="W20" s="3"/>
      <c r="X20" s="3"/>
      <c r="Y20" s="3"/>
      <c r="Z20" s="3"/>
      <c r="AA20" s="3"/>
    </row>
    <row r="21" spans="1:27" ht="15.75" x14ac:dyDescent="0.25">
      <c r="A21" s="211"/>
      <c r="B21" s="212"/>
      <c r="C21" s="205"/>
      <c r="D21" s="197"/>
      <c r="E21" s="212"/>
      <c r="F21" s="205"/>
      <c r="G21" s="197"/>
      <c r="H21" s="212"/>
      <c r="I21" s="205"/>
      <c r="J21" s="198"/>
      <c r="K21" s="8"/>
      <c r="L21" s="1"/>
      <c r="M21" s="1"/>
      <c r="N21" s="1"/>
      <c r="O21" s="1"/>
      <c r="P21" s="1"/>
      <c r="Q21" s="1"/>
      <c r="R21" s="1"/>
      <c r="S21" s="1"/>
      <c r="T21" s="3"/>
      <c r="U21" s="3"/>
      <c r="V21" s="3"/>
      <c r="W21" s="3"/>
      <c r="X21" s="3"/>
      <c r="Y21" s="3"/>
      <c r="Z21" s="3"/>
      <c r="AA21" s="3"/>
    </row>
    <row r="22" spans="1:27" ht="15.75" x14ac:dyDescent="0.25">
      <c r="A22" s="211"/>
      <c r="B22" s="212"/>
      <c r="C22" s="205"/>
      <c r="D22" s="197"/>
      <c r="E22" s="212"/>
      <c r="F22" s="205"/>
      <c r="G22" s="197"/>
      <c r="H22" s="212"/>
      <c r="I22" s="205"/>
      <c r="J22" s="198"/>
      <c r="K22" s="8"/>
      <c r="L22" s="1"/>
      <c r="M22" s="1"/>
      <c r="N22" s="1"/>
      <c r="O22" s="1"/>
      <c r="P22" s="1"/>
      <c r="Q22" s="1"/>
      <c r="R22" s="1"/>
      <c r="S22" s="1"/>
      <c r="T22" s="3"/>
      <c r="U22" s="3"/>
      <c r="V22" s="3"/>
      <c r="W22" s="3"/>
      <c r="X22" s="3"/>
      <c r="Y22" s="3"/>
      <c r="Z22" s="3"/>
      <c r="AA22" s="3"/>
    </row>
    <row r="23" spans="1:27" ht="15.75" x14ac:dyDescent="0.25">
      <c r="A23" s="211"/>
      <c r="B23" s="212"/>
      <c r="C23" s="205"/>
      <c r="D23" s="197"/>
      <c r="E23" s="212"/>
      <c r="F23" s="205"/>
      <c r="G23" s="197"/>
      <c r="H23" s="212"/>
      <c r="I23" s="205"/>
      <c r="J23" s="198"/>
      <c r="K23" s="8"/>
      <c r="L23" s="1"/>
      <c r="M23" s="1"/>
      <c r="N23" s="1"/>
      <c r="O23" s="1"/>
      <c r="P23" s="1"/>
      <c r="Q23" s="1"/>
      <c r="R23" s="1"/>
      <c r="S23" s="1"/>
      <c r="T23" s="3"/>
      <c r="U23" s="3"/>
      <c r="V23" s="3"/>
      <c r="W23" s="3"/>
      <c r="X23" s="3"/>
      <c r="Y23" s="3"/>
      <c r="Z23" s="3"/>
      <c r="AA23" s="3"/>
    </row>
    <row r="24" spans="1:27" ht="15.75" x14ac:dyDescent="0.25">
      <c r="A24" s="211"/>
      <c r="B24" s="212"/>
      <c r="C24" s="205"/>
      <c r="D24" s="197"/>
      <c r="E24" s="212"/>
      <c r="F24" s="205"/>
      <c r="G24" s="197"/>
      <c r="H24" s="212"/>
      <c r="I24" s="205"/>
      <c r="J24" s="198"/>
      <c r="K24" s="8"/>
      <c r="L24" s="1"/>
      <c r="M24" s="1"/>
      <c r="N24" s="1"/>
      <c r="O24" s="1"/>
      <c r="P24" s="1"/>
      <c r="Q24" s="1"/>
      <c r="R24" s="1"/>
      <c r="S24" s="1"/>
      <c r="T24" s="3"/>
      <c r="U24" s="3"/>
      <c r="V24" s="3"/>
      <c r="W24" s="3"/>
      <c r="X24" s="3"/>
      <c r="Y24" s="3"/>
      <c r="Z24" s="3"/>
      <c r="AA24" s="3"/>
    </row>
    <row r="25" spans="1:27" ht="15.75" x14ac:dyDescent="0.25">
      <c r="A25" s="211"/>
      <c r="B25" s="212"/>
      <c r="C25" s="205"/>
      <c r="D25" s="197"/>
      <c r="E25" s="212"/>
      <c r="F25" s="205"/>
      <c r="G25" s="197"/>
      <c r="H25" s="212"/>
      <c r="I25" s="205"/>
      <c r="J25" s="198"/>
      <c r="K25" s="8"/>
      <c r="L25" s="1"/>
      <c r="M25" s="1"/>
      <c r="N25" s="1"/>
      <c r="O25" s="1"/>
      <c r="P25" s="1"/>
      <c r="Q25" s="1"/>
      <c r="R25" s="1"/>
      <c r="S25" s="1"/>
      <c r="T25" s="3"/>
      <c r="U25" s="3"/>
      <c r="V25" s="3"/>
      <c r="W25" s="3"/>
      <c r="X25" s="3"/>
      <c r="Y25" s="3"/>
      <c r="Z25" s="3"/>
      <c r="AA25" s="3"/>
    </row>
    <row r="26" spans="1:27" ht="15.75" x14ac:dyDescent="0.25">
      <c r="A26" s="211"/>
      <c r="B26" s="212"/>
      <c r="C26" s="205"/>
      <c r="D26" s="197"/>
      <c r="E26" s="212"/>
      <c r="F26" s="205"/>
      <c r="G26" s="197"/>
      <c r="H26" s="212"/>
      <c r="I26" s="205"/>
      <c r="J26" s="198"/>
      <c r="K26" s="8"/>
      <c r="L26" s="1"/>
      <c r="M26" s="1"/>
      <c r="N26" s="1"/>
      <c r="O26" s="1"/>
      <c r="P26" s="1"/>
      <c r="Q26" s="1"/>
      <c r="R26" s="1"/>
      <c r="S26" s="1"/>
      <c r="T26" s="3"/>
      <c r="U26" s="3"/>
      <c r="V26" s="3"/>
      <c r="W26" s="3"/>
      <c r="X26" s="3"/>
      <c r="Y26" s="3"/>
      <c r="Z26" s="3"/>
      <c r="AA26" s="3"/>
    </row>
    <row r="27" spans="1:27" ht="15.75" x14ac:dyDescent="0.25">
      <c r="A27" s="211"/>
      <c r="B27" s="212"/>
      <c r="C27" s="205"/>
      <c r="D27" s="197"/>
      <c r="E27" s="212"/>
      <c r="F27" s="205"/>
      <c r="G27" s="197"/>
      <c r="H27" s="212"/>
      <c r="I27" s="205"/>
      <c r="J27" s="198"/>
      <c r="K27" s="8"/>
      <c r="L27" s="1"/>
      <c r="M27" s="1"/>
      <c r="N27" s="1"/>
      <c r="O27" s="1"/>
      <c r="P27" s="1"/>
      <c r="Q27" s="1"/>
      <c r="R27" s="1"/>
      <c r="S27" s="1"/>
      <c r="T27" s="3"/>
      <c r="U27" s="3"/>
      <c r="V27" s="3"/>
      <c r="W27" s="3"/>
      <c r="X27" s="3"/>
      <c r="Y27" s="3"/>
      <c r="Z27" s="3"/>
      <c r="AA27" s="3"/>
    </row>
    <row r="28" spans="1:27" ht="15.75" x14ac:dyDescent="0.25">
      <c r="A28" s="211"/>
      <c r="B28" s="212"/>
      <c r="C28" s="205"/>
      <c r="D28" s="197"/>
      <c r="E28" s="212"/>
      <c r="F28" s="205"/>
      <c r="G28" s="197"/>
      <c r="H28" s="212"/>
      <c r="I28" s="205"/>
      <c r="J28" s="198"/>
      <c r="K28" s="8"/>
      <c r="L28" s="1"/>
      <c r="M28" s="1"/>
      <c r="N28" s="1"/>
      <c r="O28" s="1"/>
      <c r="P28" s="1"/>
      <c r="Q28" s="1"/>
      <c r="R28" s="1"/>
      <c r="S28" s="1"/>
      <c r="T28" s="3"/>
      <c r="U28" s="3"/>
      <c r="V28" s="3"/>
      <c r="W28" s="3"/>
      <c r="X28" s="3"/>
      <c r="Y28" s="3"/>
      <c r="Z28" s="3"/>
      <c r="AA28" s="3"/>
    </row>
    <row r="29" spans="1:27" ht="15.75" x14ac:dyDescent="0.25">
      <c r="A29" s="211"/>
      <c r="B29" s="212"/>
      <c r="C29" s="205"/>
      <c r="D29" s="197"/>
      <c r="E29" s="212"/>
      <c r="F29" s="205"/>
      <c r="G29" s="197"/>
      <c r="H29" s="212"/>
      <c r="I29" s="205"/>
      <c r="J29" s="198"/>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207"/>
      <c r="B31" s="207"/>
      <c r="C31" s="207"/>
      <c r="D31" s="207"/>
      <c r="E31" s="207"/>
      <c r="F31" s="207"/>
      <c r="G31" s="207"/>
      <c r="H31" s="207"/>
      <c r="I31" s="207"/>
      <c r="J31" s="207"/>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13</v>
      </c>
      <c r="B35" s="208" t="s">
        <v>23</v>
      </c>
      <c r="C35" s="208"/>
      <c r="D35" s="208"/>
      <c r="E35" s="208"/>
      <c r="F35" s="208"/>
      <c r="G35" s="209"/>
      <c r="H35" s="208" t="s">
        <v>45</v>
      </c>
      <c r="I35" s="208"/>
      <c r="J35" s="210"/>
      <c r="K35" s="1"/>
      <c r="L35" s="1"/>
      <c r="M35" s="1"/>
      <c r="N35" s="1"/>
      <c r="O35" s="1"/>
      <c r="P35" s="1"/>
      <c r="Q35" s="1"/>
      <c r="R35" s="1"/>
      <c r="S35" s="1"/>
      <c r="T35" s="3"/>
      <c r="U35" s="3"/>
      <c r="V35" s="3"/>
      <c r="W35" s="3"/>
      <c r="X35" s="3"/>
      <c r="Y35" s="3"/>
      <c r="Z35" s="3"/>
      <c r="AA35" s="3"/>
    </row>
    <row r="36" spans="1:27" ht="15.75" x14ac:dyDescent="0.25">
      <c r="A36" s="18">
        <v>1</v>
      </c>
      <c r="B36" s="202" t="s">
        <v>24</v>
      </c>
      <c r="C36" s="203"/>
      <c r="D36" s="203"/>
      <c r="E36" s="203"/>
      <c r="F36" s="203"/>
      <c r="G36" s="204"/>
      <c r="H36" s="196"/>
      <c r="I36" s="197"/>
      <c r="J36" s="198"/>
      <c r="K36" s="1"/>
      <c r="L36" s="1"/>
      <c r="M36" s="1"/>
      <c r="N36" s="1"/>
      <c r="O36" s="1"/>
      <c r="P36" s="1"/>
      <c r="Q36" s="1"/>
      <c r="R36" s="1"/>
      <c r="S36" s="1"/>
      <c r="T36" s="3"/>
      <c r="U36" s="3"/>
      <c r="V36" s="3"/>
      <c r="W36" s="3"/>
      <c r="X36" s="3"/>
      <c r="Y36" s="3"/>
      <c r="Z36" s="3"/>
      <c r="AA36" s="3"/>
    </row>
    <row r="37" spans="1:27" ht="15.75" x14ac:dyDescent="0.25">
      <c r="A37" s="18">
        <v>2</v>
      </c>
      <c r="B37" s="202" t="s">
        <v>25</v>
      </c>
      <c r="C37" s="203"/>
      <c r="D37" s="203"/>
      <c r="E37" s="203"/>
      <c r="F37" s="203"/>
      <c r="G37" s="204"/>
      <c r="H37" s="196"/>
      <c r="I37" s="197"/>
      <c r="J37" s="198"/>
      <c r="K37" s="1"/>
      <c r="L37" s="1"/>
      <c r="M37" s="1"/>
      <c r="N37" s="1"/>
      <c r="O37" s="1"/>
      <c r="P37" s="1"/>
      <c r="Q37" s="1"/>
      <c r="R37" s="1"/>
      <c r="S37" s="1"/>
      <c r="T37" s="3"/>
      <c r="U37" s="3"/>
      <c r="V37" s="3"/>
      <c r="W37" s="3"/>
      <c r="X37" s="3"/>
      <c r="Y37" s="3"/>
      <c r="Z37" s="3"/>
      <c r="AA37" s="3"/>
    </row>
    <row r="38" spans="1:27" ht="51.75" customHeight="1" x14ac:dyDescent="0.25">
      <c r="A38" s="18">
        <v>3</v>
      </c>
      <c r="B38" s="202" t="s">
        <v>26</v>
      </c>
      <c r="C38" s="203"/>
      <c r="D38" s="203"/>
      <c r="E38" s="203"/>
      <c r="F38" s="203"/>
      <c r="G38" s="204"/>
      <c r="H38" s="205"/>
      <c r="I38" s="196"/>
      <c r="J38" s="206"/>
      <c r="K38" s="1"/>
      <c r="L38" s="1"/>
      <c r="M38" s="1"/>
      <c r="N38" s="1"/>
      <c r="O38" s="1"/>
      <c r="P38" s="1"/>
      <c r="Q38" s="1"/>
      <c r="R38" s="1"/>
      <c r="S38" s="1"/>
      <c r="T38" s="3"/>
      <c r="U38" s="3"/>
      <c r="V38" s="3"/>
      <c r="W38" s="3"/>
      <c r="X38" s="3"/>
      <c r="Y38" s="3"/>
      <c r="Z38" s="3"/>
      <c r="AA38" s="3"/>
    </row>
    <row r="39" spans="1:27" ht="32.25" customHeight="1" x14ac:dyDescent="0.25">
      <c r="A39" s="18">
        <v>4</v>
      </c>
      <c r="B39" s="202" t="s">
        <v>27</v>
      </c>
      <c r="C39" s="203"/>
      <c r="D39" s="203"/>
      <c r="E39" s="203"/>
      <c r="F39" s="203"/>
      <c r="G39" s="204"/>
      <c r="H39" s="196"/>
      <c r="I39" s="197"/>
      <c r="J39" s="198"/>
      <c r="K39" s="1"/>
      <c r="L39" s="1"/>
      <c r="M39" s="1"/>
      <c r="N39" s="1"/>
      <c r="O39" s="1"/>
      <c r="P39" s="1"/>
      <c r="Q39" s="1"/>
      <c r="R39" s="1"/>
      <c r="S39" s="1"/>
      <c r="T39" s="3"/>
      <c r="U39" s="3"/>
      <c r="V39" s="3"/>
      <c r="W39" s="3"/>
      <c r="X39" s="3"/>
      <c r="Y39" s="3"/>
      <c r="Z39" s="3"/>
      <c r="AA39" s="3"/>
    </row>
    <row r="40" spans="1:27" ht="15.75" x14ac:dyDescent="0.25">
      <c r="A40" s="19">
        <v>5</v>
      </c>
      <c r="B40" s="199" t="s">
        <v>30</v>
      </c>
      <c r="C40" s="200"/>
      <c r="D40" s="200"/>
      <c r="E40" s="200"/>
      <c r="F40" s="200"/>
      <c r="G40" s="201"/>
      <c r="H40" s="196"/>
      <c r="I40" s="197"/>
      <c r="J40" s="198"/>
      <c r="K40" s="1"/>
      <c r="L40" s="1"/>
      <c r="M40" s="1"/>
      <c r="N40" s="1"/>
      <c r="O40" s="1"/>
      <c r="P40" s="1"/>
      <c r="Q40" s="1"/>
      <c r="R40" s="1"/>
      <c r="S40" s="1"/>
      <c r="T40" s="3"/>
      <c r="U40" s="3"/>
      <c r="V40" s="3"/>
      <c r="W40" s="3"/>
      <c r="X40" s="3"/>
      <c r="Y40" s="3"/>
      <c r="Z40" s="3"/>
      <c r="AA40" s="3"/>
    </row>
    <row r="41" spans="1:27" ht="15.75" x14ac:dyDescent="0.25">
      <c r="A41" s="10">
        <v>6</v>
      </c>
      <c r="B41" s="193" t="s">
        <v>142</v>
      </c>
      <c r="C41" s="194"/>
      <c r="D41" s="194"/>
      <c r="E41" s="194"/>
      <c r="F41" s="194"/>
      <c r="G41" s="195"/>
      <c r="H41" s="196"/>
      <c r="I41" s="197"/>
      <c r="J41" s="198"/>
      <c r="K41" s="1"/>
      <c r="L41" s="1"/>
      <c r="M41" s="1"/>
      <c r="N41" s="1"/>
      <c r="O41" s="1"/>
      <c r="P41" s="1"/>
      <c r="Q41" s="1"/>
      <c r="R41" s="1"/>
      <c r="S41" s="1"/>
      <c r="T41" s="3"/>
      <c r="U41" s="3"/>
      <c r="V41" s="3"/>
      <c r="W41" s="3"/>
      <c r="X41" s="3"/>
      <c r="Y41" s="3"/>
      <c r="Z41" s="3"/>
      <c r="AA41" s="3"/>
    </row>
    <row r="42" spans="1:27" ht="15.75" x14ac:dyDescent="0.25">
      <c r="A42" s="10">
        <v>7</v>
      </c>
      <c r="B42" s="202" t="s">
        <v>143</v>
      </c>
      <c r="C42" s="203"/>
      <c r="D42" s="203"/>
      <c r="E42" s="203"/>
      <c r="F42" s="203"/>
      <c r="G42" s="204"/>
      <c r="H42" s="196"/>
      <c r="I42" s="197"/>
      <c r="J42" s="198"/>
      <c r="K42" s="1"/>
      <c r="L42" s="1"/>
      <c r="M42" s="1"/>
      <c r="N42" s="1"/>
      <c r="O42" s="1"/>
      <c r="P42" s="1"/>
      <c r="Q42" s="1"/>
      <c r="R42" s="1"/>
      <c r="S42" s="1"/>
      <c r="T42" s="3"/>
      <c r="U42" s="3"/>
      <c r="V42" s="3"/>
      <c r="W42" s="3"/>
      <c r="X42" s="3"/>
      <c r="Y42" s="3"/>
      <c r="Z42" s="3"/>
      <c r="AA42" s="3"/>
    </row>
    <row r="43" spans="1:27" ht="15.75" x14ac:dyDescent="0.25">
      <c r="A43" s="10"/>
      <c r="B43" s="193"/>
      <c r="C43" s="194"/>
      <c r="D43" s="194"/>
      <c r="E43" s="194"/>
      <c r="F43" s="194"/>
      <c r="G43" s="195"/>
      <c r="H43" s="196"/>
      <c r="I43" s="197"/>
      <c r="J43" s="198"/>
      <c r="K43" s="1"/>
      <c r="L43" s="1"/>
      <c r="M43" s="1"/>
      <c r="N43" s="1"/>
      <c r="O43" s="1"/>
      <c r="P43" s="1"/>
      <c r="Q43" s="1"/>
      <c r="R43" s="1"/>
      <c r="S43" s="1"/>
      <c r="T43" s="3"/>
      <c r="U43" s="3"/>
      <c r="V43" s="3"/>
      <c r="W43" s="3"/>
      <c r="X43" s="3"/>
      <c r="Y43" s="3"/>
      <c r="Z43" s="3"/>
      <c r="AA43" s="3"/>
    </row>
    <row r="44" spans="1:27" ht="15.75" x14ac:dyDescent="0.25">
      <c r="A44" s="10"/>
      <c r="B44" s="193"/>
      <c r="C44" s="194"/>
      <c r="D44" s="194"/>
      <c r="E44" s="194"/>
      <c r="F44" s="194"/>
      <c r="G44" s="195"/>
      <c r="H44" s="196"/>
      <c r="I44" s="197"/>
      <c r="J44" s="198"/>
      <c r="K44" s="1"/>
      <c r="L44" s="1"/>
      <c r="M44" s="1"/>
      <c r="N44" s="1"/>
      <c r="O44" s="1"/>
      <c r="P44" s="1"/>
      <c r="Q44" s="1"/>
      <c r="R44" s="1"/>
      <c r="S44" s="1"/>
      <c r="T44" s="3"/>
      <c r="U44" s="3"/>
      <c r="V44" s="3"/>
      <c r="W44" s="3"/>
      <c r="X44" s="3"/>
      <c r="Y44" s="3"/>
      <c r="Z44" s="3"/>
      <c r="AA44" s="3"/>
    </row>
    <row r="45" spans="1:27" ht="15.75" x14ac:dyDescent="0.25">
      <c r="A45" s="10"/>
      <c r="B45" s="193"/>
      <c r="C45" s="194"/>
      <c r="D45" s="194"/>
      <c r="E45" s="194"/>
      <c r="F45" s="194"/>
      <c r="G45" s="195"/>
      <c r="H45" s="196"/>
      <c r="I45" s="197"/>
      <c r="J45" s="198"/>
      <c r="K45" s="1"/>
      <c r="L45" s="1"/>
      <c r="M45" s="1"/>
      <c r="N45" s="1"/>
      <c r="O45" s="1"/>
      <c r="P45" s="1"/>
      <c r="Q45" s="1"/>
      <c r="R45" s="1"/>
      <c r="S45" s="1"/>
      <c r="T45" s="3"/>
      <c r="U45" s="3"/>
      <c r="V45" s="3"/>
      <c r="W45" s="3"/>
      <c r="X45" s="3"/>
      <c r="Y45" s="3"/>
      <c r="Z45" s="3"/>
      <c r="AA45" s="3"/>
    </row>
    <row r="46" spans="1:27" ht="16.5" thickBot="1" x14ac:dyDescent="0.3">
      <c r="A46" s="11"/>
      <c r="B46" s="183"/>
      <c r="C46" s="184"/>
      <c r="D46" s="184"/>
      <c r="E46" s="184"/>
      <c r="F46" s="184"/>
      <c r="G46" s="185"/>
      <c r="H46" s="186"/>
      <c r="I46" s="187"/>
      <c r="J46" s="188"/>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89" t="s">
        <v>28</v>
      </c>
      <c r="B48" s="189"/>
      <c r="C48" s="189"/>
      <c r="D48" s="189"/>
      <c r="E48" s="189"/>
      <c r="F48" s="189"/>
      <c r="G48" s="189"/>
      <c r="H48" s="189"/>
      <c r="I48" s="189"/>
      <c r="J48" s="189"/>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90" t="s">
        <v>29</v>
      </c>
      <c r="B51" s="190"/>
      <c r="C51" s="190"/>
      <c r="D51" s="190"/>
      <c r="E51" s="191"/>
      <c r="F51" s="192"/>
      <c r="G51" s="192"/>
      <c r="H51" s="192"/>
      <c r="I51" s="192"/>
      <c r="J51" s="192"/>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90" t="s">
        <v>151</v>
      </c>
      <c r="B53" s="190"/>
      <c r="C53" s="190"/>
      <c r="D53" s="190"/>
      <c r="E53" s="191"/>
      <c r="F53" s="192"/>
      <c r="G53" s="192"/>
      <c r="H53" s="192"/>
      <c r="I53" s="192"/>
      <c r="J53" s="192"/>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85"/>
  <sheetViews>
    <sheetView topLeftCell="A14" zoomScale="150" zoomScaleNormal="112" workbookViewId="0">
      <selection activeCell="R42" sqref="R42"/>
    </sheetView>
  </sheetViews>
  <sheetFormatPr defaultColWidth="9.140625" defaultRowHeight="15.75" x14ac:dyDescent="0.25"/>
  <cols>
    <col min="1" max="1" width="3.42578125" style="12" customWidth="1"/>
    <col min="2" max="16384" width="9.140625" style="12"/>
  </cols>
  <sheetData>
    <row r="1" spans="1:15" ht="18.75" x14ac:dyDescent="0.3">
      <c r="A1" s="226" t="s">
        <v>138</v>
      </c>
      <c r="B1" s="226"/>
      <c r="C1" s="226"/>
      <c r="D1" s="226"/>
      <c r="E1" s="226"/>
      <c r="F1" s="226"/>
      <c r="G1" s="226"/>
      <c r="H1" s="226"/>
      <c r="I1" s="226"/>
      <c r="J1" s="226"/>
      <c r="K1" s="226"/>
      <c r="L1" s="226"/>
      <c r="M1" s="226"/>
      <c r="N1" s="226"/>
      <c r="O1" s="226"/>
    </row>
    <row r="2" spans="1:15" x14ac:dyDescent="0.25">
      <c r="A2" s="97" t="s">
        <v>43</v>
      </c>
      <c r="B2" s="227" t="s">
        <v>152</v>
      </c>
      <c r="C2" s="227"/>
      <c r="D2" s="227"/>
      <c r="E2" s="227"/>
      <c r="F2" s="227"/>
      <c r="G2" s="227"/>
      <c r="H2" s="227"/>
      <c r="I2" s="227"/>
      <c r="J2" s="227"/>
      <c r="K2" s="227"/>
      <c r="L2" s="227"/>
      <c r="M2" s="227"/>
      <c r="N2" s="227"/>
      <c r="O2" s="227"/>
    </row>
    <row r="3" spans="1:15" x14ac:dyDescent="0.25">
      <c r="A3" s="97"/>
      <c r="B3" s="227"/>
      <c r="C3" s="227"/>
      <c r="D3" s="227"/>
      <c r="E3" s="227"/>
      <c r="F3" s="227"/>
      <c r="G3" s="227"/>
      <c r="H3" s="227"/>
      <c r="I3" s="227"/>
      <c r="J3" s="227"/>
      <c r="K3" s="227"/>
      <c r="L3" s="227"/>
      <c r="M3" s="227"/>
      <c r="N3" s="227"/>
      <c r="O3" s="227"/>
    </row>
    <row r="4" spans="1:15" x14ac:dyDescent="0.25">
      <c r="A4" s="97"/>
      <c r="B4" s="227"/>
      <c r="C4" s="227"/>
      <c r="D4" s="227"/>
      <c r="E4" s="227"/>
      <c r="F4" s="227"/>
      <c r="G4" s="227"/>
      <c r="H4" s="227"/>
      <c r="I4" s="227"/>
      <c r="J4" s="227"/>
      <c r="K4" s="227"/>
      <c r="L4" s="227"/>
      <c r="M4" s="227"/>
      <c r="N4" s="227"/>
      <c r="O4" s="227"/>
    </row>
    <row r="5" spans="1:15" x14ac:dyDescent="0.25">
      <c r="A5" s="97"/>
      <c r="B5" s="227"/>
      <c r="C5" s="227"/>
      <c r="D5" s="227"/>
      <c r="E5" s="227"/>
      <c r="F5" s="227"/>
      <c r="G5" s="227"/>
      <c r="H5" s="227"/>
      <c r="I5" s="227"/>
      <c r="J5" s="227"/>
      <c r="K5" s="227"/>
      <c r="L5" s="227"/>
      <c r="M5" s="227"/>
      <c r="N5" s="227"/>
      <c r="O5" s="227"/>
    </row>
    <row r="6" spans="1:15" x14ac:dyDescent="0.25">
      <c r="A6" s="97"/>
      <c r="B6" s="227"/>
      <c r="C6" s="227"/>
      <c r="D6" s="227"/>
      <c r="E6" s="227"/>
      <c r="F6" s="227"/>
      <c r="G6" s="227"/>
      <c r="H6" s="227"/>
      <c r="I6" s="227"/>
      <c r="J6" s="227"/>
      <c r="K6" s="227"/>
      <c r="L6" s="227"/>
      <c r="M6" s="227"/>
      <c r="N6" s="227"/>
      <c r="O6" s="227"/>
    </row>
    <row r="7" spans="1:15" x14ac:dyDescent="0.25">
      <c r="A7" s="97"/>
      <c r="B7" s="227"/>
      <c r="C7" s="227"/>
      <c r="D7" s="227"/>
      <c r="E7" s="227"/>
      <c r="F7" s="227"/>
      <c r="G7" s="227"/>
      <c r="H7" s="227"/>
      <c r="I7" s="227"/>
      <c r="J7" s="227"/>
      <c r="K7" s="227"/>
      <c r="L7" s="227"/>
      <c r="M7" s="227"/>
      <c r="N7" s="227"/>
      <c r="O7" s="227"/>
    </row>
    <row r="8" spans="1:15" x14ac:dyDescent="0.25">
      <c r="A8" s="97"/>
      <c r="B8" s="227"/>
      <c r="C8" s="227"/>
      <c r="D8" s="227"/>
      <c r="E8" s="227"/>
      <c r="F8" s="227"/>
      <c r="G8" s="227"/>
      <c r="H8" s="227"/>
      <c r="I8" s="227"/>
      <c r="J8" s="227"/>
      <c r="K8" s="227"/>
      <c r="L8" s="227"/>
      <c r="M8" s="227"/>
      <c r="N8" s="227"/>
      <c r="O8" s="227"/>
    </row>
    <row r="9" spans="1:15" x14ac:dyDescent="0.25">
      <c r="A9" s="97"/>
      <c r="B9" s="227"/>
      <c r="C9" s="227"/>
      <c r="D9" s="227"/>
      <c r="E9" s="227"/>
      <c r="F9" s="227"/>
      <c r="G9" s="227"/>
      <c r="H9" s="227"/>
      <c r="I9" s="227"/>
      <c r="J9" s="227"/>
      <c r="K9" s="227"/>
      <c r="L9" s="227"/>
      <c r="M9" s="227"/>
      <c r="N9" s="227"/>
      <c r="O9" s="227"/>
    </row>
    <row r="10" spans="1:15" x14ac:dyDescent="0.25">
      <c r="A10" s="228" t="s">
        <v>46</v>
      </c>
      <c r="B10" s="227" t="s">
        <v>153</v>
      </c>
      <c r="C10" s="227"/>
      <c r="D10" s="227"/>
      <c r="E10" s="227"/>
      <c r="F10" s="227"/>
      <c r="G10" s="227"/>
      <c r="H10" s="227"/>
      <c r="I10" s="227"/>
      <c r="J10" s="227"/>
      <c r="K10" s="227"/>
      <c r="L10" s="227"/>
      <c r="M10" s="227"/>
      <c r="N10" s="227"/>
      <c r="O10" s="227"/>
    </row>
    <row r="11" spans="1:15" x14ac:dyDescent="0.25">
      <c r="A11" s="228"/>
      <c r="B11" s="227"/>
      <c r="C11" s="227"/>
      <c r="D11" s="227"/>
      <c r="E11" s="227"/>
      <c r="F11" s="227"/>
      <c r="G11" s="227"/>
      <c r="H11" s="227"/>
      <c r="I11" s="227"/>
      <c r="J11" s="227"/>
      <c r="K11" s="227"/>
      <c r="L11" s="227"/>
      <c r="M11" s="227"/>
      <c r="N11" s="227"/>
      <c r="O11" s="227"/>
    </row>
    <row r="12" spans="1:15" x14ac:dyDescent="0.25">
      <c r="A12" s="228"/>
      <c r="B12" s="227"/>
      <c r="C12" s="227"/>
      <c r="D12" s="227"/>
      <c r="E12" s="227"/>
      <c r="F12" s="227"/>
      <c r="G12" s="227"/>
      <c r="H12" s="227"/>
      <c r="I12" s="227"/>
      <c r="J12" s="227"/>
      <c r="K12" s="227"/>
      <c r="L12" s="227"/>
      <c r="M12" s="227"/>
      <c r="N12" s="227"/>
      <c r="O12" s="227"/>
    </row>
    <row r="13" spans="1:15" x14ac:dyDescent="0.25">
      <c r="A13" s="228"/>
      <c r="B13" s="227"/>
      <c r="C13" s="227"/>
      <c r="D13" s="227"/>
      <c r="E13" s="227"/>
      <c r="F13" s="227"/>
      <c r="G13" s="227"/>
      <c r="H13" s="227"/>
      <c r="I13" s="227"/>
      <c r="J13" s="227"/>
      <c r="K13" s="227"/>
      <c r="L13" s="227"/>
      <c r="M13" s="227"/>
      <c r="N13" s="227"/>
      <c r="O13" s="227"/>
    </row>
    <row r="14" spans="1:15" x14ac:dyDescent="0.25">
      <c r="A14" s="228"/>
      <c r="B14" s="227"/>
      <c r="C14" s="227"/>
      <c r="D14" s="227"/>
      <c r="E14" s="227"/>
      <c r="F14" s="227"/>
      <c r="G14" s="227"/>
      <c r="H14" s="227"/>
      <c r="I14" s="227"/>
      <c r="J14" s="227"/>
      <c r="K14" s="227"/>
      <c r="L14" s="227"/>
      <c r="M14" s="227"/>
      <c r="N14" s="227"/>
      <c r="O14" s="227"/>
    </row>
    <row r="15" spans="1:15" x14ac:dyDescent="0.25">
      <c r="A15" s="228"/>
      <c r="B15" s="227"/>
      <c r="C15" s="227"/>
      <c r="D15" s="227"/>
      <c r="E15" s="227"/>
      <c r="F15" s="227"/>
      <c r="G15" s="227"/>
      <c r="H15" s="227"/>
      <c r="I15" s="227"/>
      <c r="J15" s="227"/>
      <c r="K15" s="227"/>
      <c r="L15" s="227"/>
      <c r="M15" s="227"/>
      <c r="N15" s="227"/>
      <c r="O15" s="227"/>
    </row>
    <row r="16" spans="1:15" x14ac:dyDescent="0.25">
      <c r="A16" s="228"/>
      <c r="B16" s="227"/>
      <c r="C16" s="227"/>
      <c r="D16" s="227"/>
      <c r="E16" s="227"/>
      <c r="F16" s="227"/>
      <c r="G16" s="227"/>
      <c r="H16" s="227"/>
      <c r="I16" s="227"/>
      <c r="J16" s="227"/>
      <c r="K16" s="227"/>
      <c r="L16" s="227"/>
      <c r="M16" s="227"/>
      <c r="N16" s="227"/>
      <c r="O16" s="227"/>
    </row>
    <row r="17" spans="1:15" x14ac:dyDescent="0.25">
      <c r="A17" s="228"/>
      <c r="B17" s="227"/>
      <c r="C17" s="227"/>
      <c r="D17" s="227"/>
      <c r="E17" s="227"/>
      <c r="F17" s="227"/>
      <c r="G17" s="227"/>
      <c r="H17" s="227"/>
      <c r="I17" s="227"/>
      <c r="J17" s="227"/>
      <c r="K17" s="227"/>
      <c r="L17" s="227"/>
      <c r="M17" s="227"/>
      <c r="N17" s="227"/>
      <c r="O17" s="227"/>
    </row>
    <row r="18" spans="1:15" x14ac:dyDescent="0.25">
      <c r="A18" s="228"/>
      <c r="B18" s="227"/>
      <c r="C18" s="227"/>
      <c r="D18" s="227"/>
      <c r="E18" s="227"/>
      <c r="F18" s="227"/>
      <c r="G18" s="227"/>
      <c r="H18" s="227"/>
      <c r="I18" s="227"/>
      <c r="J18" s="227"/>
      <c r="K18" s="227"/>
      <c r="L18" s="227"/>
      <c r="M18" s="227"/>
      <c r="N18" s="227"/>
      <c r="O18" s="227"/>
    </row>
    <row r="19" spans="1:15" x14ac:dyDescent="0.25">
      <c r="A19" s="228"/>
      <c r="B19" s="227"/>
      <c r="C19" s="227"/>
      <c r="D19" s="227"/>
      <c r="E19" s="227"/>
      <c r="F19" s="227"/>
      <c r="G19" s="227"/>
      <c r="H19" s="227"/>
      <c r="I19" s="227"/>
      <c r="J19" s="227"/>
      <c r="K19" s="227"/>
      <c r="L19" s="227"/>
      <c r="M19" s="227"/>
      <c r="N19" s="227"/>
      <c r="O19" s="227"/>
    </row>
    <row r="20" spans="1:15" x14ac:dyDescent="0.25">
      <c r="A20" s="228" t="s">
        <v>47</v>
      </c>
      <c r="B20" s="227" t="s">
        <v>42</v>
      </c>
      <c r="C20" s="227"/>
      <c r="D20" s="227"/>
      <c r="E20" s="227"/>
      <c r="F20" s="227"/>
      <c r="G20" s="227"/>
      <c r="H20" s="227"/>
      <c r="I20" s="227"/>
      <c r="J20" s="227"/>
      <c r="K20" s="227"/>
      <c r="L20" s="227"/>
      <c r="M20" s="227"/>
      <c r="N20" s="227"/>
      <c r="O20" s="227"/>
    </row>
    <row r="21" spans="1:15" x14ac:dyDescent="0.25">
      <c r="A21" s="228"/>
      <c r="B21" s="227"/>
      <c r="C21" s="227"/>
      <c r="D21" s="227"/>
      <c r="E21" s="227"/>
      <c r="F21" s="227"/>
      <c r="G21" s="227"/>
      <c r="H21" s="227"/>
      <c r="I21" s="227"/>
      <c r="J21" s="227"/>
      <c r="K21" s="227"/>
      <c r="L21" s="227"/>
      <c r="M21" s="227"/>
      <c r="N21" s="227"/>
      <c r="O21" s="227"/>
    </row>
    <row r="22" spans="1:15" x14ac:dyDescent="0.25">
      <c r="A22" s="228"/>
      <c r="B22" s="227"/>
      <c r="C22" s="227"/>
      <c r="D22" s="227"/>
      <c r="E22" s="227"/>
      <c r="F22" s="227"/>
      <c r="G22" s="227"/>
      <c r="H22" s="227"/>
      <c r="I22" s="227"/>
      <c r="J22" s="227"/>
      <c r="K22" s="227"/>
      <c r="L22" s="227"/>
      <c r="M22" s="227"/>
      <c r="N22" s="227"/>
      <c r="O22" s="227"/>
    </row>
    <row r="23" spans="1:15" x14ac:dyDescent="0.25">
      <c r="A23" s="228" t="s">
        <v>48</v>
      </c>
      <c r="B23" s="227" t="s">
        <v>154</v>
      </c>
      <c r="C23" s="227"/>
      <c r="D23" s="227"/>
      <c r="E23" s="227"/>
      <c r="F23" s="227"/>
      <c r="G23" s="227"/>
      <c r="H23" s="227"/>
      <c r="I23" s="227"/>
      <c r="J23" s="227"/>
      <c r="K23" s="227"/>
      <c r="L23" s="227"/>
      <c r="M23" s="227"/>
      <c r="N23" s="227"/>
      <c r="O23" s="227"/>
    </row>
    <row r="24" spans="1:15" x14ac:dyDescent="0.25">
      <c r="A24" s="228"/>
      <c r="B24" s="227"/>
      <c r="C24" s="227"/>
      <c r="D24" s="227"/>
      <c r="E24" s="227"/>
      <c r="F24" s="227"/>
      <c r="G24" s="227"/>
      <c r="H24" s="227"/>
      <c r="I24" s="227"/>
      <c r="J24" s="227"/>
      <c r="K24" s="227"/>
      <c r="L24" s="227"/>
      <c r="M24" s="227"/>
      <c r="N24" s="227"/>
      <c r="O24" s="227"/>
    </row>
    <row r="25" spans="1:15" x14ac:dyDescent="0.25">
      <c r="A25" s="228"/>
      <c r="B25" s="227"/>
      <c r="C25" s="227"/>
      <c r="D25" s="227"/>
      <c r="E25" s="227"/>
      <c r="F25" s="227"/>
      <c r="G25" s="227"/>
      <c r="H25" s="227"/>
      <c r="I25" s="227"/>
      <c r="J25" s="227"/>
      <c r="K25" s="227"/>
      <c r="L25" s="227"/>
      <c r="M25" s="227"/>
      <c r="N25" s="227"/>
      <c r="O25" s="227"/>
    </row>
    <row r="26" spans="1:15" x14ac:dyDescent="0.25">
      <c r="A26" s="228"/>
      <c r="B26" s="227"/>
      <c r="C26" s="227"/>
      <c r="D26" s="227"/>
      <c r="E26" s="227"/>
      <c r="F26" s="227"/>
      <c r="G26" s="227"/>
      <c r="H26" s="227"/>
      <c r="I26" s="227"/>
      <c r="J26" s="227"/>
      <c r="K26" s="227"/>
      <c r="L26" s="227"/>
      <c r="M26" s="227"/>
      <c r="N26" s="227"/>
      <c r="O26" s="227"/>
    </row>
    <row r="27" spans="1:15" x14ac:dyDescent="0.25">
      <c r="A27" s="228"/>
      <c r="B27" s="227"/>
      <c r="C27" s="227"/>
      <c r="D27" s="227"/>
      <c r="E27" s="227"/>
      <c r="F27" s="227"/>
      <c r="G27" s="227"/>
      <c r="H27" s="227"/>
      <c r="I27" s="227"/>
      <c r="J27" s="227"/>
      <c r="K27" s="227"/>
      <c r="L27" s="227"/>
      <c r="M27" s="227"/>
      <c r="N27" s="227"/>
      <c r="O27" s="227"/>
    </row>
    <row r="28" spans="1:15" x14ac:dyDescent="0.25">
      <c r="A28" s="228"/>
      <c r="B28" s="227"/>
      <c r="C28" s="227"/>
      <c r="D28" s="227"/>
      <c r="E28" s="227"/>
      <c r="F28" s="227"/>
      <c r="G28" s="227"/>
      <c r="H28" s="227"/>
      <c r="I28" s="227"/>
      <c r="J28" s="227"/>
      <c r="K28" s="227"/>
      <c r="L28" s="227"/>
      <c r="M28" s="227"/>
      <c r="N28" s="227"/>
      <c r="O28" s="227"/>
    </row>
    <row r="29" spans="1:15" x14ac:dyDescent="0.25">
      <c r="A29" s="228"/>
      <c r="B29" s="227"/>
      <c r="C29" s="227"/>
      <c r="D29" s="227"/>
      <c r="E29" s="227"/>
      <c r="F29" s="227"/>
      <c r="G29" s="227"/>
      <c r="H29" s="227"/>
      <c r="I29" s="227"/>
      <c r="J29" s="227"/>
      <c r="K29" s="227"/>
      <c r="L29" s="227"/>
      <c r="M29" s="227"/>
      <c r="N29" s="227"/>
      <c r="O29" s="227"/>
    </row>
    <row r="30" spans="1:15" x14ac:dyDescent="0.25">
      <c r="A30" s="228"/>
      <c r="B30" s="227"/>
      <c r="C30" s="227"/>
      <c r="D30" s="227"/>
      <c r="E30" s="227"/>
      <c r="F30" s="227"/>
      <c r="G30" s="227"/>
      <c r="H30" s="227"/>
      <c r="I30" s="227"/>
      <c r="J30" s="227"/>
      <c r="K30" s="227"/>
      <c r="L30" s="227"/>
      <c r="M30" s="227"/>
      <c r="N30" s="227"/>
      <c r="O30" s="227"/>
    </row>
    <row r="31" spans="1:15" ht="15.75" customHeight="1" x14ac:dyDescent="0.25">
      <c r="A31" s="228" t="s">
        <v>49</v>
      </c>
      <c r="B31" s="227" t="s">
        <v>291</v>
      </c>
      <c r="C31" s="227"/>
      <c r="D31" s="227"/>
      <c r="E31" s="227"/>
      <c r="F31" s="227"/>
      <c r="G31" s="227"/>
      <c r="H31" s="227"/>
      <c r="I31" s="227"/>
      <c r="J31" s="227"/>
      <c r="K31" s="227"/>
      <c r="L31" s="227"/>
      <c r="M31" s="227"/>
      <c r="N31" s="227"/>
      <c r="O31" s="227"/>
    </row>
    <row r="32" spans="1:15" x14ac:dyDescent="0.25">
      <c r="A32" s="228"/>
      <c r="B32" s="227"/>
      <c r="C32" s="227"/>
      <c r="D32" s="227"/>
      <c r="E32" s="227"/>
      <c r="F32" s="227"/>
      <c r="G32" s="227"/>
      <c r="H32" s="227"/>
      <c r="I32" s="227"/>
      <c r="J32" s="227"/>
      <c r="K32" s="227"/>
      <c r="L32" s="227"/>
      <c r="M32" s="227"/>
      <c r="N32" s="227"/>
      <c r="O32" s="227"/>
    </row>
    <row r="33" spans="1:15" x14ac:dyDescent="0.25">
      <c r="A33" s="22" t="s">
        <v>50</v>
      </c>
      <c r="B33" s="227" t="s">
        <v>294</v>
      </c>
      <c r="C33" s="227"/>
      <c r="D33" s="227"/>
      <c r="E33" s="227"/>
      <c r="F33" s="227"/>
      <c r="G33" s="227"/>
      <c r="H33" s="227"/>
      <c r="I33" s="227"/>
      <c r="J33" s="227"/>
      <c r="K33" s="227"/>
      <c r="L33" s="227"/>
      <c r="M33" s="227"/>
      <c r="N33" s="227"/>
      <c r="O33" s="227"/>
    </row>
    <row r="34" spans="1:15" x14ac:dyDescent="0.25">
      <c r="A34" s="22"/>
      <c r="B34" s="229" t="s">
        <v>155</v>
      </c>
      <c r="C34" s="229"/>
      <c r="D34" s="229"/>
      <c r="E34" s="229"/>
      <c r="F34" s="229"/>
      <c r="G34" s="229"/>
      <c r="H34" s="229"/>
      <c r="I34" s="229"/>
      <c r="J34" s="229"/>
      <c r="K34" s="229"/>
      <c r="L34" s="229"/>
      <c r="M34" s="229"/>
      <c r="N34" s="229"/>
      <c r="O34" s="229"/>
    </row>
    <row r="35" spans="1:15" x14ac:dyDescent="0.25">
      <c r="A35" s="22"/>
      <c r="B35" s="227" t="s">
        <v>295</v>
      </c>
      <c r="C35" s="227"/>
      <c r="D35" s="227"/>
      <c r="E35" s="227"/>
      <c r="F35" s="227"/>
      <c r="G35" s="227"/>
      <c r="H35" s="227"/>
      <c r="I35" s="227"/>
      <c r="J35" s="227"/>
      <c r="K35" s="227"/>
      <c r="L35" s="227"/>
      <c r="M35" s="227"/>
      <c r="N35" s="227"/>
      <c r="O35" s="227"/>
    </row>
    <row r="36" spans="1:15" x14ac:dyDescent="0.25">
      <c r="A36" s="22"/>
      <c r="B36" s="227" t="s">
        <v>296</v>
      </c>
      <c r="C36" s="227"/>
      <c r="D36" s="227"/>
      <c r="E36" s="227"/>
      <c r="F36" s="227"/>
      <c r="G36" s="227"/>
      <c r="H36" s="227"/>
      <c r="I36" s="227"/>
      <c r="J36" s="227"/>
      <c r="K36" s="227"/>
      <c r="L36" s="227"/>
      <c r="M36" s="227"/>
      <c r="N36" s="227"/>
      <c r="O36" s="227"/>
    </row>
    <row r="37" spans="1:15" x14ac:dyDescent="0.25">
      <c r="A37" s="22"/>
      <c r="B37" s="227"/>
      <c r="C37" s="227"/>
      <c r="D37" s="227"/>
      <c r="E37" s="227"/>
      <c r="F37" s="227"/>
      <c r="G37" s="227"/>
      <c r="H37" s="227"/>
      <c r="I37" s="227"/>
      <c r="J37" s="227"/>
      <c r="K37" s="227"/>
      <c r="L37" s="227"/>
      <c r="M37" s="227"/>
      <c r="N37" s="227"/>
      <c r="O37" s="227"/>
    </row>
    <row r="38" spans="1:15" x14ac:dyDescent="0.25">
      <c r="A38" s="22"/>
      <c r="B38" s="227" t="s">
        <v>297</v>
      </c>
      <c r="C38" s="227"/>
      <c r="D38" s="227"/>
      <c r="E38" s="227"/>
      <c r="F38" s="227"/>
      <c r="G38" s="227"/>
      <c r="H38" s="227"/>
      <c r="I38" s="227"/>
      <c r="J38" s="227"/>
      <c r="K38" s="227"/>
      <c r="L38" s="227"/>
      <c r="M38" s="227"/>
      <c r="N38" s="227"/>
      <c r="O38" s="227"/>
    </row>
    <row r="39" spans="1:15" x14ac:dyDescent="0.25">
      <c r="A39" s="22"/>
      <c r="B39" s="227" t="s">
        <v>298</v>
      </c>
      <c r="C39" s="227"/>
      <c r="D39" s="227"/>
      <c r="E39" s="227"/>
      <c r="F39" s="227"/>
      <c r="G39" s="227"/>
      <c r="H39" s="227"/>
      <c r="I39" s="227"/>
      <c r="J39" s="227"/>
      <c r="K39" s="227"/>
      <c r="L39" s="227"/>
      <c r="M39" s="227"/>
      <c r="N39" s="227"/>
      <c r="O39" s="227"/>
    </row>
    <row r="40" spans="1:15" x14ac:dyDescent="0.25">
      <c r="A40" s="22"/>
      <c r="B40" s="227" t="s">
        <v>299</v>
      </c>
      <c r="C40" s="227"/>
      <c r="D40" s="227"/>
      <c r="E40" s="227"/>
      <c r="F40" s="227"/>
      <c r="G40" s="227"/>
      <c r="H40" s="227"/>
      <c r="I40" s="227"/>
      <c r="J40" s="227"/>
      <c r="K40" s="227"/>
      <c r="L40" s="227"/>
      <c r="M40" s="227"/>
      <c r="N40" s="227"/>
      <c r="O40" s="227"/>
    </row>
    <row r="41" spans="1:15" x14ac:dyDescent="0.25">
      <c r="A41" s="22"/>
      <c r="B41" s="227" t="s">
        <v>300</v>
      </c>
      <c r="C41" s="227"/>
      <c r="D41" s="227"/>
      <c r="E41" s="227"/>
      <c r="F41" s="227"/>
      <c r="G41" s="227"/>
      <c r="H41" s="227"/>
      <c r="I41" s="227"/>
      <c r="J41" s="227"/>
      <c r="K41" s="227"/>
      <c r="L41" s="227"/>
      <c r="M41" s="227"/>
      <c r="N41" s="227"/>
      <c r="O41" s="227"/>
    </row>
    <row r="42" spans="1:15" x14ac:dyDescent="0.25">
      <c r="A42" s="22"/>
      <c r="B42" s="227" t="s">
        <v>301</v>
      </c>
      <c r="C42" s="227"/>
      <c r="D42" s="227"/>
      <c r="E42" s="227"/>
      <c r="F42" s="227"/>
      <c r="G42" s="227"/>
      <c r="H42" s="227"/>
      <c r="I42" s="227"/>
      <c r="J42" s="227"/>
      <c r="K42" s="227"/>
      <c r="L42" s="227"/>
      <c r="M42" s="227"/>
      <c r="N42" s="227"/>
      <c r="O42" s="227"/>
    </row>
    <row r="43" spans="1:15" x14ac:dyDescent="0.25">
      <c r="A43" s="22"/>
      <c r="B43" s="227"/>
      <c r="C43" s="227"/>
      <c r="D43" s="227"/>
      <c r="E43" s="227"/>
      <c r="F43" s="227"/>
      <c r="G43" s="227"/>
      <c r="H43" s="227"/>
      <c r="I43" s="227"/>
      <c r="J43" s="227"/>
      <c r="K43" s="227"/>
      <c r="L43" s="227"/>
      <c r="M43" s="227"/>
      <c r="N43" s="227"/>
      <c r="O43" s="227"/>
    </row>
    <row r="44" spans="1:15" x14ac:dyDescent="0.25">
      <c r="A44" s="22"/>
      <c r="B44" s="227"/>
      <c r="C44" s="227"/>
      <c r="D44" s="227"/>
      <c r="E44" s="227"/>
      <c r="F44" s="227"/>
      <c r="G44" s="227"/>
      <c r="H44" s="227"/>
      <c r="I44" s="227"/>
      <c r="J44" s="227"/>
      <c r="K44" s="227"/>
      <c r="L44" s="227"/>
      <c r="M44" s="227"/>
      <c r="N44" s="227"/>
      <c r="O44" s="227"/>
    </row>
    <row r="45" spans="1:15" x14ac:dyDescent="0.25">
      <c r="A45" s="22" t="s">
        <v>51</v>
      </c>
      <c r="B45" s="227" t="s">
        <v>52</v>
      </c>
      <c r="C45" s="227"/>
      <c r="D45" s="227"/>
      <c r="E45" s="227"/>
      <c r="F45" s="227"/>
      <c r="G45" s="227"/>
      <c r="H45" s="227"/>
      <c r="I45" s="227"/>
      <c r="J45" s="227"/>
      <c r="K45" s="227"/>
      <c r="L45" s="227"/>
      <c r="M45" s="227"/>
      <c r="N45" s="227"/>
      <c r="O45" s="227"/>
    </row>
    <row r="46" spans="1:15" x14ac:dyDescent="0.25">
      <c r="A46" s="22"/>
      <c r="B46" s="227" t="s">
        <v>53</v>
      </c>
      <c r="C46" s="227"/>
      <c r="D46" s="227"/>
      <c r="E46" s="227"/>
      <c r="F46" s="227"/>
      <c r="G46" s="227"/>
      <c r="H46" s="227"/>
      <c r="I46" s="227"/>
      <c r="J46" s="227"/>
      <c r="K46" s="227"/>
      <c r="L46" s="227"/>
      <c r="M46" s="227"/>
      <c r="N46" s="227"/>
      <c r="O46" s="227"/>
    </row>
    <row r="47" spans="1:15" x14ac:dyDescent="0.25">
      <c r="A47" s="22"/>
      <c r="B47" s="227" t="s">
        <v>54</v>
      </c>
      <c r="C47" s="227"/>
      <c r="D47" s="227"/>
      <c r="E47" s="227"/>
      <c r="F47" s="227"/>
      <c r="G47" s="227"/>
      <c r="H47" s="227"/>
      <c r="I47" s="227"/>
      <c r="J47" s="227"/>
      <c r="K47" s="227"/>
      <c r="L47" s="227"/>
      <c r="M47" s="227"/>
      <c r="N47" s="227"/>
      <c r="O47" s="227"/>
    </row>
    <row r="48" spans="1:15" ht="15.75" customHeight="1" x14ac:dyDescent="0.25">
      <c r="A48" s="22"/>
      <c r="B48" s="227" t="s">
        <v>70</v>
      </c>
      <c r="C48" s="227"/>
      <c r="D48" s="227"/>
      <c r="E48" s="227"/>
      <c r="F48" s="227"/>
      <c r="G48" s="227"/>
      <c r="H48" s="227"/>
      <c r="I48" s="227"/>
      <c r="J48" s="227"/>
      <c r="K48" s="227"/>
      <c r="L48" s="227"/>
      <c r="M48" s="227"/>
      <c r="N48" s="227"/>
      <c r="O48" s="227"/>
    </row>
    <row r="49" spans="1:15" ht="15.75" customHeight="1" x14ac:dyDescent="0.25">
      <c r="A49" s="22"/>
      <c r="B49" s="227"/>
      <c r="C49" s="227"/>
      <c r="D49" s="227"/>
      <c r="E49" s="227"/>
      <c r="F49" s="227"/>
      <c r="G49" s="227"/>
      <c r="H49" s="227"/>
      <c r="I49" s="227"/>
      <c r="J49" s="227"/>
      <c r="K49" s="227"/>
      <c r="L49" s="227"/>
      <c r="M49" s="227"/>
      <c r="N49" s="227"/>
      <c r="O49" s="227"/>
    </row>
    <row r="50" spans="1:15" x14ac:dyDescent="0.25">
      <c r="A50" s="22"/>
      <c r="B50" s="227"/>
      <c r="C50" s="227"/>
      <c r="D50" s="227"/>
      <c r="E50" s="227"/>
      <c r="F50" s="227"/>
      <c r="G50" s="227"/>
      <c r="H50" s="227"/>
      <c r="I50" s="227"/>
      <c r="J50" s="227"/>
      <c r="K50" s="227"/>
      <c r="L50" s="227"/>
      <c r="M50" s="227"/>
      <c r="N50" s="227"/>
      <c r="O50" s="227"/>
    </row>
    <row r="51" spans="1:15" x14ac:dyDescent="0.25">
      <c r="A51" s="22"/>
      <c r="B51" s="227" t="s">
        <v>71</v>
      </c>
      <c r="C51" s="227"/>
      <c r="D51" s="227"/>
      <c r="E51" s="227"/>
      <c r="F51" s="227"/>
      <c r="G51" s="227"/>
      <c r="H51" s="227"/>
      <c r="I51" s="227"/>
      <c r="J51" s="227"/>
      <c r="K51" s="227"/>
      <c r="L51" s="227"/>
      <c r="M51" s="227"/>
      <c r="N51" s="227"/>
      <c r="O51" s="227"/>
    </row>
    <row r="52" spans="1:15" x14ac:dyDescent="0.25">
      <c r="A52" s="22"/>
      <c r="B52" s="227"/>
      <c r="C52" s="227"/>
      <c r="D52" s="227"/>
      <c r="E52" s="227"/>
      <c r="F52" s="227"/>
      <c r="G52" s="227"/>
      <c r="H52" s="227"/>
      <c r="I52" s="227"/>
      <c r="J52" s="227"/>
      <c r="K52" s="227"/>
      <c r="L52" s="227"/>
      <c r="M52" s="227"/>
      <c r="N52" s="227"/>
      <c r="O52" s="227"/>
    </row>
    <row r="53" spans="1:15" x14ac:dyDescent="0.25">
      <c r="A53" s="22" t="s">
        <v>136</v>
      </c>
      <c r="B53" s="229" t="s">
        <v>137</v>
      </c>
      <c r="C53" s="229"/>
      <c r="D53" s="229"/>
      <c r="E53" s="229"/>
      <c r="F53" s="229"/>
      <c r="G53" s="229"/>
      <c r="H53" s="229"/>
      <c r="I53" s="229"/>
      <c r="J53" s="229"/>
      <c r="K53" s="229"/>
      <c r="L53" s="229"/>
      <c r="M53" s="229"/>
      <c r="N53" s="229"/>
      <c r="O53" s="229"/>
    </row>
    <row r="54" spans="1:15" x14ac:dyDescent="0.25">
      <c r="A54" s="22"/>
      <c r="B54" s="227" t="s">
        <v>135</v>
      </c>
      <c r="C54" s="227"/>
      <c r="D54" s="227"/>
      <c r="E54" s="227"/>
      <c r="F54" s="227"/>
      <c r="G54" s="227"/>
      <c r="H54" s="227"/>
      <c r="I54" s="227"/>
      <c r="J54" s="227"/>
      <c r="K54" s="227"/>
      <c r="L54" s="227"/>
      <c r="M54" s="227"/>
      <c r="N54" s="227"/>
      <c r="O54" s="227"/>
    </row>
    <row r="55" spans="1:15" x14ac:dyDescent="0.25">
      <c r="A55" s="22"/>
      <c r="B55" s="98"/>
      <c r="C55" s="98"/>
      <c r="D55" s="98"/>
      <c r="E55" s="98"/>
      <c r="F55" s="98"/>
      <c r="G55" s="98"/>
      <c r="H55" s="98"/>
      <c r="I55" s="98"/>
      <c r="J55" s="98"/>
      <c r="K55" s="98"/>
      <c r="L55" s="98"/>
      <c r="M55" s="98"/>
      <c r="N55" s="98"/>
      <c r="O55" s="98"/>
    </row>
    <row r="57" spans="1:15" x14ac:dyDescent="0.25">
      <c r="A57" s="12" t="s">
        <v>156</v>
      </c>
      <c r="B57" s="227" t="s">
        <v>157</v>
      </c>
      <c r="C57" s="229"/>
      <c r="D57" s="229"/>
      <c r="E57" s="229"/>
      <c r="F57" s="229"/>
      <c r="G57" s="229"/>
      <c r="H57" s="229"/>
      <c r="I57" s="229"/>
      <c r="J57" s="229"/>
      <c r="K57" s="229"/>
      <c r="L57" s="229"/>
      <c r="M57" s="229"/>
      <c r="N57" s="229"/>
      <c r="O57" s="229"/>
    </row>
    <row r="58" spans="1:15" x14ac:dyDescent="0.25">
      <c r="A58" s="35"/>
      <c r="B58" s="229"/>
      <c r="C58" s="229"/>
      <c r="D58" s="229"/>
      <c r="E58" s="229"/>
      <c r="F58" s="229"/>
      <c r="G58" s="229"/>
      <c r="H58" s="229"/>
      <c r="I58" s="229"/>
      <c r="J58" s="229"/>
      <c r="K58" s="229"/>
      <c r="L58" s="229"/>
      <c r="M58" s="229"/>
      <c r="N58" s="229"/>
      <c r="O58" s="229"/>
    </row>
    <row r="59" spans="1:15" x14ac:dyDescent="0.25">
      <c r="A59" s="35"/>
      <c r="B59" s="229"/>
      <c r="C59" s="229"/>
      <c r="D59" s="229"/>
      <c r="E59" s="229"/>
      <c r="F59" s="229"/>
      <c r="G59" s="229"/>
      <c r="H59" s="229"/>
      <c r="I59" s="229"/>
      <c r="J59" s="229"/>
      <c r="K59" s="229"/>
      <c r="L59" s="229"/>
      <c r="M59" s="229"/>
      <c r="N59" s="229"/>
      <c r="O59" s="229"/>
    </row>
    <row r="60" spans="1:15" x14ac:dyDescent="0.25">
      <c r="A60" s="35"/>
      <c r="B60" s="229"/>
      <c r="C60" s="229"/>
      <c r="D60" s="229"/>
      <c r="E60" s="229"/>
      <c r="F60" s="229"/>
      <c r="G60" s="229"/>
      <c r="H60" s="229"/>
      <c r="I60" s="229"/>
      <c r="J60" s="229"/>
      <c r="K60" s="229"/>
      <c r="L60" s="229"/>
      <c r="M60" s="229"/>
      <c r="N60" s="229"/>
      <c r="O60" s="229"/>
    </row>
    <row r="61" spans="1:15" x14ac:dyDescent="0.25">
      <c r="A61" s="35"/>
      <c r="B61" s="229"/>
      <c r="C61" s="229"/>
      <c r="D61" s="229"/>
      <c r="E61" s="229"/>
      <c r="F61" s="229"/>
      <c r="G61" s="229"/>
      <c r="H61" s="229"/>
      <c r="I61" s="229"/>
      <c r="J61" s="229"/>
      <c r="K61" s="229"/>
      <c r="L61" s="229"/>
      <c r="M61" s="229"/>
      <c r="N61" s="229"/>
      <c r="O61" s="229"/>
    </row>
    <row r="62" spans="1:15" x14ac:dyDescent="0.25">
      <c r="A62" s="35"/>
      <c r="B62" s="229"/>
      <c r="C62" s="229"/>
      <c r="D62" s="229"/>
      <c r="E62" s="229"/>
      <c r="F62" s="229"/>
      <c r="G62" s="229"/>
      <c r="H62" s="229"/>
      <c r="I62" s="229"/>
      <c r="J62" s="229"/>
      <c r="K62" s="229"/>
      <c r="L62" s="229"/>
      <c r="M62" s="229"/>
      <c r="N62" s="229"/>
      <c r="O62" s="229"/>
    </row>
    <row r="63" spans="1:15" x14ac:dyDescent="0.25">
      <c r="B63" s="229"/>
      <c r="C63" s="229"/>
      <c r="D63" s="229"/>
      <c r="E63" s="229"/>
      <c r="F63" s="229"/>
      <c r="G63" s="229"/>
      <c r="H63" s="229"/>
      <c r="I63" s="229"/>
      <c r="J63" s="229"/>
      <c r="K63" s="229"/>
      <c r="L63" s="229"/>
      <c r="M63" s="229"/>
      <c r="N63" s="229"/>
      <c r="O63" s="229"/>
    </row>
    <row r="64" spans="1:15" x14ac:dyDescent="0.25">
      <c r="B64" s="229"/>
      <c r="C64" s="229"/>
      <c r="D64" s="229"/>
      <c r="E64" s="229"/>
      <c r="F64" s="229"/>
      <c r="G64" s="229"/>
      <c r="H64" s="229"/>
      <c r="I64" s="229"/>
      <c r="J64" s="229"/>
      <c r="K64" s="229"/>
      <c r="L64" s="229"/>
      <c r="M64" s="229"/>
      <c r="N64" s="229"/>
      <c r="O64" s="229"/>
    </row>
    <row r="65" spans="2:15" x14ac:dyDescent="0.25">
      <c r="B65" s="229"/>
      <c r="C65" s="229"/>
      <c r="D65" s="229"/>
      <c r="E65" s="229"/>
      <c r="F65" s="229"/>
      <c r="G65" s="229"/>
      <c r="H65" s="229"/>
      <c r="I65" s="229"/>
      <c r="J65" s="229"/>
      <c r="K65" s="229"/>
      <c r="L65" s="229"/>
      <c r="M65" s="229"/>
      <c r="N65" s="229"/>
      <c r="O65" s="229"/>
    </row>
    <row r="66" spans="2:15" x14ac:dyDescent="0.25">
      <c r="B66" s="229"/>
      <c r="C66" s="229"/>
      <c r="D66" s="229"/>
      <c r="E66" s="229"/>
      <c r="F66" s="229"/>
      <c r="G66" s="229"/>
      <c r="H66" s="229"/>
      <c r="I66" s="229"/>
      <c r="J66" s="229"/>
      <c r="K66" s="229"/>
      <c r="L66" s="229"/>
      <c r="M66" s="229"/>
      <c r="N66" s="229"/>
      <c r="O66" s="229"/>
    </row>
    <row r="67" spans="2:15" x14ac:dyDescent="0.25">
      <c r="B67" s="229"/>
      <c r="C67" s="229"/>
      <c r="D67" s="229"/>
      <c r="E67" s="229"/>
      <c r="F67" s="229"/>
      <c r="G67" s="229"/>
      <c r="H67" s="229"/>
      <c r="I67" s="229"/>
      <c r="J67" s="229"/>
      <c r="K67" s="229"/>
      <c r="L67" s="229"/>
      <c r="M67" s="229"/>
      <c r="N67" s="229"/>
      <c r="O67" s="229"/>
    </row>
    <row r="68" spans="2:15" x14ac:dyDescent="0.25">
      <c r="B68" s="229"/>
      <c r="C68" s="229"/>
      <c r="D68" s="229"/>
      <c r="E68" s="229"/>
      <c r="F68" s="229"/>
      <c r="G68" s="229"/>
      <c r="H68" s="229"/>
      <c r="I68" s="229"/>
      <c r="J68" s="229"/>
      <c r="K68" s="229"/>
      <c r="L68" s="229"/>
      <c r="M68" s="229"/>
      <c r="N68" s="229"/>
      <c r="O68" s="229"/>
    </row>
    <row r="69" spans="2:15" x14ac:dyDescent="0.25">
      <c r="B69" s="229"/>
      <c r="C69" s="229"/>
      <c r="D69" s="229"/>
      <c r="E69" s="229"/>
      <c r="F69" s="229"/>
      <c r="G69" s="229"/>
      <c r="H69" s="229"/>
      <c r="I69" s="229"/>
      <c r="J69" s="229"/>
      <c r="K69" s="229"/>
      <c r="L69" s="229"/>
      <c r="M69" s="229"/>
      <c r="N69" s="229"/>
      <c r="O69" s="229"/>
    </row>
    <row r="70" spans="2:15" x14ac:dyDescent="0.25">
      <c r="B70" s="229"/>
      <c r="C70" s="229"/>
      <c r="D70" s="229"/>
      <c r="E70" s="229"/>
      <c r="F70" s="229"/>
      <c r="G70" s="229"/>
      <c r="H70" s="229"/>
      <c r="I70" s="229"/>
      <c r="J70" s="229"/>
      <c r="K70" s="229"/>
      <c r="L70" s="229"/>
      <c r="M70" s="229"/>
      <c r="N70" s="229"/>
      <c r="O70" s="229"/>
    </row>
    <row r="71" spans="2:15" x14ac:dyDescent="0.25">
      <c r="B71" s="229"/>
      <c r="C71" s="229"/>
      <c r="D71" s="229"/>
      <c r="E71" s="229"/>
      <c r="F71" s="229"/>
      <c r="G71" s="229"/>
      <c r="H71" s="229"/>
      <c r="I71" s="229"/>
      <c r="J71" s="229"/>
      <c r="K71" s="229"/>
      <c r="L71" s="229"/>
      <c r="M71" s="229"/>
      <c r="N71" s="229"/>
      <c r="O71" s="229"/>
    </row>
    <row r="72" spans="2:15" x14ac:dyDescent="0.25">
      <c r="B72" s="229"/>
      <c r="C72" s="229"/>
      <c r="D72" s="229"/>
      <c r="E72" s="229"/>
      <c r="F72" s="229"/>
      <c r="G72" s="229"/>
      <c r="H72" s="229"/>
      <c r="I72" s="229"/>
      <c r="J72" s="229"/>
      <c r="K72" s="229"/>
      <c r="L72" s="229"/>
      <c r="M72" s="229"/>
      <c r="N72" s="229"/>
      <c r="O72" s="229"/>
    </row>
    <row r="73" spans="2:15" x14ac:dyDescent="0.25">
      <c r="B73" s="229"/>
      <c r="C73" s="229"/>
      <c r="D73" s="229"/>
      <c r="E73" s="229"/>
      <c r="F73" s="229"/>
      <c r="G73" s="229"/>
      <c r="H73" s="229"/>
      <c r="I73" s="229"/>
      <c r="J73" s="229"/>
      <c r="K73" s="229"/>
      <c r="L73" s="229"/>
      <c r="M73" s="229"/>
      <c r="N73" s="229"/>
      <c r="O73" s="229"/>
    </row>
    <row r="74" spans="2:15" x14ac:dyDescent="0.25">
      <c r="B74" s="229"/>
      <c r="C74" s="229"/>
      <c r="D74" s="229"/>
      <c r="E74" s="229"/>
      <c r="F74" s="229"/>
      <c r="G74" s="229"/>
      <c r="H74" s="229"/>
      <c r="I74" s="229"/>
      <c r="J74" s="229"/>
      <c r="K74" s="229"/>
      <c r="L74" s="229"/>
      <c r="M74" s="229"/>
      <c r="N74" s="229"/>
      <c r="O74" s="229"/>
    </row>
    <row r="75" spans="2:15" x14ac:dyDescent="0.25">
      <c r="B75" s="229"/>
      <c r="C75" s="229"/>
      <c r="D75" s="229"/>
      <c r="E75" s="229"/>
      <c r="F75" s="229"/>
      <c r="G75" s="229"/>
      <c r="H75" s="229"/>
      <c r="I75" s="229"/>
      <c r="J75" s="229"/>
      <c r="K75" s="229"/>
      <c r="L75" s="229"/>
      <c r="M75" s="229"/>
      <c r="N75" s="229"/>
      <c r="O75" s="229"/>
    </row>
    <row r="76" spans="2:15" x14ac:dyDescent="0.25">
      <c r="B76" s="229"/>
      <c r="C76" s="229"/>
      <c r="D76" s="229"/>
      <c r="E76" s="229"/>
      <c r="F76" s="229"/>
      <c r="G76" s="229"/>
      <c r="H76" s="229"/>
      <c r="I76" s="229"/>
      <c r="J76" s="229"/>
      <c r="K76" s="229"/>
      <c r="L76" s="229"/>
      <c r="M76" s="229"/>
      <c r="N76" s="229"/>
      <c r="O76" s="229"/>
    </row>
    <row r="77" spans="2:15" x14ac:dyDescent="0.25">
      <c r="B77" s="229"/>
      <c r="C77" s="229"/>
      <c r="D77" s="229"/>
      <c r="E77" s="229"/>
      <c r="F77" s="229"/>
      <c r="G77" s="229"/>
      <c r="H77" s="229"/>
      <c r="I77" s="229"/>
      <c r="J77" s="229"/>
      <c r="K77" s="229"/>
      <c r="L77" s="229"/>
      <c r="M77" s="229"/>
      <c r="N77" s="229"/>
      <c r="O77" s="229"/>
    </row>
    <row r="78" spans="2:15" x14ac:dyDescent="0.25">
      <c r="B78" s="229"/>
      <c r="C78" s="229"/>
      <c r="D78" s="229"/>
      <c r="E78" s="229"/>
      <c r="F78" s="229"/>
      <c r="G78" s="229"/>
      <c r="H78" s="229"/>
      <c r="I78" s="229"/>
      <c r="J78" s="229"/>
      <c r="K78" s="229"/>
      <c r="L78" s="229"/>
      <c r="M78" s="229"/>
      <c r="N78" s="229"/>
      <c r="O78" s="229"/>
    </row>
    <row r="79" spans="2:15" x14ac:dyDescent="0.25">
      <c r="B79" s="229"/>
      <c r="C79" s="229"/>
      <c r="D79" s="229"/>
      <c r="E79" s="229"/>
      <c r="F79" s="229"/>
      <c r="G79" s="229"/>
      <c r="H79" s="229"/>
      <c r="I79" s="229"/>
      <c r="J79" s="229"/>
      <c r="K79" s="229"/>
      <c r="L79" s="229"/>
      <c r="M79" s="229"/>
      <c r="N79" s="229"/>
      <c r="O79" s="229"/>
    </row>
    <row r="80" spans="2:15" x14ac:dyDescent="0.25">
      <c r="B80" s="229"/>
      <c r="C80" s="229"/>
      <c r="D80" s="229"/>
      <c r="E80" s="229"/>
      <c r="F80" s="229"/>
      <c r="G80" s="229"/>
      <c r="H80" s="229"/>
      <c r="I80" s="229"/>
      <c r="J80" s="229"/>
      <c r="K80" s="229"/>
      <c r="L80" s="229"/>
      <c r="M80" s="229"/>
      <c r="N80" s="229"/>
      <c r="O80" s="229"/>
    </row>
    <row r="81" spans="2:15" x14ac:dyDescent="0.25">
      <c r="B81" s="229"/>
      <c r="C81" s="229"/>
      <c r="D81" s="229"/>
      <c r="E81" s="229"/>
      <c r="F81" s="229"/>
      <c r="G81" s="229"/>
      <c r="H81" s="229"/>
      <c r="I81" s="229"/>
      <c r="J81" s="229"/>
      <c r="K81" s="229"/>
      <c r="L81" s="229"/>
      <c r="M81" s="229"/>
      <c r="N81" s="229"/>
      <c r="O81" s="229"/>
    </row>
    <row r="82" spans="2:15" x14ac:dyDescent="0.25">
      <c r="B82" s="229"/>
      <c r="C82" s="229"/>
      <c r="D82" s="229"/>
      <c r="E82" s="229"/>
      <c r="F82" s="229"/>
      <c r="G82" s="229"/>
      <c r="H82" s="229"/>
      <c r="I82" s="229"/>
      <c r="J82" s="229"/>
      <c r="K82" s="229"/>
      <c r="L82" s="229"/>
      <c r="M82" s="229"/>
      <c r="N82" s="229"/>
      <c r="O82" s="229"/>
    </row>
    <row r="83" spans="2:15" x14ac:dyDescent="0.25">
      <c r="B83" s="229"/>
      <c r="C83" s="229"/>
      <c r="D83" s="229"/>
      <c r="E83" s="229"/>
      <c r="F83" s="229"/>
      <c r="G83" s="229"/>
      <c r="H83" s="229"/>
      <c r="I83" s="229"/>
      <c r="J83" s="229"/>
      <c r="K83" s="229"/>
      <c r="L83" s="229"/>
      <c r="M83" s="229"/>
      <c r="N83" s="229"/>
      <c r="O83" s="229"/>
    </row>
    <row r="84" spans="2:15" x14ac:dyDescent="0.25">
      <c r="B84" s="229"/>
      <c r="C84" s="229"/>
      <c r="D84" s="229"/>
      <c r="E84" s="229"/>
      <c r="F84" s="229"/>
      <c r="G84" s="229"/>
      <c r="H84" s="229"/>
      <c r="I84" s="229"/>
      <c r="J84" s="229"/>
      <c r="K84" s="229"/>
      <c r="L84" s="229"/>
      <c r="M84" s="229"/>
      <c r="N84" s="229"/>
      <c r="O84" s="229"/>
    </row>
    <row r="85" spans="2:15" x14ac:dyDescent="0.25">
      <c r="B85" s="229"/>
      <c r="C85" s="229"/>
      <c r="D85" s="229"/>
      <c r="E85" s="229"/>
      <c r="F85" s="229"/>
      <c r="G85" s="229"/>
      <c r="H85" s="229"/>
      <c r="I85" s="229"/>
      <c r="J85" s="229"/>
      <c r="K85" s="229"/>
      <c r="L85" s="229"/>
      <c r="M85" s="229"/>
      <c r="N85" s="229"/>
      <c r="O85" s="229"/>
    </row>
  </sheetData>
  <mergeCells count="27">
    <mergeCell ref="B35:O35"/>
    <mergeCell ref="B36:O37"/>
    <mergeCell ref="B38:O38"/>
    <mergeCell ref="B39:O39"/>
    <mergeCell ref="B40:O40"/>
    <mergeCell ref="B53:O53"/>
    <mergeCell ref="B54:O54"/>
    <mergeCell ref="B51:O52"/>
    <mergeCell ref="B57:O85"/>
    <mergeCell ref="B41:O41"/>
    <mergeCell ref="B42:O44"/>
    <mergeCell ref="A1:O1"/>
    <mergeCell ref="B2:O9"/>
    <mergeCell ref="A10:A19"/>
    <mergeCell ref="B47:O47"/>
    <mergeCell ref="B48:O50"/>
    <mergeCell ref="B31:O32"/>
    <mergeCell ref="B46:O46"/>
    <mergeCell ref="B10:O19"/>
    <mergeCell ref="A20:A22"/>
    <mergeCell ref="B20:O22"/>
    <mergeCell ref="A23:A30"/>
    <mergeCell ref="B23:O30"/>
    <mergeCell ref="A31:A32"/>
    <mergeCell ref="B33:O33"/>
    <mergeCell ref="B34:O34"/>
    <mergeCell ref="B45:O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57"/>
  <sheetViews>
    <sheetView topLeftCell="A41" zoomScale="149" zoomScaleNormal="85" workbookViewId="0">
      <selection activeCell="C69" sqref="C69"/>
    </sheetView>
  </sheetViews>
  <sheetFormatPr defaultColWidth="9.140625" defaultRowHeight="15.75" x14ac:dyDescent="0.25"/>
  <cols>
    <col min="1" max="1" width="10" style="25" customWidth="1"/>
    <col min="2" max="2" width="51.42578125" style="25" customWidth="1"/>
    <col min="3" max="3" width="63.7109375" style="25" customWidth="1"/>
    <col min="4" max="4" width="54.28515625" style="105" customWidth="1"/>
    <col min="5" max="16384" width="9.140625" style="25"/>
  </cols>
  <sheetData>
    <row r="1" spans="1:5" x14ac:dyDescent="0.25">
      <c r="B1" s="85"/>
    </row>
    <row r="2" spans="1:5" x14ac:dyDescent="0.25">
      <c r="A2" s="230" t="str">
        <f>Pasiūlymas!B30</f>
        <v>Gyvybinių funkcijų monitoriai (reanimacijos skyriui)</v>
      </c>
      <c r="B2" s="230"/>
      <c r="C2" s="230"/>
      <c r="D2" s="230"/>
    </row>
    <row r="3" spans="1:5" x14ac:dyDescent="0.25">
      <c r="A3" s="27"/>
      <c r="B3" s="24"/>
      <c r="C3" s="24"/>
    </row>
    <row r="4" spans="1:5" x14ac:dyDescent="0.25">
      <c r="A4" s="23" t="s">
        <v>12</v>
      </c>
      <c r="B4" s="24"/>
      <c r="C4" s="24"/>
    </row>
    <row r="5" spans="1:5" s="86" customFormat="1" ht="78.75" x14ac:dyDescent="0.25">
      <c r="A5" s="26" t="s">
        <v>36</v>
      </c>
      <c r="B5" s="26" t="s">
        <v>37</v>
      </c>
      <c r="C5" s="26" t="s">
        <v>38</v>
      </c>
      <c r="D5" s="106" t="s">
        <v>39</v>
      </c>
    </row>
    <row r="6" spans="1:5" s="86" customFormat="1" ht="31.5" x14ac:dyDescent="0.25">
      <c r="A6" s="114" t="s">
        <v>231</v>
      </c>
      <c r="B6" s="101" t="s">
        <v>160</v>
      </c>
      <c r="C6" s="99" t="s">
        <v>161</v>
      </c>
      <c r="D6" s="107"/>
    </row>
    <row r="7" spans="1:5" s="86" customFormat="1" ht="18" customHeight="1" x14ac:dyDescent="0.25">
      <c r="A7" s="231" t="s">
        <v>159</v>
      </c>
      <c r="B7" s="233" t="s">
        <v>163</v>
      </c>
      <c r="C7" s="99" t="s">
        <v>255</v>
      </c>
      <c r="D7" s="107"/>
      <c r="E7" s="100"/>
    </row>
    <row r="8" spans="1:5" s="86" customFormat="1" x14ac:dyDescent="0.25">
      <c r="A8" s="232"/>
      <c r="B8" s="234"/>
      <c r="C8" s="99" t="s">
        <v>278</v>
      </c>
      <c r="D8" s="107"/>
    </row>
    <row r="9" spans="1:5" s="86" customFormat="1" x14ac:dyDescent="0.25">
      <c r="A9" s="232"/>
      <c r="B9" s="234"/>
      <c r="C9" s="99" t="s">
        <v>256</v>
      </c>
      <c r="D9" s="107"/>
    </row>
    <row r="10" spans="1:5" s="86" customFormat="1" x14ac:dyDescent="0.25">
      <c r="A10" s="232"/>
      <c r="B10" s="234"/>
      <c r="C10" s="99" t="s">
        <v>279</v>
      </c>
      <c r="D10" s="107"/>
    </row>
    <row r="11" spans="1:5" s="86" customFormat="1" ht="31.5" x14ac:dyDescent="0.25">
      <c r="A11" s="231" t="s">
        <v>162</v>
      </c>
      <c r="B11" s="233" t="s">
        <v>164</v>
      </c>
      <c r="C11" s="124" t="s">
        <v>257</v>
      </c>
      <c r="D11" s="107"/>
    </row>
    <row r="12" spans="1:5" s="86" customFormat="1" ht="31.5" x14ac:dyDescent="0.25">
      <c r="A12" s="235"/>
      <c r="B12" s="234"/>
      <c r="C12" s="124" t="s">
        <v>258</v>
      </c>
      <c r="D12" s="115"/>
    </row>
    <row r="13" spans="1:5" s="86" customFormat="1" ht="31.5" x14ac:dyDescent="0.25">
      <c r="A13" s="231" t="s">
        <v>146</v>
      </c>
      <c r="B13" s="236" t="s">
        <v>165</v>
      </c>
      <c r="C13" s="126" t="s">
        <v>240</v>
      </c>
      <c r="D13" s="115"/>
    </row>
    <row r="14" spans="1:5" s="86" customFormat="1" ht="31.5" x14ac:dyDescent="0.25">
      <c r="A14" s="235"/>
      <c r="B14" s="237"/>
      <c r="C14" s="124" t="s">
        <v>259</v>
      </c>
      <c r="D14" s="115"/>
    </row>
    <row r="15" spans="1:5" s="86" customFormat="1" x14ac:dyDescent="0.25">
      <c r="A15" s="231" t="s">
        <v>147</v>
      </c>
      <c r="B15" s="237" t="s">
        <v>166</v>
      </c>
      <c r="C15" s="124" t="s">
        <v>260</v>
      </c>
      <c r="D15" s="115"/>
    </row>
    <row r="16" spans="1:5" s="86" customFormat="1" x14ac:dyDescent="0.25">
      <c r="A16" s="232"/>
      <c r="B16" s="238"/>
      <c r="C16" s="124" t="s">
        <v>261</v>
      </c>
      <c r="D16" s="115"/>
    </row>
    <row r="17" spans="1:4" s="86" customFormat="1" x14ac:dyDescent="0.25">
      <c r="A17" s="232"/>
      <c r="B17" s="238"/>
      <c r="C17" s="124" t="s">
        <v>262</v>
      </c>
      <c r="D17" s="115"/>
    </row>
    <row r="18" spans="1:4" s="86" customFormat="1" x14ac:dyDescent="0.25">
      <c r="A18" s="232"/>
      <c r="B18" s="238"/>
      <c r="C18" s="124" t="s">
        <v>263</v>
      </c>
      <c r="D18" s="115"/>
    </row>
    <row r="19" spans="1:4" s="86" customFormat="1" x14ac:dyDescent="0.25">
      <c r="A19" s="232"/>
      <c r="B19" s="238"/>
      <c r="C19" s="124" t="s">
        <v>264</v>
      </c>
      <c r="D19" s="115"/>
    </row>
    <row r="20" spans="1:4" s="86" customFormat="1" x14ac:dyDescent="0.25">
      <c r="A20" s="232"/>
      <c r="B20" s="238"/>
      <c r="C20" s="124" t="s">
        <v>265</v>
      </c>
      <c r="D20" s="115"/>
    </row>
    <row r="21" spans="1:4" s="86" customFormat="1" ht="31.5" x14ac:dyDescent="0.25">
      <c r="A21" s="235"/>
      <c r="B21" s="239"/>
      <c r="C21" s="124" t="s">
        <v>266</v>
      </c>
      <c r="D21" s="115"/>
    </row>
    <row r="22" spans="1:4" s="86" customFormat="1" x14ac:dyDescent="0.25">
      <c r="A22" s="117" t="s">
        <v>148</v>
      </c>
      <c r="B22" s="127" t="s">
        <v>244</v>
      </c>
      <c r="C22" s="125"/>
      <c r="D22" s="115"/>
    </row>
    <row r="23" spans="1:4" s="86" customFormat="1" x14ac:dyDescent="0.25">
      <c r="A23" s="114" t="s">
        <v>232</v>
      </c>
      <c r="B23" s="125" t="s">
        <v>168</v>
      </c>
      <c r="C23" s="125" t="s">
        <v>169</v>
      </c>
      <c r="D23" s="115"/>
    </row>
    <row r="24" spans="1:4" s="86" customFormat="1" x14ac:dyDescent="0.25">
      <c r="A24" s="114" t="s">
        <v>233</v>
      </c>
      <c r="B24" s="125" t="s">
        <v>171</v>
      </c>
      <c r="C24" s="125" t="s">
        <v>172</v>
      </c>
      <c r="D24" s="115"/>
    </row>
    <row r="25" spans="1:4" s="86" customFormat="1" x14ac:dyDescent="0.25">
      <c r="A25" s="231" t="s">
        <v>234</v>
      </c>
      <c r="B25" s="236" t="s">
        <v>174</v>
      </c>
      <c r="C25" s="124" t="s">
        <v>267</v>
      </c>
      <c r="D25" s="115"/>
    </row>
    <row r="26" spans="1:4" s="86" customFormat="1" x14ac:dyDescent="0.25">
      <c r="A26" s="232"/>
      <c r="B26" s="236"/>
      <c r="C26" s="124" t="s">
        <v>268</v>
      </c>
      <c r="D26" s="115"/>
    </row>
    <row r="27" spans="1:4" s="86" customFormat="1" x14ac:dyDescent="0.25">
      <c r="A27" s="232"/>
      <c r="B27" s="236"/>
      <c r="C27" s="124" t="s">
        <v>269</v>
      </c>
      <c r="D27" s="115"/>
    </row>
    <row r="28" spans="1:4" s="86" customFormat="1" x14ac:dyDescent="0.25">
      <c r="A28" s="232"/>
      <c r="B28" s="236"/>
      <c r="C28" s="126" t="s">
        <v>241</v>
      </c>
      <c r="D28" s="115"/>
    </row>
    <row r="29" spans="1:4" s="86" customFormat="1" x14ac:dyDescent="0.25">
      <c r="A29" s="235"/>
      <c r="B29" s="236"/>
      <c r="C29" s="124" t="s">
        <v>270</v>
      </c>
      <c r="D29" s="115"/>
    </row>
    <row r="30" spans="1:4" s="86" customFormat="1" x14ac:dyDescent="0.25">
      <c r="A30" s="114" t="s">
        <v>235</v>
      </c>
      <c r="B30" s="125" t="s">
        <v>176</v>
      </c>
      <c r="C30" s="125" t="s">
        <v>242</v>
      </c>
      <c r="D30" s="115"/>
    </row>
    <row r="31" spans="1:4" s="86" customFormat="1" x14ac:dyDescent="0.25">
      <c r="A31" s="114" t="s">
        <v>236</v>
      </c>
      <c r="B31" s="125" t="s">
        <v>178</v>
      </c>
      <c r="C31" s="125" t="s">
        <v>179</v>
      </c>
      <c r="D31" s="115"/>
    </row>
    <row r="32" spans="1:4" s="86" customFormat="1" x14ac:dyDescent="0.25">
      <c r="A32" s="114" t="s">
        <v>237</v>
      </c>
      <c r="B32" s="125" t="s">
        <v>180</v>
      </c>
      <c r="C32" s="125" t="s">
        <v>181</v>
      </c>
      <c r="D32" s="115"/>
    </row>
    <row r="33" spans="1:4" s="86" customFormat="1" ht="31.5" x14ac:dyDescent="0.25">
      <c r="A33" s="114" t="s">
        <v>238</v>
      </c>
      <c r="B33" s="125" t="s">
        <v>182</v>
      </c>
      <c r="C33" s="125" t="s">
        <v>183</v>
      </c>
      <c r="D33" s="115"/>
    </row>
    <row r="34" spans="1:4" s="86" customFormat="1" x14ac:dyDescent="0.25">
      <c r="A34" s="114" t="s">
        <v>239</v>
      </c>
      <c r="B34" s="126" t="s">
        <v>184</v>
      </c>
      <c r="C34" s="126" t="s">
        <v>185</v>
      </c>
      <c r="D34" s="115"/>
    </row>
    <row r="35" spans="1:4" s="86" customFormat="1" ht="17.25" x14ac:dyDescent="0.25">
      <c r="A35" s="117" t="s">
        <v>149</v>
      </c>
      <c r="B35" s="127" t="s">
        <v>271</v>
      </c>
      <c r="C35" s="125"/>
      <c r="D35" s="115"/>
    </row>
    <row r="36" spans="1:4" s="86" customFormat="1" ht="18.75" x14ac:dyDescent="0.25">
      <c r="A36" s="118" t="s">
        <v>167</v>
      </c>
      <c r="B36" s="125" t="s">
        <v>272</v>
      </c>
      <c r="C36" s="125" t="s">
        <v>188</v>
      </c>
      <c r="D36" s="115"/>
    </row>
    <row r="37" spans="1:4" s="86" customFormat="1" ht="34.5" x14ac:dyDescent="0.25">
      <c r="A37" s="118" t="s">
        <v>170</v>
      </c>
      <c r="B37" s="125" t="s">
        <v>273</v>
      </c>
      <c r="C37" s="125" t="s">
        <v>274</v>
      </c>
      <c r="D37" s="115"/>
    </row>
    <row r="38" spans="1:4" s="86" customFormat="1" x14ac:dyDescent="0.25">
      <c r="A38" s="118" t="s">
        <v>173</v>
      </c>
      <c r="B38" s="125" t="s">
        <v>191</v>
      </c>
      <c r="C38" s="125" t="s">
        <v>192</v>
      </c>
      <c r="D38" s="115"/>
    </row>
    <row r="39" spans="1:4" s="86" customFormat="1" ht="31.5" x14ac:dyDescent="0.25">
      <c r="A39" s="231" t="s">
        <v>175</v>
      </c>
      <c r="B39" s="236" t="s">
        <v>275</v>
      </c>
      <c r="C39" s="125" t="s">
        <v>194</v>
      </c>
      <c r="D39" s="115"/>
    </row>
    <row r="40" spans="1:4" s="86" customFormat="1" x14ac:dyDescent="0.25">
      <c r="A40" s="235"/>
      <c r="B40" s="236"/>
      <c r="C40" s="125" t="s">
        <v>195</v>
      </c>
      <c r="D40" s="115"/>
    </row>
    <row r="41" spans="1:4" s="86" customFormat="1" ht="31.5" x14ac:dyDescent="0.25">
      <c r="A41" s="114" t="s">
        <v>177</v>
      </c>
      <c r="B41" s="126" t="s">
        <v>276</v>
      </c>
      <c r="C41" s="126" t="s">
        <v>197</v>
      </c>
      <c r="D41" s="115"/>
    </row>
    <row r="42" spans="1:4" s="86" customFormat="1" ht="31.5" x14ac:dyDescent="0.25">
      <c r="A42" s="117" t="s">
        <v>186</v>
      </c>
      <c r="B42" s="127" t="s">
        <v>243</v>
      </c>
      <c r="C42" s="125"/>
      <c r="D42" s="115"/>
    </row>
    <row r="43" spans="1:4" s="86" customFormat="1" x14ac:dyDescent="0.25">
      <c r="A43" s="114" t="s">
        <v>187</v>
      </c>
      <c r="B43" s="125" t="s">
        <v>200</v>
      </c>
      <c r="C43" s="125" t="s">
        <v>201</v>
      </c>
      <c r="D43" s="115"/>
    </row>
    <row r="44" spans="1:4" s="86" customFormat="1" x14ac:dyDescent="0.25">
      <c r="A44" s="114" t="s">
        <v>189</v>
      </c>
      <c r="B44" s="125" t="s">
        <v>203</v>
      </c>
      <c r="C44" s="125" t="s">
        <v>204</v>
      </c>
      <c r="D44" s="115"/>
    </row>
    <row r="45" spans="1:4" s="86" customFormat="1" x14ac:dyDescent="0.25">
      <c r="A45" s="114" t="s">
        <v>190</v>
      </c>
      <c r="B45" s="125" t="s">
        <v>206</v>
      </c>
      <c r="C45" s="125" t="s">
        <v>207</v>
      </c>
      <c r="D45" s="115"/>
    </row>
    <row r="46" spans="1:4" s="86" customFormat="1" x14ac:dyDescent="0.25">
      <c r="A46" s="114" t="s">
        <v>193</v>
      </c>
      <c r="B46" s="125" t="s">
        <v>208</v>
      </c>
      <c r="C46" s="125" t="s">
        <v>209</v>
      </c>
      <c r="D46" s="115"/>
    </row>
    <row r="47" spans="1:4" s="86" customFormat="1" ht="31.5" x14ac:dyDescent="0.25">
      <c r="A47" s="114" t="s">
        <v>196</v>
      </c>
      <c r="B47" s="125" t="s">
        <v>210</v>
      </c>
      <c r="C47" s="125" t="s">
        <v>211</v>
      </c>
      <c r="D47" s="115"/>
    </row>
    <row r="48" spans="1:4" s="86" customFormat="1" x14ac:dyDescent="0.25">
      <c r="A48" s="117" t="s">
        <v>198</v>
      </c>
      <c r="B48" s="127" t="s">
        <v>245</v>
      </c>
      <c r="C48" s="125"/>
      <c r="D48" s="115"/>
    </row>
    <row r="49" spans="1:4" s="86" customFormat="1" x14ac:dyDescent="0.25">
      <c r="A49" s="114" t="s">
        <v>199</v>
      </c>
      <c r="B49" s="125" t="s">
        <v>213</v>
      </c>
      <c r="C49" s="125" t="s">
        <v>214</v>
      </c>
      <c r="D49" s="115"/>
    </row>
    <row r="50" spans="1:4" s="86" customFormat="1" ht="47.25" x14ac:dyDescent="0.25">
      <c r="A50" s="114" t="s">
        <v>202</v>
      </c>
      <c r="B50" s="125" t="s">
        <v>215</v>
      </c>
      <c r="C50" s="126" t="s">
        <v>216</v>
      </c>
      <c r="D50" s="115"/>
    </row>
    <row r="51" spans="1:4" s="86" customFormat="1" x14ac:dyDescent="0.25">
      <c r="A51" s="114" t="s">
        <v>205</v>
      </c>
      <c r="B51" s="125" t="s">
        <v>217</v>
      </c>
      <c r="C51" s="125" t="s">
        <v>218</v>
      </c>
      <c r="D51" s="115"/>
    </row>
    <row r="52" spans="1:4" s="86" customFormat="1" x14ac:dyDescent="0.25">
      <c r="A52" s="114" t="s">
        <v>212</v>
      </c>
      <c r="B52" s="125" t="s">
        <v>220</v>
      </c>
      <c r="C52" s="125" t="s">
        <v>247</v>
      </c>
      <c r="D52" s="115"/>
    </row>
    <row r="53" spans="1:4" s="86" customFormat="1" x14ac:dyDescent="0.25">
      <c r="A53" s="114" t="s">
        <v>219</v>
      </c>
      <c r="B53" s="125" t="s">
        <v>222</v>
      </c>
      <c r="C53" s="125" t="s">
        <v>223</v>
      </c>
      <c r="D53" s="115"/>
    </row>
    <row r="54" spans="1:4" s="86" customFormat="1" ht="63" x14ac:dyDescent="0.25">
      <c r="A54" s="114" t="s">
        <v>221</v>
      </c>
      <c r="B54" s="125" t="s">
        <v>225</v>
      </c>
      <c r="C54" s="126" t="s">
        <v>226</v>
      </c>
      <c r="D54" s="115"/>
    </row>
    <row r="55" spans="1:4" s="86" customFormat="1" x14ac:dyDescent="0.25">
      <c r="A55" s="128" t="s">
        <v>224</v>
      </c>
      <c r="B55" s="125" t="s">
        <v>228</v>
      </c>
      <c r="C55" s="126" t="s">
        <v>161</v>
      </c>
      <c r="D55" s="115"/>
    </row>
    <row r="56" spans="1:4" s="86" customFormat="1" x14ac:dyDescent="0.25">
      <c r="A56" s="128" t="s">
        <v>227</v>
      </c>
      <c r="B56" s="125" t="s">
        <v>229</v>
      </c>
      <c r="C56" s="126" t="s">
        <v>230</v>
      </c>
      <c r="D56" s="115"/>
    </row>
    <row r="57" spans="1:4" s="86" customFormat="1" ht="31.5" x14ac:dyDescent="0.25">
      <c r="A57" s="128" t="s">
        <v>246</v>
      </c>
      <c r="B57" s="125" t="s">
        <v>277</v>
      </c>
      <c r="C57" s="126" t="s">
        <v>161</v>
      </c>
      <c r="D57" s="115"/>
    </row>
  </sheetData>
  <mergeCells count="13">
    <mergeCell ref="A39:A40"/>
    <mergeCell ref="B39:B40"/>
    <mergeCell ref="A13:A14"/>
    <mergeCell ref="B13:B14"/>
    <mergeCell ref="A15:A21"/>
    <mergeCell ref="B15:B21"/>
    <mergeCell ref="A25:A29"/>
    <mergeCell ref="B25:B29"/>
    <mergeCell ref="A2:D2"/>
    <mergeCell ref="A7:A10"/>
    <mergeCell ref="B7:B10"/>
    <mergeCell ref="A11:A12"/>
    <mergeCell ref="B11:B12"/>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98" workbookViewId="0">
      <selection activeCell="C30" sqref="C30:C31"/>
    </sheetView>
  </sheetViews>
  <sheetFormatPr defaultColWidth="9.140625" defaultRowHeight="15.75" x14ac:dyDescent="0.25"/>
  <cols>
    <col min="1" max="1" width="41" style="68" bestFit="1" customWidth="1"/>
    <col min="2" max="4" width="60.85546875" style="48" customWidth="1"/>
    <col min="5" max="16384" width="9.140625" style="48"/>
  </cols>
  <sheetData>
    <row r="1" spans="1:4" ht="15.95" customHeight="1" x14ac:dyDescent="0.25">
      <c r="A1" s="95"/>
      <c r="B1" s="95"/>
      <c r="C1" s="95"/>
      <c r="D1" s="95"/>
    </row>
    <row r="2" spans="1:4" ht="17.100000000000001" customHeight="1" thickBot="1" x14ac:dyDescent="0.3">
      <c r="A2" s="95"/>
      <c r="B2" s="96"/>
      <c r="C2" s="96"/>
      <c r="D2" s="96"/>
    </row>
    <row r="3" spans="1:4" ht="16.5" thickBot="1" x14ac:dyDescent="0.3">
      <c r="A3" s="60"/>
      <c r="B3" s="61" t="s">
        <v>105</v>
      </c>
      <c r="C3" s="61" t="s">
        <v>106</v>
      </c>
      <c r="D3" s="61" t="s">
        <v>145</v>
      </c>
    </row>
    <row r="4" spans="1:4" ht="18" thickBot="1" x14ac:dyDescent="0.3">
      <c r="A4" s="93" t="s">
        <v>107</v>
      </c>
      <c r="B4" s="62"/>
      <c r="C4" s="62"/>
      <c r="D4" s="62"/>
    </row>
    <row r="5" spans="1:4" ht="33.75" thickBot="1" x14ac:dyDescent="0.3">
      <c r="A5" s="93" t="s">
        <v>108</v>
      </c>
      <c r="B5" s="63"/>
      <c r="C5" s="63"/>
      <c r="D5" s="63"/>
    </row>
    <row r="6" spans="1:4" ht="18" thickBot="1" x14ac:dyDescent="0.3">
      <c r="A6" s="93" t="s">
        <v>109</v>
      </c>
      <c r="B6" s="64"/>
      <c r="C6" s="64"/>
      <c r="D6" s="64"/>
    </row>
    <row r="7" spans="1:4" ht="18" thickBot="1" x14ac:dyDescent="0.3">
      <c r="A7" s="93" t="s">
        <v>110</v>
      </c>
      <c r="B7" s="64"/>
      <c r="C7" s="64"/>
      <c r="D7" s="64"/>
    </row>
    <row r="8" spans="1:4" ht="18" thickBot="1" x14ac:dyDescent="0.3">
      <c r="A8" s="93" t="s">
        <v>111</v>
      </c>
      <c r="B8" s="64"/>
      <c r="C8" s="64"/>
      <c r="D8" s="64"/>
    </row>
    <row r="9" spans="1:4" ht="18" thickBot="1" x14ac:dyDescent="0.3">
      <c r="A9" s="93" t="s">
        <v>112</v>
      </c>
      <c r="B9" s="64"/>
      <c r="C9" s="64"/>
      <c r="D9" s="64"/>
    </row>
    <row r="10" spans="1:4" ht="18" thickBot="1" x14ac:dyDescent="0.3">
      <c r="A10" s="93" t="s">
        <v>114</v>
      </c>
      <c r="B10" s="64"/>
      <c r="C10" s="64"/>
      <c r="D10" s="64"/>
    </row>
    <row r="12" spans="1:4" x14ac:dyDescent="0.25">
      <c r="A12" s="66" t="s">
        <v>113</v>
      </c>
    </row>
    <row r="13" spans="1:4" ht="17.25" x14ac:dyDescent="0.3">
      <c r="A13" s="240" t="s">
        <v>139</v>
      </c>
      <c r="B13" s="240"/>
      <c r="C13" s="240"/>
      <c r="D13" s="240"/>
    </row>
    <row r="14" spans="1:4" x14ac:dyDescent="0.25">
      <c r="A14" s="140" t="s">
        <v>282</v>
      </c>
      <c r="B14" s="140"/>
      <c r="C14" s="140"/>
      <c r="D14" s="140"/>
    </row>
    <row r="15" spans="1:4" ht="18.95" customHeight="1" x14ac:dyDescent="0.25">
      <c r="A15" s="140"/>
      <c r="B15" s="140"/>
      <c r="C15" s="140"/>
      <c r="D15" s="140"/>
    </row>
    <row r="16" spans="1:4" ht="17.25" x14ac:dyDescent="0.3">
      <c r="A16" s="240" t="s">
        <v>254</v>
      </c>
      <c r="B16" s="240"/>
      <c r="C16" s="240"/>
      <c r="D16" s="240"/>
    </row>
    <row r="17" spans="1:1" x14ac:dyDescent="0.25">
      <c r="A17" s="67"/>
    </row>
  </sheetData>
  <mergeCells count="3">
    <mergeCell ref="A13:D13"/>
    <mergeCell ref="A16:D16"/>
    <mergeCell ref="A14:D15"/>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C29" sqref="C29"/>
    </sheetView>
  </sheetViews>
  <sheetFormatPr defaultColWidth="9.140625" defaultRowHeight="15.75" x14ac:dyDescent="0.25"/>
  <cols>
    <col min="1" max="1" width="40.42578125" style="68" customWidth="1"/>
    <col min="2" max="4" width="60.85546875" style="48" customWidth="1"/>
    <col min="5" max="7" width="9.140625" style="48"/>
    <col min="8" max="9" width="9.42578125" style="48" bestFit="1" customWidth="1"/>
    <col min="10" max="17" width="11.28515625" style="48" bestFit="1" customWidth="1"/>
    <col min="18" max="16384" width="9.140625" style="48"/>
  </cols>
  <sheetData>
    <row r="1" spans="1:7" x14ac:dyDescent="0.25">
      <c r="A1" s="241"/>
      <c r="B1" s="241"/>
      <c r="C1" s="241"/>
      <c r="D1" s="241"/>
    </row>
    <row r="2" spans="1:7" ht="16.5" thickBot="1" x14ac:dyDescent="0.3">
      <c r="A2" s="241"/>
      <c r="B2" s="241"/>
      <c r="C2" s="241"/>
      <c r="D2" s="241"/>
    </row>
    <row r="3" spans="1:7" ht="16.5" thickBot="1" x14ac:dyDescent="0.3">
      <c r="A3" s="48"/>
      <c r="B3" s="69" t="s">
        <v>105</v>
      </c>
      <c r="C3" s="69" t="s">
        <v>106</v>
      </c>
      <c r="D3" s="69" t="s">
        <v>145</v>
      </c>
      <c r="F3" s="65"/>
      <c r="G3" s="65"/>
    </row>
    <row r="4" spans="1:7" ht="35.25" thickBot="1" x14ac:dyDescent="0.4">
      <c r="A4" s="70" t="s">
        <v>115</v>
      </c>
      <c r="B4" s="71">
        <f>('Pasiūlymų suvestinė_Bendra'!B5-'Vertinimo sąlygos'!G4)*('Pasiūlymų suvestinė_Bendra'!B4*(('Vertinimo sąlygos'!G3/100)))</f>
        <v>0</v>
      </c>
      <c r="C4" s="71">
        <f>('Pasiūlymų suvestinė_Bendra'!C5-'Vertinimo sąlygos'!G4)*('Pasiūlymų suvestinė_Bendra'!C4*(('Vertinimo sąlygos'!G3/100)))</f>
        <v>0</v>
      </c>
      <c r="D4" s="71">
        <f>('Pasiūlymų suvestinė_Bendra'!D5-'Vertinimo sąlygos'!G4)*('Pasiūlymų suvestinė_Bendra'!D4*(('Vertinimo sąlygos'!G3/100)))</f>
        <v>0</v>
      </c>
    </row>
    <row r="5" spans="1:7" ht="35.25" thickBot="1" x14ac:dyDescent="0.4">
      <c r="A5" s="72" t="s">
        <v>116</v>
      </c>
      <c r="B5" s="63">
        <f>'Pasiūlymų suvestinė_Bendra'!B4-'Pasiūlymų suvestinė_Koreguota'!B4</f>
        <v>0</v>
      </c>
      <c r="C5" s="63">
        <f>'Pasiūlymų suvestinė_Bendra'!C4-'Pasiūlymų suvestinė_Koreguota'!C4</f>
        <v>0</v>
      </c>
      <c r="D5" s="63">
        <f>'Pasiūlymų suvestinė_Bendra'!D4-'Pasiūlymų suvestinė_Koreguota'!D4</f>
        <v>0</v>
      </c>
    </row>
    <row r="7" spans="1:7" x14ac:dyDescent="0.25">
      <c r="A7" s="66" t="s">
        <v>117</v>
      </c>
    </row>
    <row r="8" spans="1:7" ht="17.25" x14ac:dyDescent="0.3">
      <c r="A8" s="240" t="s">
        <v>118</v>
      </c>
      <c r="B8" s="240"/>
      <c r="C8" s="240"/>
      <c r="D8" s="240"/>
    </row>
    <row r="9" spans="1:7" ht="17.25" x14ac:dyDescent="0.3">
      <c r="A9" s="240" t="s">
        <v>119</v>
      </c>
      <c r="B9" s="240"/>
      <c r="C9" s="240"/>
      <c r="D9" s="240"/>
    </row>
    <row r="10" spans="1:7" x14ac:dyDescent="0.25">
      <c r="A10" s="67"/>
    </row>
    <row r="11" spans="1:7" x14ac:dyDescent="0.25">
      <c r="A11" s="73" t="s">
        <v>104</v>
      </c>
      <c r="B11" s="57"/>
      <c r="C11" s="57"/>
    </row>
    <row r="12" spans="1:7" ht="18.75" x14ac:dyDescent="0.35">
      <c r="A12" s="74" t="s">
        <v>120</v>
      </c>
      <c r="B12" s="57"/>
      <c r="C12" s="57"/>
    </row>
    <row r="13" spans="1:7" x14ac:dyDescent="0.25">
      <c r="A13" s="74"/>
      <c r="B13" s="57"/>
      <c r="C13" s="57"/>
    </row>
    <row r="14" spans="1:7" ht="18.75" x14ac:dyDescent="0.35">
      <c r="A14" s="74" t="s">
        <v>121</v>
      </c>
      <c r="B14" s="57"/>
      <c r="C14" s="57"/>
    </row>
    <row r="15" spans="1:7" x14ac:dyDescent="0.25">
      <c r="A15" s="75"/>
      <c r="B15" s="57"/>
      <c r="C15" s="57"/>
    </row>
    <row r="16" spans="1:7" x14ac:dyDescent="0.25">
      <c r="A16" s="67"/>
    </row>
    <row r="17" spans="1:1" x14ac:dyDescent="0.25">
      <c r="A17" s="67"/>
    </row>
    <row r="18" spans="1:1" x14ac:dyDescent="0.25">
      <c r="A18" s="67"/>
    </row>
  </sheetData>
  <mergeCells count="3">
    <mergeCell ref="A8:D8"/>
    <mergeCell ref="A9:D9"/>
    <mergeCell ref="A1:D2"/>
  </mergeCells>
  <phoneticPr fontId="26"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6"/>
  <sheetViews>
    <sheetView workbookViewId="0">
      <selection activeCell="D29" sqref="D29"/>
    </sheetView>
  </sheetViews>
  <sheetFormatPr defaultColWidth="9.140625" defaultRowHeight="15.75" x14ac:dyDescent="0.25"/>
  <cols>
    <col min="1" max="1" width="37.85546875" style="2" bestFit="1" customWidth="1"/>
    <col min="2" max="4" width="60.85546875" style="2" customWidth="1"/>
    <col min="5" max="6" width="10.7109375" style="2" bestFit="1" customWidth="1"/>
    <col min="7" max="16384" width="9.140625" style="2"/>
  </cols>
  <sheetData>
    <row r="1" spans="1:4" ht="20.25" thickBot="1" x14ac:dyDescent="0.3">
      <c r="B1" s="89"/>
      <c r="C1" s="89"/>
      <c r="D1" s="89"/>
    </row>
    <row r="2" spans="1:4" ht="16.5" thickBot="1" x14ac:dyDescent="0.3">
      <c r="B2" s="69" t="s">
        <v>105</v>
      </c>
      <c r="C2" s="69" t="s">
        <v>106</v>
      </c>
      <c r="D2" s="69" t="s">
        <v>145</v>
      </c>
    </row>
    <row r="3" spans="1:4" ht="19.5" thickBot="1" x14ac:dyDescent="0.4">
      <c r="A3" s="76" t="s">
        <v>122</v>
      </c>
      <c r="B3" s="77">
        <f>'Pasiūlymų suvestinė_Bendra'!B4</f>
        <v>0</v>
      </c>
      <c r="C3" s="77">
        <f>'Pasiūlymų suvestinė_Bendra'!C4</f>
        <v>0</v>
      </c>
      <c r="D3" s="77">
        <f>'Pasiūlymų suvestinė_Bendra'!D4</f>
        <v>0</v>
      </c>
    </row>
    <row r="4" spans="1:4" ht="19.5" thickBot="1" x14ac:dyDescent="0.4">
      <c r="A4" s="76" t="s">
        <v>123</v>
      </c>
      <c r="B4" s="77">
        <f>'Pasiūlymų suvestinė_Koreguota'!B5</f>
        <v>0</v>
      </c>
      <c r="C4" s="77">
        <f>'Pasiūlymų suvestinė_Koreguota'!C5</f>
        <v>0</v>
      </c>
      <c r="D4" s="77">
        <f>'Pasiūlymų suvestinė_Koreguota'!D5</f>
        <v>0</v>
      </c>
    </row>
    <row r="5" spans="1:4" ht="19.5" thickBot="1" x14ac:dyDescent="0.4">
      <c r="A5" s="76" t="s">
        <v>124</v>
      </c>
      <c r="B5" s="78" t="e">
        <f>(MIN(B3:D3)/B3)*'Vertinimo tvarka'!H13</f>
        <v>#DIV/0!</v>
      </c>
      <c r="C5" s="78" t="e">
        <f>(MIN(B3:D3)/C3)*'Vertinimo tvarka'!H13</f>
        <v>#DIV/0!</v>
      </c>
      <c r="D5" s="78" t="e">
        <f>(MIN(B3:D3)/D3)*'Vertinimo tvarka'!H13</f>
        <v>#DIV/0!</v>
      </c>
    </row>
    <row r="6" spans="1:4" ht="19.5" thickBot="1" x14ac:dyDescent="0.4">
      <c r="A6" s="76" t="s">
        <v>125</v>
      </c>
      <c r="B6" s="78" t="e">
        <f>(MIN(B4:D4)/B4)*'Vertinimo tvarka'!H13</f>
        <v>#DIV/0!</v>
      </c>
      <c r="C6" s="78" t="e">
        <f>(MIN(B4:D4)/C4)*'Vertinimo tvarka'!H13</f>
        <v>#DIV/0!</v>
      </c>
      <c r="D6" s="78" t="e">
        <f>(MIN(B4:D4)/D4)*'Vertinimo tvarka'!H13</f>
        <v>#DIV/0!</v>
      </c>
    </row>
    <row r="7" spans="1:4" ht="19.5" thickBot="1" x14ac:dyDescent="0.4">
      <c r="A7" s="79" t="s">
        <v>126</v>
      </c>
      <c r="B7" s="78">
        <f>SUM(B8:B11)*'Vertinimo tvarka'!H14</f>
        <v>0</v>
      </c>
      <c r="C7" s="78">
        <f>SUM(C8:C11)*'Vertinimo tvarka'!H14</f>
        <v>0</v>
      </c>
      <c r="D7" s="78">
        <f>SUM(D8:D11)*'Vertinimo tvarka'!H14</f>
        <v>0</v>
      </c>
    </row>
    <row r="8" spans="1:4" ht="18.75" x14ac:dyDescent="0.25">
      <c r="A8" s="80" t="s">
        <v>127</v>
      </c>
      <c r="B8" s="94">
        <f>COUNTIF('Pasiūlymų suvestinė_Bendra'!B6, "Yra")*'Vertinimo tvarka'!F16</f>
        <v>0</v>
      </c>
      <c r="C8" s="94">
        <f>COUNTIF('Pasiūlymų suvestinė_Bendra'!C6, "Yra")*'Vertinimo tvarka'!F16</f>
        <v>0</v>
      </c>
      <c r="D8" s="94">
        <f>COUNTIF('Pasiūlymų suvestinė_Bendra'!D6, "Yra")*'Vertinimo tvarka'!F16</f>
        <v>0</v>
      </c>
    </row>
    <row r="9" spans="1:4" ht="18.75" x14ac:dyDescent="0.25">
      <c r="A9" s="81" t="s">
        <v>128</v>
      </c>
      <c r="B9" s="94">
        <f>COUNTIF('Pasiūlymų suvestinė_Bendra'!B7, "Yra")*'Vertinimo tvarka'!F17</f>
        <v>0</v>
      </c>
      <c r="C9" s="94">
        <f>COUNTIF('Pasiūlymų suvestinė_Bendra'!C7, "Yra")*'Vertinimo tvarka'!F17</f>
        <v>0</v>
      </c>
      <c r="D9" s="94">
        <f>COUNTIF('Pasiūlymų suvestinė_Bendra'!D7, "Yra")*'Vertinimo tvarka'!F17</f>
        <v>0</v>
      </c>
    </row>
    <row r="10" spans="1:4" ht="18.75" x14ac:dyDescent="0.25">
      <c r="A10" s="81" t="s">
        <v>129</v>
      </c>
      <c r="B10" s="94">
        <f>COUNTIF('Pasiūlymų suvestinė_Bendra'!B8, "Yra")*'Vertinimo tvarka'!F18</f>
        <v>0</v>
      </c>
      <c r="C10" s="94">
        <f>COUNTIF('Pasiūlymų suvestinė_Bendra'!C8, "Yra")*'Vertinimo tvarka'!F18</f>
        <v>0</v>
      </c>
      <c r="D10" s="94">
        <f>COUNTIF('Pasiūlymų suvestinė_Bendra'!D8, "Yra")*'Vertinimo tvarka'!F18</f>
        <v>0</v>
      </c>
    </row>
    <row r="11" spans="1:4" ht="18.75" x14ac:dyDescent="0.25">
      <c r="A11" s="81" t="s">
        <v>133</v>
      </c>
      <c r="B11" s="94">
        <f>COUNTIF('Pasiūlymų suvestinė_Bendra'!B9, "Yra")*'Vertinimo tvarka'!F19</f>
        <v>0</v>
      </c>
      <c r="C11" s="94">
        <f>COUNTIF('Pasiūlymų suvestinė_Bendra'!C9, "Yra")*'Vertinimo tvarka'!F19</f>
        <v>0</v>
      </c>
      <c r="D11" s="94">
        <f>COUNTIF('Pasiūlymų suvestinė_Bendra'!D9, "Yra")*'Vertinimo tvarka'!F19</f>
        <v>0</v>
      </c>
    </row>
    <row r="12" spans="1:4" ht="18.75" x14ac:dyDescent="0.25">
      <c r="A12" s="81" t="s">
        <v>150</v>
      </c>
      <c r="B12" s="94">
        <f>COUNTIF('Pasiūlymų suvestinė_Bendra'!B10, "Yra")*'Vertinimo tvarka'!F20</f>
        <v>0</v>
      </c>
      <c r="C12" s="94">
        <f>COUNTIF('Pasiūlymų suvestinė_Bendra'!C10, "Yra")*'Vertinimo tvarka'!F20</f>
        <v>0</v>
      </c>
      <c r="D12" s="94">
        <f>COUNTIF('Pasiūlymų suvestinė_Bendra'!D10, "Yra")*'Vertinimo tvarka'!F20</f>
        <v>0</v>
      </c>
    </row>
    <row r="13" spans="1:4" ht="19.5" thickBot="1" x14ac:dyDescent="0.4">
      <c r="A13" s="76" t="s">
        <v>130</v>
      </c>
      <c r="B13" s="92" t="e">
        <f>SUM(B6+B7)</f>
        <v>#DIV/0!</v>
      </c>
      <c r="C13" s="92" t="e">
        <f>SUM(C6+C7)</f>
        <v>#DIV/0!</v>
      </c>
      <c r="D13" s="92" t="e">
        <f>SUM(D6+D7)</f>
        <v>#DIV/0!</v>
      </c>
    </row>
    <row r="14" spans="1:4" ht="16.5" thickBot="1" x14ac:dyDescent="0.3">
      <c r="A14" s="76" t="s">
        <v>131</v>
      </c>
      <c r="B14" s="82" t="e">
        <f>_xlfn.RANK.EQ(B13, $B$13:$D$13, 0)</f>
        <v>#DIV/0!</v>
      </c>
      <c r="C14" s="82" t="e">
        <f t="shared" ref="C14:D14" si="0">_xlfn.RANK.EQ(C13, $B$13:$D$13, 0)</f>
        <v>#DIV/0!</v>
      </c>
      <c r="D14" s="82" t="e">
        <f t="shared" si="0"/>
        <v>#DIV/0!</v>
      </c>
    </row>
    <row r="16" spans="1:4" x14ac:dyDescent="0.25">
      <c r="B16" s="2" t="s">
        <v>132</v>
      </c>
    </row>
    <row r="21" spans="1:1" x14ac:dyDescent="0.25">
      <c r="A21" s="83"/>
    </row>
    <row r="26" spans="1:1" x14ac:dyDescent="0.25">
      <c r="A26" s="84"/>
    </row>
  </sheetData>
  <phoneticPr fontId="26" type="noConversion"/>
  <conditionalFormatting sqref="B14:D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2025-10-20T11:45:03Z</dcterms:modified>
</cp:coreProperties>
</file>