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filterPrivacy="1" defaultThemeVersion="166925"/>
  <xr:revisionPtr revIDLastSave="562" documentId="13_ncr:1_{DEC08057-B28E-43DF-8060-22606D066CA6}" xr6:coauthVersionLast="47" xr6:coauthVersionMax="47" xr10:uidLastSave="{252ED5BB-1DCA-C64C-9CE6-FB944C008456}"/>
  <bookViews>
    <workbookView xWindow="34400" yWindow="620" windowWidth="34400" windowHeight="26320" activeTab="6"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 r="C5" i="17" s="1"/>
  <c r="C4" i="18" s="1"/>
  <c r="C10" i="18"/>
  <c r="C9" i="18"/>
  <c r="C8" i="18"/>
  <c r="C3" i="18"/>
  <c r="C37" i="1"/>
  <c r="D10" i="18"/>
  <c r="D9" i="18"/>
  <c r="B10" i="18"/>
  <c r="B9" i="18"/>
  <c r="C36" i="1"/>
  <c r="C35" i="1"/>
  <c r="A2" i="3"/>
  <c r="B3" i="18"/>
  <c r="D8" i="18"/>
  <c r="B8" i="18"/>
  <c r="D3" i="18"/>
  <c r="D4" i="17"/>
  <c r="D5" i="17" s="1"/>
  <c r="D4" i="18" s="1"/>
  <c r="B4" i="17"/>
  <c r="B5" i="17" s="1"/>
  <c r="B4" i="18" s="1"/>
  <c r="H14" i="13"/>
  <c r="H13" i="13"/>
  <c r="G30" i="1"/>
  <c r="H30" i="1" s="1"/>
  <c r="C6" i="18" l="1"/>
  <c r="B5" i="18"/>
  <c r="C5" i="18"/>
  <c r="C7" i="18"/>
  <c r="B7" i="18"/>
  <c r="D6" i="18"/>
  <c r="D5" i="18"/>
  <c r="D7" i="18"/>
  <c r="B6" i="18"/>
  <c r="C11" i="18" l="1"/>
  <c r="C12" i="18" s="1"/>
  <c r="D11" i="18"/>
  <c r="D12" i="18" s="1"/>
  <c r="B11" i="18"/>
  <c r="B12" i="18" s="1"/>
</calcChain>
</file>

<file path=xl/sharedStrings.xml><?xml version="1.0" encoding="utf-8"?>
<sst xmlns="http://schemas.openxmlformats.org/spreadsheetml/2006/main" count="300" uniqueCount="279">
  <si>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</si>
  <si>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</si>
  <si>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</si>
  <si>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</si>
  <si>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</si>
  <si>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</si>
  <si>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</si>
  <si>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</si>
  <si>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</si>
  <si>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</si>
  <si>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</si>
  <si>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</si>
  <si>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</si>
  <si>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</si>
  <si>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</si>
  <si>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</si>
  <si>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</si>
  <si>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</si>
  <si>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</si>
  <si>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</si>
  <si>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</si>
  <si>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</si>
  <si>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</si>
  <si>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</si>
  <si>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</si>
  <si>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</si>
  <si>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</si>
  <si>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</si>
  <si>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</si>
  <si>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</si>
  <si>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</si>
  <si>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</si>
  <si>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</si>
  <si>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</si>
  <si>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</si>
  <si>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</si>
  <si>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</si>
  <si>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</si>
  <si>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</si>
  <si>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</si>
  <si>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</si>
  <si>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</si>
  <si>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</si>
  <si>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</si>
  <si>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</si>
  <si>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</si>
  <si>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</si>
  <si>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</si>
  <si>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</si>
  <si>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</si>
  <si>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</si>
  <si>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</si>
  <si>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</si>
  <si>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</si>
  <si>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</si>
  <si>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</si>
  <si>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</si>
  <si>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</si>
  <si>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</si>
  <si>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</si>
  <si>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</si>
  <si>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</si>
  <si>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</si>
  <si>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</si>
  <si>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</si>
  <si>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</si>
  <si>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</si>
  <si>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</si>
  <si>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</si>
  <si>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</si>
  <si>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</si>
  <si>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</si>
  <si>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</si>
  <si>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</si>
  <si>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2.1</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</si>
  <si>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</si>
  <si>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</si>
  <si>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</si>
  <si>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</si>
  <si>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</si>
  <si>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</si>
  <si>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</si>
  <si>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</si>
  <si>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</si>
  <si>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</si>
  <si>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</si>
  <si>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</si>
  <si>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</si>
  <si>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</si>
  <si>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</si>
  <si>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</si>
  <si>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</si>
  <si>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</si>
  <si>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</si>
  <si>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</si>
  <si>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</si>
  <si>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</si>
  <si>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</si>
  <si>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</si>
  <si>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</si>
  <si>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</si>
  <si>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</si>
  <si>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</si>
  <si>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</si>
  <si>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</si>
  <si>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</si>
  <si>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</si>
  <si>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</si>
  <si>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</si>
  <si>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</si>
  <si>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</si>
  <si>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</si>
  <si>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</si>
  <si>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</si>
  <si>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</si>
  <si>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</si>
  <si>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</si>
  <si>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</si>
  <si>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</si>
  <si>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</si>
  <si>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</si>
  <si>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</si>
  <si>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</si>
  <si>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</si>
  <si>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</si>
  <si>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</si>
  <si>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</si>
  <si>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</si>
  <si>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</si>
  <si>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</si>
  <si>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</si>
  <si>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</si>
  <si>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</si>
  <si>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</si>
  <si>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1. Mokymai ≥ 10 gydytojų. Trukmė ≥ 4 akademinės valandos.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</si>
  <si>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</si>
  <si>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</si>
  <si>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</si>
  <si>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</si>
  <si>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Sistemą sudaro</t>
  </si>
  <si>
    <t>Lietimui jautrus sistemos funkcijų valdymo monitorius</t>
  </si>
  <si>
    <t>Sistemos valdymo pultas</t>
  </si>
  <si>
    <t>Reikalavimai linijiniam davikliui</t>
  </si>
  <si>
    <t>Reikalavimai sektoriniam davikliui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</si>
  <si>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</si>
  <si>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</si>
  <si>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</si>
  <si>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</si>
  <si>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</si>
  <si>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</si>
  <si>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</si>
  <si>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Bendri reikalavimai</t>
  </si>
  <si>
    <t>1. Echoskopas,</t>
  </si>
  <si>
    <t>Reikalavimai echoskopui</t>
  </si>
  <si>
    <t>Paskirtis (kartu pateikiama programinė įranga jei reikia)</t>
  </si>
  <si>
    <t>Monitorius</t>
  </si>
  <si>
    <t>3. Skiriamoji geba ≥ (1920 x 1080) taškų,</t>
  </si>
  <si>
    <t>4. Nulenkiamas į horizontalią padėtį transportavimo metu.</t>
  </si>
  <si>
    <t xml:space="preserve">Aktyvios jungtys davikliams </t>
  </si>
  <si>
    <t>Skaitmeninio signalo jungtis papildomam monitoriui</t>
  </si>
  <si>
    <t>DisplayPort arba HDMI arba lygiavertės</t>
  </si>
  <si>
    <t>Maksimalus vaizduojamas (skenuojamas) gylis</t>
  </si>
  <si>
    <t>Maksimali kadrų juostos atmintis</t>
  </si>
  <si>
    <t>≥ 2 000 kadrų arba ≥ 1 GB arba ≥ 300 s.</t>
  </si>
  <si>
    <t>Sistemos palaikomų daviklių dažnio diapazonas (ne siauresnis už nurodytą)</t>
  </si>
  <si>
    <t>Skenavimo režimai</t>
  </si>
  <si>
    <t>1. 2D,</t>
  </si>
  <si>
    <t>2. Trapecinis vaizdavimas,</t>
  </si>
  <si>
    <t>3. Spalvinis dopleris,</t>
  </si>
  <si>
    <t>4. Galios dopleris,</t>
  </si>
  <si>
    <t>5. Audinių dopleris,</t>
  </si>
  <si>
    <t>6. Pulsinės bangos dopleris,</t>
  </si>
  <si>
    <t>7. HPRF pulsinės bangos dopleris,</t>
  </si>
  <si>
    <t>9. Audinių harmoninis vaizdavimas su pulso inversija,</t>
  </si>
  <si>
    <t>2D režimas</t>
  </si>
  <si>
    <t>1. ≥ 256 pilkumo skalės lygių,</t>
  </si>
  <si>
    <t>Tyrimų optimizavimas 2D ir doplerio režimuose</t>
  </si>
  <si>
    <t>1. Vaizdo optimizavimas vieno mygtuko paspaudimu 2D ir doplerio režimuose,</t>
  </si>
  <si>
    <t>Specialūs skenavimo režimai</t>
  </si>
  <si>
    <t>2. Tripleksinis režimas,</t>
  </si>
  <si>
    <t>3. Sudvejintas režimas, kai galimi du tiriamo regiono vaizdai vienu metu - vienas tiesioginis, kitas užšaldytas,</t>
  </si>
  <si>
    <t>4. Vaizdų sumavimo režimas - vaizdas sudaromas iš kelių vaizdų, gaunamų kreipiant skenavimo spindulį keliais skirtingais kampais,</t>
  </si>
  <si>
    <t>Automatinio tyrimo eigos protokolavimo pakopomis funkcija, pagreitinanti tyrimo eigą ir dokumentavimą, su sekančiomis funkcijomis:</t>
  </si>
  <si>
    <t>1. Tyrimo protokolo pasirinkimas, sustabdymas, pratęsimas,</t>
  </si>
  <si>
    <t>2. Anotacijų, žymeklių, matavimų išsaugojimas,</t>
  </si>
  <si>
    <t>3. Galimybė kurti naujus protokolus ir redaguoti esamus.</t>
  </si>
  <si>
    <t>Paciento duomenų archyvavimo galimybės</t>
  </si>
  <si>
    <t>2. USB arba lygiavertė jungtis duomenų perdavimui DICOM arba lygiaverčiais formatais,</t>
  </si>
  <si>
    <t>3. DICOM standarto palaikomos funkcijos (arba lygiavertės):</t>
  </si>
  <si>
    <t>3.2 Print,</t>
  </si>
  <si>
    <t>Ultragarsinės diagnostinės sistemos konstrukcija</t>
  </si>
  <si>
    <t>1. Dažnio diapazonas  (ne siauresnis už nurodytą) - nuo 1.1 iki 4.9 MHz,</t>
  </si>
  <si>
    <t>2. Elementų skaičius ≥ 80,</t>
  </si>
  <si>
    <t>4</t>
  </si>
  <si>
    <t>5</t>
  </si>
  <si>
    <t>Visi komplektuojami davikliai monokristalinės arba matricinės technologijos</t>
  </si>
  <si>
    <t>2. Integruotas atsarginio maitinimo akumuliatorius arba apsauginis nepertraukiamo maitinimo šaltinis („UPS“ tipo arba lygiavertis).</t>
  </si>
  <si>
    <t>1. LED, LCD, OLED arba lygiavertės technologijos,</t>
  </si>
  <si>
    <t>Reguliuojamas valdymo pulto aukščio diapazonas ≥ 15 cm</t>
  </si>
  <si>
    <t>≥ 30 cm</t>
  </si>
  <si>
    <t>8. Nuolatinės bangos dopleris</t>
  </si>
  <si>
    <t>10. Aukštos raiškos silpnos kraujotakos vaizdavimo režimas,</t>
  </si>
  <si>
    <t>11. Mechaniškai davikliu sukeliamos tiriamų paviršinių struktūrų elastografijos režimas („strain elastography“ arba lygiavertis).</t>
  </si>
  <si>
    <t>2. ≥ 280 dB dinaminis diapazonas (”dynamic range“),</t>
  </si>
  <si>
    <t>2. Automatiniai doplerio skaičiavimai realiame laike,</t>
  </si>
  <si>
    <t>3. Automatinis mėginio pozicionavimas ir kampo nustatymas spalvinio doplerio režime,</t>
  </si>
  <si>
    <t>5. Specialūs programiniai algoritmai triukšmams ir artefaktams mažinti,</t>
  </si>
  <si>
    <t xml:space="preserve">1. ≥ 500 GB talpos vidinis diskas, </t>
  </si>
  <si>
    <t>3.1 Send (arba Storage),</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</si>
  <si>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</si>
  <si>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</si>
  <si>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</si>
  <si>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</si>
  <si>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</si>
  <si>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</si>
  <si>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</si>
  <si>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</si>
  <si>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</si>
  <si>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2. Elementų skaičius ≥ 190,</t>
  </si>
  <si>
    <t>1. Dažnio diapazonas  (ne siauresnis už nurodytą) - nuo 5,0 iki 15 MHz,</t>
  </si>
  <si>
    <r>
      <t>3. Apžvalgos laukas ≥ 90</t>
    </r>
    <r>
      <rPr>
        <sz val="12"/>
        <rFont val="Calibri"/>
        <family val="2"/>
        <scheme val="minor"/>
      </rPr>
      <t>°.</t>
    </r>
  </si>
  <si>
    <t>3. Akustinio lango ilgis ≥ 45 mm.</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</si>
  <si>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</si>
  <si>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3. informuoja pirkėją apie prevencinius veiksmus (jei tokių būtina imtis);</t>
  </si>
  <si>
    <t>4. teikia pirkėjui išsamias konsultacijas ir paaiškinimus;</t>
  </si>
  <si>
    <t>5. gedimo atveju atvyksta remontuoti ne vėliau kaip per 48 (keturiasdešimt aštuonias) valandas nuo pranešimo apie prekės gedimą gavimo;</t>
  </si>
  <si>
    <t>Ultragarsinės diagnostikos prietaisas</t>
  </si>
  <si>
    <t>Automatiniai kairiojo skilvelio įtempių (strain) matavimai vieno mygtuko paspaudimu be EKG signalo, remiantis 2D taškelių sekimo technologija ir „buliaus akies” įtempių segmentų vaizdavimas</t>
  </si>
  <si>
    <t>Specializuota programa, skirta itin mažo srauto mikro kraujagyslėms, kurios kadrų dažnis ne mažesnis kaip 60 kadrų per sekundę, o mažiausia kraujo srauto aptikimo riba - ne didesnė kaip 0,3 cm/s</t>
  </si>
  <si>
    <t>2. Sektorinis daviklis,</t>
  </si>
  <si>
    <t>1. Kardiologiniai tyrimai,</t>
  </si>
  <si>
    <t>2. Kraujagyslių tyrimai,</t>
  </si>
  <si>
    <t>3. MSK tyrimai,</t>
  </si>
  <si>
    <t>1. ≥ 30 cm ekrano įstrižainės su „swipe“ arba lygiaverčiu funkcionalumu,</t>
  </si>
  <si>
    <t>3. Skaitmeninė klaviatūra arba klaviatūra valdymo panelėje.</t>
  </si>
  <si>
    <t>2. TGC (angliškai: Time Gain Compensation) kreivės reguliavimas valdymo panelėje arba sensoriniame ekrane,</t>
  </si>
  <si>
    <t>≥ 4</t>
  </si>
  <si>
    <t>Nuo 1 iki 20 MHz</t>
  </si>
  <si>
    <t>Maksimalus kadrų dažnis 2D režime</t>
  </si>
  <si>
    <t>≥ 1900 kadrų/s</t>
  </si>
  <si>
    <t>4. Vaizdo didinimas ≥ 8 kartus realiame laike ir sustabdytame vaizde.</t>
  </si>
  <si>
    <t>3. Skaitmeninių kanalų skaičius ≥ 4 M,</t>
  </si>
  <si>
    <t>4. Automatinis mėginio dydžio ir kampo nustatymas spektrinio doplerio režime,</t>
  </si>
  <si>
    <t>5. Automatiniai atstumo matavimai 2D režime.</t>
  </si>
  <si>
    <t>3.3 Worklist.</t>
  </si>
  <si>
    <t>1. Sistema su ratukais, stabdomais centriniu arba atskirais stabdžiais,</t>
  </si>
  <si>
    <t>Komplektacija</t>
  </si>
  <si>
    <t>1. Portatyvus echoskopas - 1 vnt,</t>
  </si>
  <si>
    <t>2. Sektorinis daviklis - 1 vnt,</t>
  </si>
  <si>
    <t>1</t>
  </si>
  <si>
    <t>1.1</t>
  </si>
  <si>
    <t>2</t>
  </si>
  <si>
    <t>2.2</t>
  </si>
  <si>
    <t>2.3</t>
  </si>
  <si>
    <t>2.4</t>
  </si>
  <si>
    <t>2.5</t>
  </si>
  <si>
    <t>2.6</t>
  </si>
  <si>
    <t>2.7</t>
  </si>
  <si>
    <t>2.8</t>
  </si>
  <si>
    <t>2.9</t>
  </si>
  <si>
    <t>2.10</t>
  </si>
  <si>
    <t>2.11</t>
  </si>
  <si>
    <t>2.12</t>
  </si>
  <si>
    <t>2.13</t>
  </si>
  <si>
    <t>2.14</t>
  </si>
  <si>
    <t>2.15</t>
  </si>
  <si>
    <t>2.16</t>
  </si>
  <si>
    <t>2.17</t>
  </si>
  <si>
    <t>3</t>
  </si>
  <si>
    <t>4. Endokrinologiniai tyrimai.</t>
  </si>
  <si>
    <t>3. Linijinis daviklis.</t>
  </si>
  <si>
    <t>3. Linijinis daviklis - 1 vnt.</t>
  </si>
  <si>
    <t>2. Ekrano įstrižainė ≥ 54 cm,</t>
  </si>
  <si>
    <t>1. "Gyvas" vaizdų palyginimas: šalia vienas kito lyginami 2D vaizdai, (1) iš kurių realaus laiko lyginamas su vaizdu iš atminties tos pačios studijos ar atsisiųstas iš kitos tyrimo srities arba (2) iš kurių realaus laiko lyginamas su sustabdytu vaizdu iš tos pačios studijos (tiekėjas gali psiūlyti vieną iš nurodytų funkcionalumų: 1 arba 2),</t>
  </si>
  <si>
    <t>3. Kadangi siūlomo objekto T1, T2 ir T3 techniniai parametrai neturi skaitinių išraiškų (yra arba nėra), todėl parametrų įvertinimas apskaičiuojamas pagal metodiką:</t>
  </si>
  <si>
    <t>Jei siūlomas objektas turi nurodytą pranašumą gauna maksimalų balų skaičių pagal lyginamąjį svorį: T1 = L1 = 0.40, T2 = L2 = 0.30, T3 = L3 = 0.30. Jei siūlomas objektas neturi nurodyto pranašumo gauna 0 balų: T1 = L1 = 0, T2 = L2 = 0, T3 = L3 = 0.</t>
  </si>
  <si>
    <t>2. Pasiūlymo kainos (K) balai apskaičiuojami mažiausios pasiūlytos kainos (Kmin) ir vertinamo pasiūlymo kainos (Kv) santykį padauginant iš kainos lyginamojo svorio (X)*:</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</si>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</sst>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name val="Calibri"/>
      <family val="2"/>
      <scheme val="minor"/>
    </font>
    <font>
      <sz val="18"/>
      <name val="Times New Roman"/>
      <family val="1"/>
    </font>
    <fon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0" fillId="4" borderId="35" xfId="0" applyFont="1" applyFill="1" applyBorder="1" applyAlignment="1">
      <alignment vertical="center" wrapText="1"/>
    </xf>
    <xf numFmtId="2" fontId="10" fillId="4" borderId="35"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5"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3" xfId="0" applyFont="1" applyFill="1" applyBorder="1" applyAlignment="1">
      <alignment horizontal="justify" vertical="center" wrapText="1"/>
    </xf>
    <xf numFmtId="0" fontId="5" fillId="5" borderId="35" xfId="0" applyFont="1" applyFill="1" applyBorder="1" applyAlignment="1">
      <alignment horizontal="center" vertical="center" wrapText="1"/>
    </xf>
    <xf numFmtId="0" fontId="5" fillId="5" borderId="34" xfId="0" applyFont="1" applyFill="1" applyBorder="1" applyAlignment="1">
      <alignment horizontal="justify"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49" fontId="5" fillId="5" borderId="1" xfId="0" applyNumberFormat="1" applyFont="1" applyFill="1" applyBorder="1" applyAlignment="1">
      <alignment horizontal="justify" vertical="top" wrapText="1"/>
    </xf>
    <xf numFmtId="49" fontId="5" fillId="5" borderId="26" xfId="0" applyNumberFormat="1" applyFont="1" applyFill="1" applyBorder="1" applyAlignment="1">
      <alignment horizontal="center" vertical="center" wrapText="1"/>
    </xf>
    <xf numFmtId="49" fontId="5" fillId="5" borderId="26" xfId="0" applyNumberFormat="1" applyFont="1" applyFill="1" applyBorder="1" applyAlignment="1">
      <alignment horizontal="justify" vertical="center" wrapText="1"/>
    </xf>
    <xf numFmtId="49" fontId="5" fillId="5" borderId="26" xfId="0" applyNumberFormat="1" applyFont="1" applyFill="1" applyBorder="1" applyAlignment="1">
      <alignment horizontal="center" vertical="top" wrapText="1"/>
    </xf>
    <xf numFmtId="49" fontId="5" fillId="5" borderId="26" xfId="0" applyNumberFormat="1" applyFont="1" applyFill="1" applyBorder="1" applyAlignment="1">
      <alignment horizontal="justify" vertical="top" wrapText="1"/>
    </xf>
    <xf numFmtId="2" fontId="10" fillId="4" borderId="29" xfId="0" applyNumberFormat="1" applyFont="1" applyFill="1" applyBorder="1" applyAlignment="1">
      <alignment horizontal="center" vertical="center" wrapText="1"/>
    </xf>
    <xf numFmtId="0" fontId="10" fillId="4" borderId="34" xfId="0" applyFont="1" applyFill="1" applyBorder="1" applyAlignment="1">
      <alignment horizontal="left" wrapText="1"/>
    </xf>
    <xf numFmtId="0" fontId="1" fillId="5" borderId="30"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49" fontId="5" fillId="0" borderId="1" xfId="0" applyNumberFormat="1" applyFont="1" applyBorder="1" applyAlignment="1">
      <alignment horizontal="justify" vertical="top"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3"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49" fontId="5" fillId="5" borderId="26" xfId="0" applyNumberFormat="1" applyFont="1" applyFill="1" applyBorder="1" applyAlignment="1">
      <alignment horizontal="left" vertical="top" wrapText="1"/>
    </xf>
    <xf numFmtId="0" fontId="5" fillId="5" borderId="0" xfId="0" applyFont="1" applyFill="1" applyAlignment="1">
      <alignment wrapText="1"/>
    </xf>
    <xf numFmtId="49" fontId="5" fillId="0" borderId="17" xfId="0" applyNumberFormat="1" applyFont="1" applyBorder="1" applyAlignment="1">
      <alignment horizontal="justify" vertical="top" wrapText="1"/>
    </xf>
    <xf numFmtId="49" fontId="5" fillId="0" borderId="17" xfId="0" applyNumberFormat="1" applyFont="1" applyBorder="1" applyAlignment="1">
      <alignment horizontal="justify" vertical="center" wrapText="1"/>
    </xf>
    <xf numFmtId="0" fontId="5" fillId="5" borderId="26" xfId="0" applyFont="1" applyFill="1" applyBorder="1" applyAlignment="1">
      <alignment horizontal="center" vertical="center" wrapText="1"/>
    </xf>
    <xf numFmtId="0" fontId="5" fillId="5" borderId="1" xfId="0" applyFont="1" applyFill="1" applyBorder="1" applyAlignment="1">
      <alignment horizontal="left" vertical="top" wrapText="1"/>
    </xf>
    <xf numFmtId="0" fontId="5" fillId="5" borderId="1" xfId="0" applyFont="1" applyFill="1" applyBorder="1" applyAlignment="1">
      <alignment horizontal="left" vertical="top"/>
    </xf>
    <xf numFmtId="0" fontId="5" fillId="5" borderId="1" xfId="0" applyFont="1" applyFill="1" applyBorder="1" applyAlignment="1">
      <alignment horizontal="justify" vertical="top" wrapText="1"/>
    </xf>
    <xf numFmtId="0" fontId="5" fillId="5" borderId="0" xfId="0" applyFont="1" applyFill="1" applyAlignment="1">
      <alignment vertical="center"/>
    </xf>
    <xf numFmtId="0" fontId="5" fillId="5" borderId="0" xfId="0" applyFont="1" applyFill="1" applyAlignment="1">
      <alignment vertical="top"/>
    </xf>
    <xf numFmtId="0" fontId="5" fillId="5" borderId="0" xfId="0" applyFont="1" applyFill="1" applyAlignment="1">
      <alignment vertical="top" wrapText="1"/>
    </xf>
    <xf numFmtId="0" fontId="11" fillId="5" borderId="0" xfId="0" applyFont="1" applyFill="1" applyAlignment="1">
      <alignment vertical="top"/>
    </xf>
    <xf numFmtId="0" fontId="11" fillId="5" borderId="1" xfId="0" applyFont="1" applyFill="1" applyBorder="1" applyAlignment="1">
      <alignment horizontal="center" vertical="center" wrapText="1"/>
    </xf>
    <xf numFmtId="0" fontId="5" fillId="5" borderId="0" xfId="0" applyFont="1" applyFill="1" applyAlignment="1">
      <alignment horizontal="center" vertical="center"/>
    </xf>
    <xf numFmtId="0" fontId="27" fillId="5" borderId="0" xfId="0" applyFont="1" applyFill="1" applyAlignment="1">
      <alignment horizontal="center" vertical="center"/>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1" fillId="4" borderId="0" xfId="0" applyFont="1" applyFill="1" applyAlignment="1">
      <alignment horizontal="justify" vertical="top" wrapText="1"/>
    </xf>
    <xf numFmtId="0" fontId="1" fillId="4" borderId="0" xfId="0" applyFont="1" applyFill="1" applyAlignment="1">
      <alignment horizontal="justify"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8"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5" fillId="5" borderId="40"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center" vertical="top"/>
    </xf>
    <xf numFmtId="0" fontId="11" fillId="5" borderId="0" xfId="0" applyFont="1" applyFill="1" applyAlignment="1">
      <alignment horizontal="left"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0" fontId="5" fillId="5" borderId="1" xfId="0" applyFont="1" applyFill="1" applyBorder="1" applyAlignment="1">
      <alignment horizontal="left" vertical="top"/>
    </xf>
    <xf numFmtId="49" fontId="5" fillId="5" borderId="27" xfId="0" applyNumberFormat="1" applyFont="1" applyFill="1" applyBorder="1" applyAlignment="1">
      <alignment horizontal="center" vertical="top" wrapText="1"/>
    </xf>
    <xf numFmtId="0" fontId="5" fillId="5" borderId="26" xfId="0" applyFont="1" applyFill="1" applyBorder="1" applyAlignment="1">
      <alignment horizontal="left" vertical="top" wrapText="1"/>
    </xf>
    <xf numFmtId="0" fontId="5" fillId="5" borderId="28"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1" xfId="0" applyFont="1" applyFill="1" applyBorder="1" applyAlignment="1">
      <alignment horizontal="left" vertical="top" wrapText="1"/>
    </xf>
    <xf numFmtId="49" fontId="5" fillId="5" borderId="1" xfId="0" applyNumberFormat="1" applyFont="1" applyFill="1" applyBorder="1" applyAlignment="1">
      <alignment horizontal="center" vertical="top" wrapText="1"/>
    </xf>
    <xf numFmtId="0" fontId="5" fillId="5" borderId="26" xfId="0" applyFont="1" applyFill="1" applyBorder="1" applyAlignment="1">
      <alignment horizontal="left" vertical="top"/>
    </xf>
    <xf numFmtId="0" fontId="5" fillId="5" borderId="27" xfId="0" applyFont="1" applyFill="1" applyBorder="1" applyAlignment="1">
      <alignment horizontal="left" vertical="top"/>
    </xf>
    <xf numFmtId="0" fontId="5" fillId="5" borderId="28" xfId="0" applyFont="1" applyFill="1" applyBorder="1" applyAlignment="1">
      <alignment horizontal="left" vertical="top"/>
    </xf>
    <xf numFmtId="0" fontId="1" fillId="4" borderId="0" xfId="0" applyFont="1" applyFill="1" applyAlignment="1">
      <alignment horizontal="left"/>
    </xf>
    <xf numFmtId="0" fontId="16" fillId="4" borderId="0" xfId="0" applyFont="1" applyFill="1" applyAlignment="1">
      <alignment horizontal="center" vertical="center"/>
    </xf>
    <xf numFmtId="0" fontId="5" fillId="5" borderId="35" xfId="0" applyFont="1" applyFill="1" applyBorder="1" applyAlignment="1">
      <alignment horizontal="justify" vertical="center" wrapText="1"/>
    </xf>
    <xf numFmtId="0" fontId="28" fillId="4" borderId="0" xfId="0" applyFont="1" applyFill="1" applyAlignment="1">
      <alignment horizontal="right" vertical="top"/>
    </xf>
    <xf numFmtId="0" fontId="28"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35</xdr:row>
      <xdr:rowOff>12731</xdr:rowOff>
    </xdr:from>
    <xdr:ext cx="1486241" cy="692177"/>
    <mc:AlternateContent xmlns:mc="http://schemas.openxmlformats.org/markup-compatibility/2006">
      <mc:Choice xmlns:a14="http://schemas.microsoft.com/office/drawing/2010/main"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3▒𝑇_𝑖 )𝑥 𝑌</a:t>
              </a:r>
              <a:endParaRPr lang="en-US" sz="1100"/>
            </a:p>
          </xdr:txBody>
        </xdr:sp>
      </mc:Fallback>
    </mc:AlternateContent>
    <xdr:clientData/>
  </xdr:oneCellAnchor>
  <xdr:twoCellAnchor>
    <xdr:from>
      <xdr:col>2</xdr:col>
      <xdr:colOff>2939415</xdr:colOff>
      <xdr:row>25</xdr:row>
      <xdr:rowOff>97790</xdr:rowOff>
    </xdr:from>
    <xdr:to>
      <xdr:col>3</xdr:col>
      <xdr:colOff>1167765</xdr:colOff>
      <xdr:row>27</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E33" sqref="E33"/>
    </sheetView>
  </sheetViews>
  <sheetFormatPr baseColWidth="10" defaultColWidth="9.1640625" defaultRowHeight="16" x14ac:dyDescent="0.2"/>
  <cols>
    <col min="1" max="2" width="9.1640625" style="43"/>
    <col min="3" max="3" width="25.83203125" style="43" customWidth="1"/>
    <col min="4" max="5" width="11" style="43" bestFit="1" customWidth="1"/>
    <col min="6" max="6" width="16.33203125" style="43" customWidth="1"/>
    <col min="7" max="7" width="11" style="43" bestFit="1" customWidth="1"/>
    <col min="8" max="8" width="13.5" style="43" bestFit="1" customWidth="1"/>
    <col min="9" max="12" width="11" style="43" bestFit="1" customWidth="1"/>
    <col min="13" max="13" width="12.1640625" style="43" bestFit="1" customWidth="1"/>
    <col min="14" max="16384" width="9.1640625" style="43"/>
  </cols>
  <sheetData>
    <row r="1" spans="2:8" ht="20" x14ac:dyDescent="0.2">
      <c r="B1" s="135" t="s">
        <v>102</v>
      </c>
      <c r="C1" s="135"/>
      <c r="D1" s="135"/>
      <c r="E1" s="135"/>
      <c r="F1" s="135"/>
      <c r="G1" s="135"/>
      <c r="H1" s="135"/>
    </row>
    <row r="3" spans="2:8" x14ac:dyDescent="0.2">
      <c r="B3" s="129" t="s">
        <v>104</v>
      </c>
      <c r="C3" s="130"/>
      <c r="D3" s="130"/>
      <c r="E3" s="130"/>
      <c r="F3" s="131"/>
      <c r="G3" s="56">
        <v>6</v>
      </c>
      <c r="H3" s="56" t="s">
        <v>105</v>
      </c>
    </row>
    <row r="4" spans="2:8" x14ac:dyDescent="0.2">
      <c r="B4" s="132" t="s">
        <v>103</v>
      </c>
      <c r="C4" s="133"/>
      <c r="D4" s="133"/>
      <c r="E4" s="133"/>
      <c r="F4" s="134"/>
      <c r="G4" s="56">
        <v>3</v>
      </c>
      <c r="H4" s="56" t="s">
        <v>89</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I65"/>
  <sheetViews>
    <sheetView topLeftCell="A10" zoomScale="139" zoomScaleNormal="76" workbookViewId="0">
      <selection activeCell="K18" sqref="K18"/>
    </sheetView>
  </sheetViews>
  <sheetFormatPr baseColWidth="10" defaultColWidth="9.1640625" defaultRowHeight="16" x14ac:dyDescent="0.2"/>
  <cols>
    <col min="1" max="1" width="9.1640625" style="43"/>
    <col min="2" max="2" width="5" style="43" customWidth="1"/>
    <col min="3" max="3" width="40.5" style="43" customWidth="1"/>
    <col min="4" max="4" width="17" style="43" customWidth="1"/>
    <col min="5" max="5" width="5.83203125" style="43" customWidth="1"/>
    <col min="6" max="6" width="5.1640625" style="43" customWidth="1"/>
    <col min="7" max="8" width="11.6640625" style="43" customWidth="1"/>
    <col min="9" max="9" width="23.1640625" style="43" customWidth="1"/>
    <col min="10" max="16384" width="9.1640625" style="43"/>
  </cols>
  <sheetData>
    <row r="1" spans="2:9" ht="18" x14ac:dyDescent="0.2">
      <c r="B1" s="44" t="s">
        <v>56</v>
      </c>
      <c r="C1" s="45"/>
      <c r="D1" s="45"/>
      <c r="E1" s="45"/>
      <c r="F1" s="45"/>
    </row>
    <row r="2" spans="2:9" ht="18" x14ac:dyDescent="0.2">
      <c r="B2" s="44"/>
      <c r="C2" s="45"/>
      <c r="D2" s="45"/>
      <c r="E2" s="45"/>
      <c r="F2" s="45"/>
    </row>
    <row r="3" spans="2:9" ht="36" customHeight="1" x14ac:dyDescent="0.2">
      <c r="B3" s="138" t="s">
        <v>146</v>
      </c>
      <c r="C3" s="138"/>
      <c r="D3" s="138"/>
      <c r="E3" s="138"/>
      <c r="F3" s="138"/>
      <c r="G3" s="138"/>
      <c r="H3" s="138"/>
    </row>
    <row r="4" spans="2:9" ht="34.5" customHeight="1" x14ac:dyDescent="0.2">
      <c r="B4" s="138" t="s">
        <v>57</v>
      </c>
      <c r="C4" s="138"/>
      <c r="D4" s="138"/>
      <c r="E4" s="138"/>
      <c r="F4" s="138"/>
      <c r="G4" s="138"/>
      <c r="H4" s="138"/>
    </row>
    <row r="6" spans="2:9" x14ac:dyDescent="0.2">
      <c r="B6" s="43" t="s">
        <v>58</v>
      </c>
    </row>
    <row r="7" spans="2:9" x14ac:dyDescent="0.2">
      <c r="C7" s="46" t="s">
        <v>92</v>
      </c>
      <c r="D7" s="47">
        <v>60</v>
      </c>
    </row>
    <row r="8" spans="2:9" x14ac:dyDescent="0.2">
      <c r="C8" s="46" t="s">
        <v>93</v>
      </c>
      <c r="D8" s="47">
        <v>40</v>
      </c>
    </row>
    <row r="10" spans="2:9" x14ac:dyDescent="0.2">
      <c r="B10" s="43" t="s">
        <v>59</v>
      </c>
    </row>
    <row r="11" spans="2:9" ht="17" thickBot="1" x14ac:dyDescent="0.25"/>
    <row r="12" spans="2:9" ht="49.5" customHeight="1" thickBot="1" x14ac:dyDescent="0.25">
      <c r="B12" s="139" t="s">
        <v>60</v>
      </c>
      <c r="C12" s="140"/>
      <c r="D12" s="140"/>
      <c r="E12" s="140"/>
      <c r="F12" s="141"/>
      <c r="G12" s="139" t="s">
        <v>62</v>
      </c>
      <c r="H12" s="141"/>
    </row>
    <row r="13" spans="2:9" ht="18" thickBot="1" x14ac:dyDescent="0.25">
      <c r="B13" s="142" t="s">
        <v>63</v>
      </c>
      <c r="C13" s="143"/>
      <c r="D13" s="143"/>
      <c r="E13" s="143"/>
      <c r="F13" s="144"/>
      <c r="G13" s="48" t="s">
        <v>94</v>
      </c>
      <c r="H13" s="49">
        <f>D7</f>
        <v>60</v>
      </c>
    </row>
    <row r="14" spans="2:9" ht="18" thickBot="1" x14ac:dyDescent="0.25">
      <c r="B14" s="145" t="s">
        <v>64</v>
      </c>
      <c r="C14" s="146"/>
      <c r="D14" s="146"/>
      <c r="E14" s="146"/>
      <c r="F14" s="147"/>
      <c r="G14" s="48" t="s">
        <v>95</v>
      </c>
      <c r="H14" s="49">
        <f>D8</f>
        <v>40</v>
      </c>
    </row>
    <row r="15" spans="2:9" ht="16.5" customHeight="1" thickBot="1" x14ac:dyDescent="0.25">
      <c r="B15" s="50" t="s">
        <v>13</v>
      </c>
      <c r="C15" s="51" t="s">
        <v>37</v>
      </c>
      <c r="D15" s="51" t="s">
        <v>96</v>
      </c>
      <c r="E15" s="148" t="s">
        <v>61</v>
      </c>
      <c r="F15" s="149"/>
      <c r="G15" s="140"/>
      <c r="H15" s="141"/>
    </row>
    <row r="16" spans="2:9" ht="86" thickBot="1" x14ac:dyDescent="0.25">
      <c r="B16" s="103" t="s">
        <v>65</v>
      </c>
      <c r="C16" s="85" t="s">
        <v>227</v>
      </c>
      <c r="D16" s="84" t="s">
        <v>133</v>
      </c>
      <c r="E16" s="52" t="s">
        <v>97</v>
      </c>
      <c r="F16" s="53">
        <v>0.4</v>
      </c>
      <c r="G16" s="150" t="s">
        <v>149</v>
      </c>
      <c r="H16" s="151"/>
      <c r="I16" s="109"/>
    </row>
    <row r="17" spans="2:9" s="54" customFormat="1" ht="35" thickBot="1" x14ac:dyDescent="0.25">
      <c r="B17" s="84" t="s">
        <v>66</v>
      </c>
      <c r="C17" s="245" t="s">
        <v>195</v>
      </c>
      <c r="D17" s="112" t="s">
        <v>133</v>
      </c>
      <c r="E17" s="102" t="s">
        <v>98</v>
      </c>
      <c r="F17" s="101">
        <v>0.3</v>
      </c>
      <c r="G17" s="153" t="s">
        <v>149</v>
      </c>
      <c r="H17" s="154"/>
      <c r="I17" s="111"/>
    </row>
    <row r="18" spans="2:9" s="54" customFormat="1" ht="86" thickBot="1" x14ac:dyDescent="0.25">
      <c r="B18" s="104" t="s">
        <v>67</v>
      </c>
      <c r="C18" s="83" t="s">
        <v>228</v>
      </c>
      <c r="D18" s="84" t="s">
        <v>133</v>
      </c>
      <c r="E18" s="52" t="s">
        <v>99</v>
      </c>
      <c r="F18" s="101">
        <v>0.3</v>
      </c>
      <c r="G18" s="152" t="s">
        <v>149</v>
      </c>
      <c r="H18" s="151"/>
      <c r="I18" s="111"/>
    </row>
    <row r="20" spans="2:9" ht="33.75" customHeight="1" x14ac:dyDescent="0.2">
      <c r="B20" s="137" t="s">
        <v>70</v>
      </c>
      <c r="C20" s="137"/>
      <c r="D20" s="137"/>
      <c r="E20" s="137"/>
      <c r="F20" s="137"/>
      <c r="G20" s="137"/>
      <c r="H20" s="137"/>
    </row>
    <row r="22" spans="2:9" ht="31.5" customHeight="1" x14ac:dyDescent="0.2">
      <c r="B22" s="137" t="s">
        <v>100</v>
      </c>
      <c r="C22" s="137"/>
      <c r="D22" s="137"/>
      <c r="E22" s="137"/>
      <c r="F22" s="137"/>
      <c r="G22" s="137"/>
      <c r="H22" s="137"/>
    </row>
    <row r="23" spans="2:9" x14ac:dyDescent="0.2">
      <c r="D23" s="55" t="s">
        <v>101</v>
      </c>
    </row>
    <row r="25" spans="2:9" ht="31.5" customHeight="1" x14ac:dyDescent="0.2">
      <c r="B25" s="137" t="s">
        <v>276</v>
      </c>
      <c r="C25" s="137"/>
      <c r="D25" s="137"/>
      <c r="E25" s="137"/>
      <c r="F25" s="137"/>
      <c r="G25" s="137"/>
      <c r="H25" s="137"/>
    </row>
    <row r="29" spans="2:9" ht="30.75" customHeight="1" x14ac:dyDescent="0.2">
      <c r="B29" s="137" t="s">
        <v>274</v>
      </c>
      <c r="C29" s="137"/>
      <c r="D29" s="137"/>
      <c r="E29" s="137"/>
      <c r="F29" s="137"/>
      <c r="G29" s="137"/>
      <c r="H29" s="137"/>
    </row>
    <row r="30" spans="2:9" x14ac:dyDescent="0.2">
      <c r="B30" s="136" t="s">
        <v>275</v>
      </c>
      <c r="C30" s="136"/>
      <c r="D30" s="136"/>
      <c r="E30" s="136"/>
      <c r="F30" s="136"/>
      <c r="G30" s="136"/>
      <c r="H30" s="136"/>
    </row>
    <row r="31" spans="2:9" x14ac:dyDescent="0.2">
      <c r="B31" s="136"/>
      <c r="C31" s="136"/>
      <c r="D31" s="136"/>
      <c r="E31" s="136"/>
      <c r="F31" s="136"/>
      <c r="G31" s="136"/>
      <c r="H31" s="136"/>
    </row>
    <row r="32" spans="2:9" x14ac:dyDescent="0.2">
      <c r="B32" s="136"/>
      <c r="C32" s="136"/>
      <c r="D32" s="136"/>
      <c r="E32" s="136"/>
      <c r="F32" s="136"/>
      <c r="G32" s="136"/>
      <c r="H32" s="136"/>
    </row>
    <row r="34" spans="1:8" ht="32.25" customHeight="1" x14ac:dyDescent="0.2">
      <c r="B34" s="137" t="s">
        <v>71</v>
      </c>
      <c r="C34" s="137"/>
      <c r="D34" s="137"/>
      <c r="E34" s="137"/>
      <c r="F34" s="137"/>
      <c r="G34" s="137"/>
      <c r="H34" s="137"/>
    </row>
    <row r="42" spans="1:8" x14ac:dyDescent="0.2">
      <c r="A42" s="246" t="s">
        <v>216</v>
      </c>
      <c r="B42" s="247" t="s">
        <v>277</v>
      </c>
      <c r="C42" s="247"/>
      <c r="D42" s="247"/>
      <c r="E42" s="247"/>
      <c r="F42" s="247"/>
      <c r="G42" s="247"/>
      <c r="H42" s="247"/>
    </row>
    <row r="43" spans="1:8" x14ac:dyDescent="0.2">
      <c r="A43" s="54"/>
      <c r="B43" s="247"/>
      <c r="C43" s="247"/>
      <c r="D43" s="247"/>
      <c r="E43" s="247"/>
      <c r="F43" s="247"/>
      <c r="G43" s="247"/>
      <c r="H43" s="247"/>
    </row>
    <row r="44" spans="1:8" ht="15.75" customHeight="1" x14ac:dyDescent="0.2">
      <c r="A44" s="54"/>
      <c r="B44" s="247"/>
      <c r="C44" s="247"/>
      <c r="D44" s="247"/>
      <c r="E44" s="247"/>
      <c r="F44" s="247"/>
      <c r="G44" s="247"/>
      <c r="H44" s="247"/>
    </row>
    <row r="45" spans="1:8" x14ac:dyDescent="0.2">
      <c r="A45" s="54"/>
      <c r="B45" s="247"/>
      <c r="C45" s="247"/>
      <c r="D45" s="247"/>
      <c r="E45" s="247"/>
      <c r="F45" s="247"/>
      <c r="G45" s="247"/>
      <c r="H45" s="247"/>
    </row>
    <row r="46" spans="1:8" x14ac:dyDescent="0.2">
      <c r="A46" s="54"/>
      <c r="B46" s="247"/>
      <c r="C46" s="247"/>
      <c r="D46" s="247"/>
      <c r="E46" s="247"/>
      <c r="F46" s="247"/>
      <c r="G46" s="247"/>
      <c r="H46" s="247"/>
    </row>
    <row r="47" spans="1:8" x14ac:dyDescent="0.2">
      <c r="A47" s="54"/>
      <c r="B47" s="247"/>
      <c r="C47" s="247"/>
      <c r="D47" s="247"/>
      <c r="E47" s="247"/>
      <c r="F47" s="247"/>
      <c r="G47" s="247"/>
      <c r="H47" s="247"/>
    </row>
    <row r="48" spans="1:8" x14ac:dyDescent="0.2">
      <c r="A48" s="54"/>
      <c r="B48" s="247"/>
      <c r="C48" s="247"/>
      <c r="D48" s="247"/>
      <c r="E48" s="247"/>
      <c r="F48" s="247"/>
      <c r="G48" s="247"/>
      <c r="H48" s="247"/>
    </row>
    <row r="49" spans="1:8" x14ac:dyDescent="0.2">
      <c r="A49" s="54"/>
      <c r="B49" s="247"/>
      <c r="C49" s="247"/>
      <c r="D49" s="247"/>
      <c r="E49" s="247"/>
      <c r="F49" s="247"/>
      <c r="G49" s="247"/>
      <c r="H49" s="247"/>
    </row>
    <row r="50" spans="1:8" x14ac:dyDescent="0.2">
      <c r="A50" s="54"/>
      <c r="B50" s="247"/>
      <c r="C50" s="247"/>
      <c r="D50" s="247"/>
      <c r="E50" s="247"/>
      <c r="F50" s="247"/>
      <c r="G50" s="247"/>
      <c r="H50" s="247"/>
    </row>
    <row r="51" spans="1:8" x14ac:dyDescent="0.2">
      <c r="A51" s="54"/>
      <c r="B51" s="247"/>
      <c r="C51" s="247"/>
      <c r="D51" s="247"/>
      <c r="E51" s="247"/>
      <c r="F51" s="247"/>
      <c r="G51" s="247"/>
      <c r="H51" s="247"/>
    </row>
    <row r="52" spans="1:8" x14ac:dyDescent="0.2">
      <c r="A52" s="54"/>
      <c r="B52" s="247"/>
      <c r="C52" s="247"/>
      <c r="D52" s="247"/>
      <c r="E52" s="247"/>
      <c r="F52" s="247"/>
      <c r="G52" s="247"/>
      <c r="H52" s="247"/>
    </row>
    <row r="53" spans="1:8" x14ac:dyDescent="0.2">
      <c r="A53" s="54"/>
      <c r="B53" s="247"/>
      <c r="C53" s="247"/>
      <c r="D53" s="247"/>
      <c r="E53" s="247"/>
      <c r="F53" s="247"/>
      <c r="G53" s="247"/>
      <c r="H53" s="247"/>
    </row>
    <row r="54" spans="1:8" x14ac:dyDescent="0.2">
      <c r="A54" s="54"/>
      <c r="B54" s="247"/>
      <c r="C54" s="247"/>
      <c r="D54" s="247"/>
      <c r="E54" s="247"/>
      <c r="F54" s="247"/>
      <c r="G54" s="247"/>
      <c r="H54" s="247"/>
    </row>
    <row r="55" spans="1:8" x14ac:dyDescent="0.2">
      <c r="A55" s="54"/>
      <c r="B55" s="247"/>
      <c r="C55" s="247"/>
      <c r="D55" s="247"/>
      <c r="E55" s="247"/>
      <c r="F55" s="247"/>
      <c r="G55" s="247"/>
      <c r="H55" s="247"/>
    </row>
    <row r="56" spans="1:8" x14ac:dyDescent="0.2">
      <c r="A56" s="54"/>
      <c r="B56" s="247"/>
      <c r="C56" s="247"/>
      <c r="D56" s="247"/>
      <c r="E56" s="247"/>
      <c r="F56" s="247"/>
      <c r="G56" s="247"/>
      <c r="H56" s="247"/>
    </row>
    <row r="57" spans="1:8" x14ac:dyDescent="0.2">
      <c r="A57" s="54"/>
      <c r="B57" s="247"/>
      <c r="C57" s="247"/>
      <c r="D57" s="247"/>
      <c r="E57" s="247"/>
      <c r="F57" s="247"/>
      <c r="G57" s="247"/>
      <c r="H57" s="247"/>
    </row>
    <row r="58" spans="1:8" x14ac:dyDescent="0.2">
      <c r="A58" s="54"/>
      <c r="B58" s="247"/>
      <c r="C58" s="247"/>
      <c r="D58" s="247"/>
      <c r="E58" s="247"/>
      <c r="F58" s="247"/>
      <c r="G58" s="247"/>
      <c r="H58" s="247"/>
    </row>
    <row r="59" spans="1:8" x14ac:dyDescent="0.2">
      <c r="A59" s="54"/>
      <c r="B59" s="247"/>
      <c r="C59" s="247"/>
      <c r="D59" s="247"/>
      <c r="E59" s="247"/>
      <c r="F59" s="247"/>
      <c r="G59" s="247"/>
      <c r="H59" s="247"/>
    </row>
    <row r="60" spans="1:8" x14ac:dyDescent="0.2">
      <c r="A60" s="54"/>
      <c r="B60" s="247"/>
      <c r="C60" s="247"/>
      <c r="D60" s="247"/>
      <c r="E60" s="247"/>
      <c r="F60" s="247"/>
      <c r="G60" s="247"/>
      <c r="H60" s="247"/>
    </row>
    <row r="61" spans="1:8" x14ac:dyDescent="0.2">
      <c r="A61" s="54"/>
      <c r="B61" s="247"/>
      <c r="C61" s="247"/>
      <c r="D61" s="247"/>
      <c r="E61" s="247"/>
      <c r="F61" s="247"/>
      <c r="G61" s="247"/>
      <c r="H61" s="247"/>
    </row>
    <row r="62" spans="1:8" x14ac:dyDescent="0.2">
      <c r="A62" s="54"/>
      <c r="B62" s="247"/>
      <c r="C62" s="247"/>
      <c r="D62" s="247"/>
      <c r="E62" s="247"/>
      <c r="F62" s="247"/>
      <c r="G62" s="247"/>
      <c r="H62" s="247"/>
    </row>
    <row r="63" spans="1:8" x14ac:dyDescent="0.2">
      <c r="A63" s="54"/>
      <c r="B63" s="247"/>
      <c r="C63" s="247"/>
      <c r="D63" s="247"/>
      <c r="E63" s="247"/>
      <c r="F63" s="247"/>
      <c r="G63" s="247"/>
      <c r="H63" s="247"/>
    </row>
    <row r="64" spans="1:8" x14ac:dyDescent="0.2">
      <c r="A64" s="54"/>
      <c r="B64" s="247"/>
      <c r="C64" s="247"/>
      <c r="D64" s="247"/>
      <c r="E64" s="247"/>
      <c r="F64" s="247"/>
      <c r="G64" s="247"/>
      <c r="H64" s="247"/>
    </row>
    <row r="65" spans="1:8" x14ac:dyDescent="0.2">
      <c r="A65" s="54"/>
      <c r="B65" s="247"/>
      <c r="C65" s="247"/>
      <c r="D65" s="247"/>
      <c r="E65" s="247"/>
      <c r="F65" s="247"/>
      <c r="G65" s="247"/>
      <c r="H65" s="247"/>
    </row>
  </sheetData>
  <mergeCells count="17">
    <mergeCell ref="B20:H20"/>
    <mergeCell ref="B14:F14"/>
    <mergeCell ref="E15:H15"/>
    <mergeCell ref="G16:H16"/>
    <mergeCell ref="G17:H17"/>
    <mergeCell ref="G18:H18"/>
    <mergeCell ref="B3:H3"/>
    <mergeCell ref="B4:H4"/>
    <mergeCell ref="B12:F12"/>
    <mergeCell ref="G12:H12"/>
    <mergeCell ref="B13:F13"/>
    <mergeCell ref="B22:H22"/>
    <mergeCell ref="B25:H25"/>
    <mergeCell ref="B29:H29"/>
    <mergeCell ref="B30:H32"/>
    <mergeCell ref="B34:H34"/>
    <mergeCell ref="B42:H65"/>
  </mergeCells>
  <phoneticPr fontId="24" type="noConversion"/>
  <dataValidations count="2">
    <dataValidation allowBlank="1" prompt="Pasirinkti parametro vertę: yra / nėra" sqref="H16 G16:G17 G18:H18" xr:uid="{52E8514C-F488-45BA-8FEF-2F1026ABD921}"/>
    <dataValidation allowBlank="1" sqref="C16:C18"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2"/>
  <sheetViews>
    <sheetView topLeftCell="A17" zoomScale="125" zoomScaleNormal="79" workbookViewId="0">
      <selection activeCell="F45" sqref="F45"/>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4"/>
      <c r="D2" s="24"/>
      <c r="E2" s="25"/>
      <c r="F2" s="162"/>
      <c r="G2" s="162"/>
      <c r="H2" s="162"/>
      <c r="I2" s="25"/>
    </row>
    <row r="3" spans="2:9" ht="18" x14ac:dyDescent="0.2">
      <c r="B3" s="15"/>
      <c r="C3" s="24"/>
      <c r="D3" s="24"/>
      <c r="E3" s="25"/>
      <c r="F3" s="26"/>
      <c r="G3" s="26"/>
      <c r="H3" s="26"/>
      <c r="I3" s="25"/>
    </row>
    <row r="4" spans="2:9" ht="18" x14ac:dyDescent="0.2">
      <c r="B4" s="27" t="s">
        <v>0</v>
      </c>
      <c r="C4" s="163" t="s">
        <v>209</v>
      </c>
      <c r="D4" s="163"/>
      <c r="E4" s="25"/>
      <c r="F4" s="26"/>
      <c r="G4" s="26"/>
      <c r="H4" s="26"/>
      <c r="I4" s="25"/>
    </row>
    <row r="5" spans="2:9" ht="18" x14ac:dyDescent="0.2">
      <c r="B5" s="13"/>
      <c r="C5" s="16"/>
      <c r="D5" s="24"/>
      <c r="E5" s="25"/>
      <c r="F5" s="26"/>
      <c r="G5" s="26"/>
      <c r="H5" s="26"/>
      <c r="I5" s="25"/>
    </row>
    <row r="6" spans="2:9" ht="18" x14ac:dyDescent="0.2">
      <c r="B6" s="28" t="s">
        <v>1</v>
      </c>
      <c r="C6" s="105"/>
      <c r="D6" s="24"/>
      <c r="E6" s="25"/>
      <c r="F6" s="26"/>
      <c r="G6" s="26"/>
      <c r="H6" s="26"/>
      <c r="I6" s="25"/>
    </row>
    <row r="7" spans="2:9" ht="18" x14ac:dyDescent="0.2">
      <c r="C7" s="24"/>
      <c r="D7" s="24"/>
      <c r="E7" s="25"/>
      <c r="F7" s="26"/>
      <c r="G7" s="26"/>
      <c r="H7" s="26"/>
      <c r="I7" s="25"/>
    </row>
    <row r="8" spans="2:9" ht="15.75" customHeight="1" x14ac:dyDescent="0.2">
      <c r="B8" s="155" t="s">
        <v>31</v>
      </c>
      <c r="C8" s="155"/>
      <c r="D8" s="155"/>
      <c r="E8" s="155"/>
      <c r="F8" s="157"/>
      <c r="G8" s="158"/>
      <c r="H8" s="158"/>
      <c r="I8" s="159"/>
    </row>
    <row r="9" spans="2:9" ht="16.25" customHeight="1" x14ac:dyDescent="0.2">
      <c r="B9" s="164" t="s">
        <v>34</v>
      </c>
      <c r="C9" s="164"/>
      <c r="D9" s="164"/>
      <c r="E9" s="164"/>
      <c r="F9" s="160"/>
      <c r="G9" s="161"/>
      <c r="H9" s="161"/>
      <c r="I9" s="161"/>
    </row>
    <row r="10" spans="2:9" ht="16.25" customHeight="1" x14ac:dyDescent="0.2">
      <c r="B10" s="164" t="s">
        <v>32</v>
      </c>
      <c r="C10" s="164"/>
      <c r="D10" s="164"/>
      <c r="E10" s="164"/>
      <c r="F10" s="160"/>
      <c r="G10" s="161"/>
      <c r="H10" s="161"/>
      <c r="I10" s="161"/>
    </row>
    <row r="11" spans="2:9" ht="16.25" customHeight="1" x14ac:dyDescent="0.2">
      <c r="B11" s="155" t="s">
        <v>33</v>
      </c>
      <c r="C11" s="155"/>
      <c r="D11" s="155"/>
      <c r="E11" s="155"/>
      <c r="F11" s="160"/>
      <c r="G11" s="161"/>
      <c r="H11" s="161"/>
      <c r="I11" s="161"/>
    </row>
    <row r="12" spans="2:9" ht="31" customHeight="1" x14ac:dyDescent="0.2">
      <c r="B12" s="156" t="s">
        <v>2</v>
      </c>
      <c r="C12" s="156"/>
      <c r="D12" s="156"/>
      <c r="E12" s="156"/>
      <c r="F12" s="160"/>
      <c r="G12" s="161"/>
      <c r="H12" s="161"/>
      <c r="I12" s="161"/>
    </row>
    <row r="13" spans="2:9" ht="16.25" customHeight="1" x14ac:dyDescent="0.2">
      <c r="B13" s="155" t="s">
        <v>3</v>
      </c>
      <c r="C13" s="155"/>
      <c r="D13" s="155"/>
      <c r="E13" s="155"/>
      <c r="F13" s="157"/>
      <c r="G13" s="158"/>
      <c r="H13" s="158"/>
      <c r="I13" s="159"/>
    </row>
    <row r="14" spans="2:9" ht="16.25" customHeight="1" x14ac:dyDescent="0.2">
      <c r="B14" s="155" t="s">
        <v>35</v>
      </c>
      <c r="C14" s="155"/>
      <c r="D14" s="155"/>
      <c r="E14" s="155"/>
      <c r="F14" s="157"/>
      <c r="G14" s="158"/>
      <c r="H14" s="158"/>
      <c r="I14" s="159"/>
    </row>
    <row r="15" spans="2:9" ht="31" customHeight="1" x14ac:dyDescent="0.2">
      <c r="B15" s="155" t="s">
        <v>4</v>
      </c>
      <c r="C15" s="155"/>
      <c r="D15" s="155"/>
      <c r="E15" s="155"/>
      <c r="F15" s="157"/>
      <c r="G15" s="158"/>
      <c r="H15" s="158"/>
      <c r="I15" s="159"/>
    </row>
    <row r="16" spans="2:9" ht="31" customHeight="1" x14ac:dyDescent="0.2">
      <c r="B16" s="155" t="s">
        <v>5</v>
      </c>
      <c r="C16" s="155"/>
      <c r="D16" s="155"/>
      <c r="E16" s="155"/>
      <c r="F16" s="157"/>
      <c r="G16" s="158"/>
      <c r="H16" s="158"/>
      <c r="I16" s="159"/>
    </row>
    <row r="17" spans="2:9" ht="18" customHeight="1" x14ac:dyDescent="0.2">
      <c r="C17" s="14"/>
      <c r="D17" s="14"/>
      <c r="E17" s="14"/>
      <c r="F17" s="17"/>
      <c r="G17" s="17"/>
      <c r="H17" s="17"/>
      <c r="I17" s="17"/>
    </row>
    <row r="18" spans="2:9" x14ac:dyDescent="0.2">
      <c r="B18" s="165" t="s">
        <v>6</v>
      </c>
      <c r="C18" s="165"/>
      <c r="D18" s="165"/>
      <c r="E18" s="165"/>
      <c r="F18" s="165"/>
      <c r="G18" s="165"/>
      <c r="H18" s="165"/>
      <c r="I18" s="29"/>
    </row>
    <row r="19" spans="2:9" x14ac:dyDescent="0.2">
      <c r="B19" s="169" t="s">
        <v>7</v>
      </c>
      <c r="C19" s="169"/>
      <c r="D19" s="169"/>
      <c r="E19" s="169"/>
      <c r="F19" s="169"/>
      <c r="G19" s="169"/>
      <c r="H19" s="169"/>
      <c r="I19" s="30"/>
    </row>
    <row r="20" spans="2:9" x14ac:dyDescent="0.2">
      <c r="B20" s="169" t="s">
        <v>75</v>
      </c>
      <c r="C20" s="169"/>
      <c r="D20" s="169"/>
      <c r="E20" s="169"/>
      <c r="F20" s="169"/>
      <c r="G20" s="169"/>
      <c r="H20" s="169"/>
      <c r="I20" s="30"/>
    </row>
    <row r="21" spans="2:9" x14ac:dyDescent="0.2">
      <c r="B21" s="169" t="s">
        <v>8</v>
      </c>
      <c r="C21" s="169"/>
      <c r="D21" s="169"/>
      <c r="E21" s="169"/>
      <c r="F21" s="169"/>
      <c r="G21" s="169"/>
      <c r="H21" s="169"/>
      <c r="I21" s="30"/>
    </row>
    <row r="22" spans="2:9" x14ac:dyDescent="0.2">
      <c r="B22" s="169" t="s">
        <v>9</v>
      </c>
      <c r="C22" s="169"/>
      <c r="D22" s="169"/>
      <c r="E22" s="169"/>
      <c r="F22" s="169"/>
      <c r="G22" s="169"/>
      <c r="H22" s="169"/>
    </row>
    <row r="23" spans="2:9" x14ac:dyDescent="0.2">
      <c r="B23" s="168" t="s">
        <v>10</v>
      </c>
      <c r="C23" s="168"/>
      <c r="D23" s="168"/>
      <c r="E23" s="168"/>
      <c r="F23" s="168"/>
      <c r="G23" s="168"/>
      <c r="H23" s="168"/>
      <c r="I23" s="23"/>
    </row>
    <row r="24" spans="2:9" x14ac:dyDescent="0.2">
      <c r="B24" s="169" t="s">
        <v>11</v>
      </c>
      <c r="C24" s="169"/>
      <c r="D24" s="169"/>
      <c r="E24" s="169"/>
      <c r="F24" s="169"/>
      <c r="G24" s="169"/>
      <c r="H24" s="169"/>
    </row>
    <row r="27" spans="2:9" x14ac:dyDescent="0.2">
      <c r="B27" s="165" t="s">
        <v>76</v>
      </c>
      <c r="C27" s="165"/>
      <c r="D27" s="165"/>
      <c r="E27" s="165"/>
      <c r="F27" s="165"/>
      <c r="G27" s="165"/>
      <c r="H27" s="165"/>
    </row>
    <row r="29" spans="2:9" ht="34" x14ac:dyDescent="0.2">
      <c r="B29" s="31" t="s">
        <v>14</v>
      </c>
      <c r="C29" s="31" t="s">
        <v>77</v>
      </c>
      <c r="D29" s="31" t="s">
        <v>78</v>
      </c>
      <c r="E29" s="32" t="s">
        <v>79</v>
      </c>
      <c r="F29" s="32" t="s">
        <v>80</v>
      </c>
      <c r="G29" s="32" t="s">
        <v>81</v>
      </c>
      <c r="H29" s="32" t="s">
        <v>82</v>
      </c>
    </row>
    <row r="30" spans="2:9" ht="17" x14ac:dyDescent="0.2">
      <c r="B30" s="33" t="s">
        <v>226</v>
      </c>
      <c r="C30" s="82"/>
      <c r="D30" s="82"/>
      <c r="E30" s="34">
        <v>1</v>
      </c>
      <c r="F30" s="37"/>
      <c r="G30" s="110">
        <f>E30*F30</f>
        <v>0</v>
      </c>
      <c r="H30" s="110">
        <f>G30*1.21</f>
        <v>0</v>
      </c>
    </row>
    <row r="32" spans="2:9" x14ac:dyDescent="0.2">
      <c r="B32" s="165" t="s">
        <v>83</v>
      </c>
      <c r="C32" s="165"/>
      <c r="D32" s="165"/>
      <c r="E32" s="165"/>
    </row>
    <row r="34" spans="2:10" ht="34" x14ac:dyDescent="0.2">
      <c r="B34" s="32" t="s">
        <v>13</v>
      </c>
      <c r="C34" s="166" t="s">
        <v>84</v>
      </c>
      <c r="D34" s="167"/>
      <c r="E34" s="35" t="s">
        <v>90</v>
      </c>
    </row>
    <row r="35" spans="2:10" ht="50" customHeight="1" x14ac:dyDescent="0.2">
      <c r="B35" s="36" t="s">
        <v>65</v>
      </c>
      <c r="C35" s="170" t="str">
        <f>'Vertinimo tvarka'!C16</f>
        <v>Automatiniai kairiojo skilvelio įtempių (strain) matavimai vieno mygtuko paspaudimu be EKG signalo, remiantis 2D taškelių sekimo technologija ir „buliaus akies” įtempių segmentų vaizdavimas</v>
      </c>
      <c r="D35" s="171"/>
      <c r="E35" s="37"/>
      <c r="F35" s="42"/>
    </row>
    <row r="36" spans="2:10" ht="17" x14ac:dyDescent="0.2">
      <c r="B36" s="118" t="s">
        <v>66</v>
      </c>
      <c r="C36" s="170" t="str">
        <f>'Vertinimo tvarka'!C17</f>
        <v>Visi komplektuojami davikliai monokristalinės arba matricinės technologijos</v>
      </c>
      <c r="D36" s="171"/>
      <c r="E36" s="113"/>
      <c r="F36" s="115"/>
    </row>
    <row r="37" spans="2:10" ht="50" customHeight="1" x14ac:dyDescent="0.2">
      <c r="B37" s="38" t="s">
        <v>67</v>
      </c>
      <c r="C37" s="179" t="str">
        <f>'Vertinimo tvarka'!C18</f>
        <v>Specializuota programa, skirta itin mažo srauto mikro kraujagyslėms, kurios kadrų dažnis ne mažesnis kaip 60 kadrų per sekundę, o mažiausia kraujo srauto aptikimo riba - ne didesnė kaip 0,3 cm/s</v>
      </c>
      <c r="D37" s="180"/>
      <c r="E37" s="37"/>
      <c r="F37" s="115"/>
    </row>
    <row r="39" spans="2:10" x14ac:dyDescent="0.2">
      <c r="B39" s="165" t="s">
        <v>85</v>
      </c>
      <c r="C39" s="165"/>
      <c r="D39" s="165"/>
    </row>
    <row r="40" spans="2:10" x14ac:dyDescent="0.2">
      <c r="C40" s="14"/>
      <c r="D40" s="14"/>
      <c r="E40" s="14"/>
      <c r="F40" s="14"/>
      <c r="G40" s="14"/>
      <c r="H40" s="14"/>
      <c r="I40" s="14"/>
      <c r="J40" s="14"/>
    </row>
    <row r="41" spans="2:10" ht="17" x14ac:dyDescent="0.2">
      <c r="B41" s="167" t="s">
        <v>86</v>
      </c>
      <c r="C41" s="167"/>
      <c r="D41" s="35" t="s">
        <v>87</v>
      </c>
      <c r="E41" s="32" t="s">
        <v>88</v>
      </c>
      <c r="F41" s="14"/>
      <c r="G41" s="14"/>
      <c r="H41" s="14"/>
      <c r="I41" s="14"/>
      <c r="J41" s="14"/>
    </row>
    <row r="42" spans="2:10" ht="17" x14ac:dyDescent="0.2">
      <c r="B42" s="178" t="s">
        <v>145</v>
      </c>
      <c r="C42" s="178"/>
      <c r="D42" s="39"/>
      <c r="E42" s="40" t="s">
        <v>89</v>
      </c>
      <c r="F42" s="14"/>
      <c r="G42" s="14"/>
      <c r="H42" s="14"/>
      <c r="I42" s="14"/>
      <c r="J42" s="14"/>
    </row>
    <row r="43" spans="2:10" x14ac:dyDescent="0.2">
      <c r="B43" s="176" t="s">
        <v>91</v>
      </c>
      <c r="C43" s="177"/>
      <c r="D43" s="14"/>
      <c r="E43" s="14"/>
      <c r="F43" s="14"/>
      <c r="G43" s="14"/>
      <c r="H43" s="14"/>
      <c r="I43" s="14"/>
      <c r="J43" s="14"/>
    </row>
    <row r="44" spans="2:10" x14ac:dyDescent="0.2">
      <c r="B44" s="172" t="s">
        <v>68</v>
      </c>
      <c r="C44" s="173"/>
      <c r="D44" s="41"/>
    </row>
    <row r="45" spans="2:10" x14ac:dyDescent="0.2">
      <c r="B45" s="172"/>
      <c r="C45" s="173"/>
      <c r="D45" s="41"/>
    </row>
    <row r="46" spans="2:10" ht="15.75" customHeight="1" x14ac:dyDescent="0.2">
      <c r="B46" s="172" t="s">
        <v>69</v>
      </c>
      <c r="C46" s="173"/>
    </row>
    <row r="47" spans="2:10" x14ac:dyDescent="0.2">
      <c r="B47" s="172"/>
      <c r="C47" s="173"/>
    </row>
    <row r="48" spans="2:10" x14ac:dyDescent="0.2">
      <c r="B48" s="172" t="s">
        <v>223</v>
      </c>
      <c r="C48" s="173"/>
    </row>
    <row r="49" spans="2:3" x14ac:dyDescent="0.2">
      <c r="B49" s="172" t="s">
        <v>224</v>
      </c>
      <c r="C49" s="173"/>
    </row>
    <row r="50" spans="2:3" ht="15.75" customHeight="1" x14ac:dyDescent="0.2">
      <c r="B50" s="172" t="s">
        <v>225</v>
      </c>
      <c r="C50" s="173"/>
    </row>
    <row r="51" spans="2:3" x14ac:dyDescent="0.2">
      <c r="B51" s="174"/>
      <c r="C51" s="175"/>
    </row>
    <row r="52" spans="2:3" x14ac:dyDescent="0.2">
      <c r="B52" s="42"/>
      <c r="C52" s="42"/>
    </row>
  </sheetData>
  <mergeCells count="42">
    <mergeCell ref="C35:D35"/>
    <mergeCell ref="B48:C48"/>
    <mergeCell ref="B49:C49"/>
    <mergeCell ref="B50:C51"/>
    <mergeCell ref="B43:C43"/>
    <mergeCell ref="B46:C47"/>
    <mergeCell ref="B44:C45"/>
    <mergeCell ref="B39:D39"/>
    <mergeCell ref="B41:C41"/>
    <mergeCell ref="B42:C42"/>
    <mergeCell ref="C37:D37"/>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4" type="noConversion"/>
  <dataValidations count="3">
    <dataValidation type="list" allowBlank="1" showInputMessage="1" showErrorMessage="1" prompt="Pasirinkti parametro vertę: yra / nėra" sqref="E35:E36 E37" xr:uid="{BC22B66D-08B9-4E8A-B4AB-88296C6D243F}">
      <formula1>"Yra, Nėra"</formula1>
    </dataValidation>
    <dataValidation allowBlank="1" sqref="B42:C42 C35:C37" xr:uid="{A50A1BA4-CC4D-40FC-AC9D-32CA624405C2}"/>
    <dataValidation type="list" allowBlank="1" showInputMessage="1" prompt="Pasirinkti garantinio laikotarpio reikšmę" sqref="D42"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8" workbookViewId="0">
      <selection activeCell="K53" sqref="K53"/>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87"/>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81" t="s">
        <v>15</v>
      </c>
      <c r="B2" s="181"/>
      <c r="C2" s="181"/>
      <c r="D2" s="181"/>
      <c r="E2" s="181"/>
      <c r="F2" s="181"/>
      <c r="G2" s="181"/>
      <c r="H2" s="181"/>
      <c r="I2" s="181"/>
      <c r="J2" s="181"/>
      <c r="K2" s="182"/>
      <c r="L2" s="1"/>
      <c r="M2" s="1"/>
      <c r="N2" s="1"/>
      <c r="O2" s="1"/>
      <c r="P2" s="1"/>
      <c r="Q2" s="1"/>
      <c r="R2" s="1"/>
      <c r="S2" s="1"/>
      <c r="T2" s="3"/>
      <c r="U2" s="3"/>
      <c r="V2" s="3"/>
      <c r="W2" s="3"/>
      <c r="X2" s="3"/>
      <c r="Y2" s="3"/>
      <c r="Z2" s="3"/>
      <c r="AA2" s="3"/>
    </row>
    <row r="3" spans="1:27" ht="16" x14ac:dyDescent="0.2">
      <c r="A3" s="181"/>
      <c r="B3" s="181"/>
      <c r="C3" s="181"/>
      <c r="D3" s="181"/>
      <c r="E3" s="181"/>
      <c r="F3" s="181"/>
      <c r="G3" s="181"/>
      <c r="H3" s="181"/>
      <c r="I3" s="181"/>
      <c r="J3" s="181"/>
      <c r="K3" s="182"/>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83" t="s">
        <v>16</v>
      </c>
      <c r="B5" s="184"/>
      <c r="C5" s="184" t="s">
        <v>17</v>
      </c>
      <c r="D5" s="184"/>
      <c r="E5" s="184"/>
      <c r="F5" s="184" t="s">
        <v>18</v>
      </c>
      <c r="G5" s="184"/>
      <c r="H5" s="184"/>
      <c r="I5" s="184" t="s">
        <v>19</v>
      </c>
      <c r="J5" s="185"/>
      <c r="K5" s="88" t="s">
        <v>20</v>
      </c>
      <c r="L5" s="1"/>
      <c r="M5" s="1"/>
      <c r="N5" s="1"/>
      <c r="O5" s="1"/>
      <c r="P5" s="1"/>
      <c r="Q5" s="1"/>
      <c r="R5" s="1"/>
      <c r="S5" s="1"/>
      <c r="T5" s="3"/>
      <c r="U5" s="3"/>
      <c r="V5" s="3"/>
      <c r="W5" s="3"/>
      <c r="X5" s="3"/>
      <c r="Y5" s="3"/>
      <c r="Z5" s="3"/>
      <c r="AA5" s="3"/>
    </row>
    <row r="6" spans="1:27" ht="16" x14ac:dyDescent="0.2">
      <c r="A6" s="186"/>
      <c r="B6" s="187"/>
      <c r="C6" s="188"/>
      <c r="D6" s="187"/>
      <c r="E6" s="187"/>
      <c r="F6" s="188"/>
      <c r="G6" s="187"/>
      <c r="H6" s="187"/>
      <c r="I6" s="188"/>
      <c r="J6" s="187"/>
      <c r="K6" s="5"/>
      <c r="L6" s="1"/>
      <c r="M6" s="1"/>
      <c r="N6" s="1"/>
      <c r="O6" s="1"/>
      <c r="P6" s="1"/>
      <c r="Q6" s="1"/>
      <c r="R6" s="1"/>
      <c r="S6" s="1"/>
      <c r="T6" s="3"/>
      <c r="U6" s="3"/>
      <c r="V6" s="3"/>
      <c r="W6" s="3"/>
      <c r="X6" s="3"/>
      <c r="Y6" s="3"/>
      <c r="Z6" s="3"/>
      <c r="AA6" s="3"/>
    </row>
    <row r="7" spans="1:27" ht="16" x14ac:dyDescent="0.2">
      <c r="A7" s="186"/>
      <c r="B7" s="187"/>
      <c r="C7" s="188"/>
      <c r="D7" s="187"/>
      <c r="E7" s="187"/>
      <c r="F7" s="188"/>
      <c r="G7" s="187"/>
      <c r="H7" s="187"/>
      <c r="I7" s="188"/>
      <c r="J7" s="187"/>
      <c r="K7" s="5"/>
      <c r="L7" s="1"/>
      <c r="M7" s="1"/>
      <c r="N7" s="1"/>
      <c r="O7" s="1"/>
      <c r="P7" s="1"/>
      <c r="Q7" s="1"/>
      <c r="R7" s="1"/>
      <c r="S7" s="1"/>
      <c r="T7" s="3"/>
      <c r="U7" s="3"/>
      <c r="V7" s="3"/>
      <c r="W7" s="3"/>
      <c r="X7" s="3"/>
      <c r="Y7" s="3"/>
      <c r="Z7" s="3"/>
      <c r="AA7" s="3"/>
    </row>
    <row r="8" spans="1:27" ht="16" x14ac:dyDescent="0.2">
      <c r="A8" s="186"/>
      <c r="B8" s="187"/>
      <c r="C8" s="188"/>
      <c r="D8" s="187"/>
      <c r="E8" s="187"/>
      <c r="F8" s="188"/>
      <c r="G8" s="187"/>
      <c r="H8" s="187"/>
      <c r="I8" s="188"/>
      <c r="J8" s="187"/>
      <c r="K8" s="5"/>
      <c r="L8" s="1"/>
      <c r="M8" s="1"/>
      <c r="N8" s="1"/>
      <c r="O8" s="1"/>
      <c r="P8" s="1"/>
      <c r="Q8" s="1"/>
      <c r="R8" s="1"/>
      <c r="S8" s="1"/>
      <c r="T8" s="3"/>
      <c r="U8" s="3"/>
      <c r="V8" s="3"/>
      <c r="W8" s="3"/>
      <c r="X8" s="3"/>
      <c r="Y8" s="3"/>
      <c r="Z8" s="3"/>
      <c r="AA8" s="3"/>
    </row>
    <row r="9" spans="1:27" ht="16" x14ac:dyDescent="0.2">
      <c r="A9" s="186"/>
      <c r="B9" s="187"/>
      <c r="C9" s="188"/>
      <c r="D9" s="187"/>
      <c r="E9" s="187"/>
      <c r="F9" s="188"/>
      <c r="G9" s="187"/>
      <c r="H9" s="187"/>
      <c r="I9" s="188"/>
      <c r="J9" s="187"/>
      <c r="K9" s="5"/>
      <c r="L9" s="1"/>
      <c r="M9" s="1"/>
      <c r="N9" s="1"/>
      <c r="O9" s="1"/>
      <c r="P9" s="1"/>
      <c r="Q9" s="1"/>
      <c r="R9" s="1"/>
      <c r="S9" s="1"/>
      <c r="T9" s="3"/>
      <c r="U9" s="3"/>
      <c r="V9" s="3"/>
      <c r="W9" s="3"/>
      <c r="X9" s="3"/>
      <c r="Y9" s="3"/>
      <c r="Z9" s="3"/>
      <c r="AA9" s="3"/>
    </row>
    <row r="10" spans="1:27" ht="16" x14ac:dyDescent="0.2">
      <c r="A10" s="186"/>
      <c r="B10" s="187"/>
      <c r="C10" s="188"/>
      <c r="D10" s="187"/>
      <c r="E10" s="187"/>
      <c r="F10" s="188"/>
      <c r="G10" s="187"/>
      <c r="H10" s="187"/>
      <c r="I10" s="188"/>
      <c r="J10" s="187"/>
      <c r="K10" s="5"/>
      <c r="L10" s="1"/>
      <c r="M10" s="1"/>
      <c r="N10" s="1"/>
      <c r="O10" s="1"/>
      <c r="P10" s="1"/>
      <c r="Q10" s="1"/>
      <c r="R10" s="1"/>
      <c r="S10" s="1"/>
      <c r="T10" s="3"/>
      <c r="U10" s="3"/>
      <c r="V10" s="3"/>
      <c r="W10" s="3"/>
      <c r="X10" s="3"/>
      <c r="Y10" s="3"/>
      <c r="Z10" s="3"/>
      <c r="AA10" s="3"/>
    </row>
    <row r="11" spans="1:27" ht="16" x14ac:dyDescent="0.2">
      <c r="A11" s="186"/>
      <c r="B11" s="187"/>
      <c r="C11" s="188"/>
      <c r="D11" s="187"/>
      <c r="E11" s="187"/>
      <c r="F11" s="188"/>
      <c r="G11" s="187"/>
      <c r="H11" s="187"/>
      <c r="I11" s="188"/>
      <c r="J11" s="187"/>
      <c r="K11" s="5"/>
      <c r="L11" s="1"/>
      <c r="M11" s="1"/>
      <c r="N11" s="1"/>
      <c r="O11" s="1"/>
      <c r="P11" s="1"/>
      <c r="Q11" s="1"/>
      <c r="R11" s="1"/>
      <c r="S11" s="1"/>
      <c r="T11" s="3"/>
      <c r="U11" s="3"/>
      <c r="V11" s="3"/>
      <c r="W11" s="3"/>
      <c r="X11" s="3"/>
      <c r="Y11" s="3"/>
      <c r="Z11" s="3"/>
      <c r="AA11" s="3"/>
    </row>
    <row r="12" spans="1:27" ht="16" x14ac:dyDescent="0.2">
      <c r="A12" s="186"/>
      <c r="B12" s="187"/>
      <c r="C12" s="188"/>
      <c r="D12" s="187"/>
      <c r="E12" s="187"/>
      <c r="F12" s="188"/>
      <c r="G12" s="187"/>
      <c r="H12" s="187"/>
      <c r="I12" s="188"/>
      <c r="J12" s="187"/>
      <c r="K12" s="5"/>
      <c r="L12" s="1"/>
      <c r="M12" s="1"/>
      <c r="N12" s="1"/>
      <c r="O12" s="1"/>
      <c r="P12" s="1"/>
      <c r="Q12" s="1"/>
      <c r="R12" s="1"/>
      <c r="S12" s="1"/>
      <c r="T12" s="3"/>
      <c r="U12" s="3"/>
      <c r="V12" s="3"/>
      <c r="W12" s="3"/>
      <c r="X12" s="3"/>
      <c r="Y12" s="3"/>
      <c r="Z12" s="3"/>
      <c r="AA12" s="3"/>
    </row>
    <row r="13" spans="1:27" ht="16" x14ac:dyDescent="0.2">
      <c r="A13" s="186"/>
      <c r="B13" s="187"/>
      <c r="C13" s="188"/>
      <c r="D13" s="187"/>
      <c r="E13" s="187"/>
      <c r="F13" s="188"/>
      <c r="G13" s="187"/>
      <c r="H13" s="187"/>
      <c r="I13" s="188"/>
      <c r="J13" s="187"/>
      <c r="K13" s="5"/>
      <c r="L13" s="1"/>
      <c r="M13" s="1"/>
      <c r="N13" s="1"/>
      <c r="O13" s="1"/>
      <c r="P13" s="1"/>
      <c r="Q13" s="1"/>
      <c r="R13" s="1"/>
      <c r="S13" s="1"/>
      <c r="T13" s="3"/>
      <c r="U13" s="3"/>
      <c r="V13" s="3"/>
      <c r="W13" s="3"/>
      <c r="X13" s="3"/>
      <c r="Y13" s="3"/>
      <c r="Z13" s="3"/>
      <c r="AA13" s="3"/>
    </row>
    <row r="14" spans="1:27" ht="16" x14ac:dyDescent="0.2">
      <c r="A14" s="186"/>
      <c r="B14" s="187"/>
      <c r="C14" s="188"/>
      <c r="D14" s="187"/>
      <c r="E14" s="187"/>
      <c r="F14" s="188"/>
      <c r="G14" s="187"/>
      <c r="H14" s="187"/>
      <c r="I14" s="188"/>
      <c r="J14" s="187"/>
      <c r="K14" s="5"/>
      <c r="L14" s="1"/>
      <c r="M14" s="1"/>
      <c r="N14" s="1"/>
      <c r="O14" s="1"/>
      <c r="P14" s="1"/>
      <c r="Q14" s="1"/>
      <c r="R14" s="1"/>
      <c r="S14" s="1"/>
      <c r="T14" s="3"/>
      <c r="U14" s="3"/>
      <c r="V14" s="3"/>
      <c r="W14" s="3"/>
      <c r="X14" s="3"/>
      <c r="Y14" s="3"/>
      <c r="Z14" s="3"/>
      <c r="AA14" s="3"/>
    </row>
    <row r="15" spans="1:27" ht="17" thickBot="1" x14ac:dyDescent="0.25">
      <c r="A15" s="189"/>
      <c r="B15" s="190"/>
      <c r="C15" s="191"/>
      <c r="D15" s="190"/>
      <c r="E15" s="190"/>
      <c r="F15" s="191"/>
      <c r="G15" s="190"/>
      <c r="H15" s="190"/>
      <c r="I15" s="191"/>
      <c r="J15" s="190"/>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192" t="s">
        <v>21</v>
      </c>
      <c r="B17" s="192"/>
      <c r="C17" s="192"/>
      <c r="D17" s="192"/>
      <c r="E17" s="192"/>
      <c r="F17" s="192"/>
      <c r="G17" s="192"/>
      <c r="H17" s="192"/>
      <c r="I17" s="192"/>
      <c r="J17" s="192"/>
      <c r="K17" s="192"/>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193" t="s">
        <v>14</v>
      </c>
      <c r="B19" s="194"/>
      <c r="C19" s="185" t="s">
        <v>17</v>
      </c>
      <c r="D19" s="195"/>
      <c r="E19" s="194"/>
      <c r="F19" s="185" t="s">
        <v>22</v>
      </c>
      <c r="G19" s="195"/>
      <c r="H19" s="194"/>
      <c r="I19" s="185" t="s">
        <v>19</v>
      </c>
      <c r="J19" s="196"/>
      <c r="K19" s="8"/>
      <c r="L19" s="1"/>
      <c r="M19" s="1"/>
      <c r="N19" s="1"/>
      <c r="O19" s="1"/>
      <c r="P19" s="1"/>
      <c r="Q19" s="1"/>
      <c r="R19" s="1"/>
      <c r="S19" s="1"/>
      <c r="T19" s="3"/>
      <c r="U19" s="3"/>
      <c r="V19" s="3"/>
      <c r="W19" s="3"/>
      <c r="X19" s="3"/>
      <c r="Y19" s="3"/>
      <c r="Z19" s="3"/>
      <c r="AA19" s="3"/>
    </row>
    <row r="20" spans="1:27" ht="16" x14ac:dyDescent="0.2">
      <c r="A20" s="197"/>
      <c r="B20" s="198"/>
      <c r="C20" s="199"/>
      <c r="D20" s="200"/>
      <c r="E20" s="198"/>
      <c r="F20" s="199"/>
      <c r="G20" s="200"/>
      <c r="H20" s="198"/>
      <c r="I20" s="199"/>
      <c r="J20" s="201"/>
      <c r="K20" s="8"/>
      <c r="L20" s="1"/>
      <c r="M20" s="1"/>
      <c r="N20" s="1"/>
      <c r="O20" s="1"/>
      <c r="P20" s="1"/>
      <c r="Q20" s="1"/>
      <c r="R20" s="1"/>
      <c r="S20" s="1"/>
      <c r="T20" s="3"/>
      <c r="U20" s="3"/>
      <c r="V20" s="3"/>
      <c r="W20" s="3"/>
      <c r="X20" s="3"/>
      <c r="Y20" s="3"/>
      <c r="Z20" s="3"/>
      <c r="AA20" s="3"/>
    </row>
    <row r="21" spans="1:27" ht="16" x14ac:dyDescent="0.2">
      <c r="A21" s="197"/>
      <c r="B21" s="198"/>
      <c r="C21" s="199"/>
      <c r="D21" s="200"/>
      <c r="E21" s="198"/>
      <c r="F21" s="199"/>
      <c r="G21" s="200"/>
      <c r="H21" s="198"/>
      <c r="I21" s="199"/>
      <c r="J21" s="201"/>
      <c r="K21" s="8"/>
      <c r="L21" s="1"/>
      <c r="M21" s="1"/>
      <c r="N21" s="1"/>
      <c r="O21" s="1"/>
      <c r="P21" s="1"/>
      <c r="Q21" s="1"/>
      <c r="R21" s="1"/>
      <c r="S21" s="1"/>
      <c r="T21" s="3"/>
      <c r="U21" s="3"/>
      <c r="V21" s="3"/>
      <c r="W21" s="3"/>
      <c r="X21" s="3"/>
      <c r="Y21" s="3"/>
      <c r="Z21" s="3"/>
      <c r="AA21" s="3"/>
    </row>
    <row r="22" spans="1:27" ht="16" x14ac:dyDescent="0.2">
      <c r="A22" s="197"/>
      <c r="B22" s="198"/>
      <c r="C22" s="199"/>
      <c r="D22" s="200"/>
      <c r="E22" s="198"/>
      <c r="F22" s="199"/>
      <c r="G22" s="200"/>
      <c r="H22" s="198"/>
      <c r="I22" s="199"/>
      <c r="J22" s="201"/>
      <c r="K22" s="8"/>
      <c r="L22" s="1"/>
      <c r="M22" s="1"/>
      <c r="N22" s="1"/>
      <c r="O22" s="1"/>
      <c r="P22" s="1"/>
      <c r="Q22" s="1"/>
      <c r="R22" s="1"/>
      <c r="S22" s="1"/>
      <c r="T22" s="3"/>
      <c r="U22" s="3"/>
      <c r="V22" s="3"/>
      <c r="W22" s="3"/>
      <c r="X22" s="3"/>
      <c r="Y22" s="3"/>
      <c r="Z22" s="3"/>
      <c r="AA22" s="3"/>
    </row>
    <row r="23" spans="1:27" ht="16" x14ac:dyDescent="0.2">
      <c r="A23" s="197"/>
      <c r="B23" s="198"/>
      <c r="C23" s="199"/>
      <c r="D23" s="200"/>
      <c r="E23" s="198"/>
      <c r="F23" s="199"/>
      <c r="G23" s="200"/>
      <c r="H23" s="198"/>
      <c r="I23" s="199"/>
      <c r="J23" s="201"/>
      <c r="K23" s="8"/>
      <c r="L23" s="1"/>
      <c r="M23" s="1"/>
      <c r="N23" s="1"/>
      <c r="O23" s="1"/>
      <c r="P23" s="1"/>
      <c r="Q23" s="1"/>
      <c r="R23" s="1"/>
      <c r="S23" s="1"/>
      <c r="T23" s="3"/>
      <c r="U23" s="3"/>
      <c r="V23" s="3"/>
      <c r="W23" s="3"/>
      <c r="X23" s="3"/>
      <c r="Y23" s="3"/>
      <c r="Z23" s="3"/>
      <c r="AA23" s="3"/>
    </row>
    <row r="24" spans="1:27" ht="16" x14ac:dyDescent="0.2">
      <c r="A24" s="197"/>
      <c r="B24" s="198"/>
      <c r="C24" s="199"/>
      <c r="D24" s="200"/>
      <c r="E24" s="198"/>
      <c r="F24" s="199"/>
      <c r="G24" s="200"/>
      <c r="H24" s="198"/>
      <c r="I24" s="199"/>
      <c r="J24" s="201"/>
      <c r="K24" s="8"/>
      <c r="L24" s="1"/>
      <c r="M24" s="1"/>
      <c r="N24" s="1"/>
      <c r="O24" s="1"/>
      <c r="P24" s="1"/>
      <c r="Q24" s="1"/>
      <c r="R24" s="1"/>
      <c r="S24" s="1"/>
      <c r="T24" s="3"/>
      <c r="U24" s="3"/>
      <c r="V24" s="3"/>
      <c r="W24" s="3"/>
      <c r="X24" s="3"/>
      <c r="Y24" s="3"/>
      <c r="Z24" s="3"/>
      <c r="AA24" s="3"/>
    </row>
    <row r="25" spans="1:27" ht="16" x14ac:dyDescent="0.2">
      <c r="A25" s="197"/>
      <c r="B25" s="198"/>
      <c r="C25" s="199"/>
      <c r="D25" s="200"/>
      <c r="E25" s="198"/>
      <c r="F25" s="199"/>
      <c r="G25" s="200"/>
      <c r="H25" s="198"/>
      <c r="I25" s="199"/>
      <c r="J25" s="201"/>
      <c r="K25" s="8"/>
      <c r="L25" s="1"/>
      <c r="M25" s="1"/>
      <c r="N25" s="1"/>
      <c r="O25" s="1"/>
      <c r="P25" s="1"/>
      <c r="Q25" s="1"/>
      <c r="R25" s="1"/>
      <c r="S25" s="1"/>
      <c r="T25" s="3"/>
      <c r="U25" s="3"/>
      <c r="V25" s="3"/>
      <c r="W25" s="3"/>
      <c r="X25" s="3"/>
      <c r="Y25" s="3"/>
      <c r="Z25" s="3"/>
      <c r="AA25" s="3"/>
    </row>
    <row r="26" spans="1:27" ht="16" x14ac:dyDescent="0.2">
      <c r="A26" s="197"/>
      <c r="B26" s="198"/>
      <c r="C26" s="199"/>
      <c r="D26" s="200"/>
      <c r="E26" s="198"/>
      <c r="F26" s="199"/>
      <c r="G26" s="200"/>
      <c r="H26" s="198"/>
      <c r="I26" s="199"/>
      <c r="J26" s="201"/>
      <c r="K26" s="8"/>
      <c r="L26" s="1"/>
      <c r="M26" s="1"/>
      <c r="N26" s="1"/>
      <c r="O26" s="1"/>
      <c r="P26" s="1"/>
      <c r="Q26" s="1"/>
      <c r="R26" s="1"/>
      <c r="S26" s="1"/>
      <c r="T26" s="3"/>
      <c r="U26" s="3"/>
      <c r="V26" s="3"/>
      <c r="W26" s="3"/>
      <c r="X26" s="3"/>
      <c r="Y26" s="3"/>
      <c r="Z26" s="3"/>
      <c r="AA26" s="3"/>
    </row>
    <row r="27" spans="1:27" ht="16" x14ac:dyDescent="0.2">
      <c r="A27" s="197"/>
      <c r="B27" s="198"/>
      <c r="C27" s="199"/>
      <c r="D27" s="200"/>
      <c r="E27" s="198"/>
      <c r="F27" s="199"/>
      <c r="G27" s="200"/>
      <c r="H27" s="198"/>
      <c r="I27" s="199"/>
      <c r="J27" s="201"/>
      <c r="K27" s="8"/>
      <c r="L27" s="1"/>
      <c r="M27" s="1"/>
      <c r="N27" s="1"/>
      <c r="O27" s="1"/>
      <c r="P27" s="1"/>
      <c r="Q27" s="1"/>
      <c r="R27" s="1"/>
      <c r="S27" s="1"/>
      <c r="T27" s="3"/>
      <c r="U27" s="3"/>
      <c r="V27" s="3"/>
      <c r="W27" s="3"/>
      <c r="X27" s="3"/>
      <c r="Y27" s="3"/>
      <c r="Z27" s="3"/>
      <c r="AA27" s="3"/>
    </row>
    <row r="28" spans="1:27" ht="16" x14ac:dyDescent="0.2">
      <c r="A28" s="197"/>
      <c r="B28" s="198"/>
      <c r="C28" s="199"/>
      <c r="D28" s="200"/>
      <c r="E28" s="198"/>
      <c r="F28" s="199"/>
      <c r="G28" s="200"/>
      <c r="H28" s="198"/>
      <c r="I28" s="199"/>
      <c r="J28" s="201"/>
      <c r="K28" s="8"/>
      <c r="L28" s="1"/>
      <c r="M28" s="1"/>
      <c r="N28" s="1"/>
      <c r="O28" s="1"/>
      <c r="P28" s="1"/>
      <c r="Q28" s="1"/>
      <c r="R28" s="1"/>
      <c r="S28" s="1"/>
      <c r="T28" s="3"/>
      <c r="U28" s="3"/>
      <c r="V28" s="3"/>
      <c r="W28" s="3"/>
      <c r="X28" s="3"/>
      <c r="Y28" s="3"/>
      <c r="Z28" s="3"/>
      <c r="AA28" s="3"/>
    </row>
    <row r="29" spans="1:27" ht="16" x14ac:dyDescent="0.2">
      <c r="A29" s="197"/>
      <c r="B29" s="198"/>
      <c r="C29" s="199"/>
      <c r="D29" s="200"/>
      <c r="E29" s="198"/>
      <c r="F29" s="199"/>
      <c r="G29" s="200"/>
      <c r="H29" s="198"/>
      <c r="I29" s="199"/>
      <c r="J29" s="201"/>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202"/>
      <c r="B31" s="202"/>
      <c r="C31" s="202"/>
      <c r="D31" s="202"/>
      <c r="E31" s="202"/>
      <c r="F31" s="202"/>
      <c r="G31" s="202"/>
      <c r="H31" s="202"/>
      <c r="I31" s="202"/>
      <c r="J31" s="202"/>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195" t="s">
        <v>23</v>
      </c>
      <c r="C35" s="195"/>
      <c r="D35" s="195"/>
      <c r="E35" s="195"/>
      <c r="F35" s="195"/>
      <c r="G35" s="194"/>
      <c r="H35" s="195" t="s">
        <v>45</v>
      </c>
      <c r="I35" s="195"/>
      <c r="J35" s="196"/>
      <c r="K35" s="1"/>
      <c r="L35" s="1"/>
      <c r="M35" s="1"/>
      <c r="N35" s="1"/>
      <c r="O35" s="1"/>
      <c r="P35" s="1"/>
      <c r="Q35" s="1"/>
      <c r="R35" s="1"/>
      <c r="S35" s="1"/>
      <c r="T35" s="3"/>
      <c r="U35" s="3"/>
      <c r="V35" s="3"/>
      <c r="W35" s="3"/>
      <c r="X35" s="3"/>
      <c r="Y35" s="3"/>
      <c r="Z35" s="3"/>
      <c r="AA35" s="3"/>
    </row>
    <row r="36" spans="1:27" ht="16" x14ac:dyDescent="0.2">
      <c r="A36" s="18">
        <v>1</v>
      </c>
      <c r="B36" s="203" t="s">
        <v>24</v>
      </c>
      <c r="C36" s="204"/>
      <c r="D36" s="204"/>
      <c r="E36" s="204"/>
      <c r="F36" s="204"/>
      <c r="G36" s="205"/>
      <c r="H36" s="206"/>
      <c r="I36" s="200"/>
      <c r="J36" s="201"/>
      <c r="K36" s="1"/>
      <c r="L36" s="1"/>
      <c r="M36" s="1"/>
      <c r="N36" s="1"/>
      <c r="O36" s="1"/>
      <c r="P36" s="1"/>
      <c r="Q36" s="1"/>
      <c r="R36" s="1"/>
      <c r="S36" s="1"/>
      <c r="T36" s="3"/>
      <c r="U36" s="3"/>
      <c r="V36" s="3"/>
      <c r="W36" s="3"/>
      <c r="X36" s="3"/>
      <c r="Y36" s="3"/>
      <c r="Z36" s="3"/>
      <c r="AA36" s="3"/>
    </row>
    <row r="37" spans="1:27" ht="16" x14ac:dyDescent="0.2">
      <c r="A37" s="18">
        <v>2</v>
      </c>
      <c r="B37" s="203" t="s">
        <v>25</v>
      </c>
      <c r="C37" s="204"/>
      <c r="D37" s="204"/>
      <c r="E37" s="204"/>
      <c r="F37" s="204"/>
      <c r="G37" s="205"/>
      <c r="H37" s="206"/>
      <c r="I37" s="200"/>
      <c r="J37" s="201"/>
      <c r="K37" s="1"/>
      <c r="L37" s="1"/>
      <c r="M37" s="1"/>
      <c r="N37" s="1"/>
      <c r="O37" s="1"/>
      <c r="P37" s="1"/>
      <c r="Q37" s="1"/>
      <c r="R37" s="1"/>
      <c r="S37" s="1"/>
      <c r="T37" s="3"/>
      <c r="U37" s="3"/>
      <c r="V37" s="3"/>
      <c r="W37" s="3"/>
      <c r="X37" s="3"/>
      <c r="Y37" s="3"/>
      <c r="Z37" s="3"/>
      <c r="AA37" s="3"/>
    </row>
    <row r="38" spans="1:27" ht="51.75" customHeight="1" x14ac:dyDescent="0.2">
      <c r="A38" s="18">
        <v>3</v>
      </c>
      <c r="B38" s="203" t="s">
        <v>26</v>
      </c>
      <c r="C38" s="204"/>
      <c r="D38" s="204"/>
      <c r="E38" s="204"/>
      <c r="F38" s="204"/>
      <c r="G38" s="205"/>
      <c r="H38" s="199"/>
      <c r="I38" s="206"/>
      <c r="J38" s="213"/>
      <c r="K38" s="1"/>
      <c r="L38" s="1"/>
      <c r="M38" s="1"/>
      <c r="N38" s="1"/>
      <c r="O38" s="1"/>
      <c r="P38" s="1"/>
      <c r="Q38" s="1"/>
      <c r="R38" s="1"/>
      <c r="S38" s="1"/>
      <c r="T38" s="3"/>
      <c r="U38" s="3"/>
      <c r="V38" s="3"/>
      <c r="W38" s="3"/>
      <c r="X38" s="3"/>
      <c r="Y38" s="3"/>
      <c r="Z38" s="3"/>
      <c r="AA38" s="3"/>
    </row>
    <row r="39" spans="1:27" ht="32.25" customHeight="1" x14ac:dyDescent="0.2">
      <c r="A39" s="18">
        <v>4</v>
      </c>
      <c r="B39" s="203" t="s">
        <v>27</v>
      </c>
      <c r="C39" s="204"/>
      <c r="D39" s="204"/>
      <c r="E39" s="204"/>
      <c r="F39" s="204"/>
      <c r="G39" s="205"/>
      <c r="H39" s="206"/>
      <c r="I39" s="200"/>
      <c r="J39" s="201"/>
      <c r="K39" s="1"/>
      <c r="L39" s="1"/>
      <c r="M39" s="1"/>
      <c r="N39" s="1"/>
      <c r="O39" s="1"/>
      <c r="P39" s="1"/>
      <c r="Q39" s="1"/>
      <c r="R39" s="1"/>
      <c r="S39" s="1"/>
      <c r="T39" s="3"/>
      <c r="U39" s="3"/>
      <c r="V39" s="3"/>
      <c r="W39" s="3"/>
      <c r="X39" s="3"/>
      <c r="Y39" s="3"/>
      <c r="Z39" s="3"/>
      <c r="AA39" s="3"/>
    </row>
    <row r="40" spans="1:27" ht="16" x14ac:dyDescent="0.2">
      <c r="A40" s="19">
        <v>5</v>
      </c>
      <c r="B40" s="207" t="s">
        <v>30</v>
      </c>
      <c r="C40" s="208"/>
      <c r="D40" s="208"/>
      <c r="E40" s="208"/>
      <c r="F40" s="208"/>
      <c r="G40" s="209"/>
      <c r="H40" s="206"/>
      <c r="I40" s="200"/>
      <c r="J40" s="201"/>
      <c r="K40" s="1"/>
      <c r="L40" s="1"/>
      <c r="M40" s="1"/>
      <c r="N40" s="1"/>
      <c r="O40" s="1"/>
      <c r="P40" s="1"/>
      <c r="Q40" s="1"/>
      <c r="R40" s="1"/>
      <c r="S40" s="1"/>
      <c r="T40" s="3"/>
      <c r="U40" s="3"/>
      <c r="V40" s="3"/>
      <c r="W40" s="3"/>
      <c r="X40" s="3"/>
      <c r="Y40" s="3"/>
      <c r="Z40" s="3"/>
      <c r="AA40" s="3"/>
    </row>
    <row r="41" spans="1:27" ht="16" x14ac:dyDescent="0.2">
      <c r="A41" s="10">
        <v>6</v>
      </c>
      <c r="B41" s="210" t="s">
        <v>147</v>
      </c>
      <c r="C41" s="211"/>
      <c r="D41" s="211"/>
      <c r="E41" s="211"/>
      <c r="F41" s="211"/>
      <c r="G41" s="212"/>
      <c r="H41" s="206"/>
      <c r="I41" s="200"/>
      <c r="J41" s="201"/>
      <c r="K41" s="1"/>
      <c r="L41" s="1"/>
      <c r="M41" s="1"/>
      <c r="N41" s="1"/>
      <c r="O41" s="1"/>
      <c r="P41" s="1"/>
      <c r="Q41" s="1"/>
      <c r="R41" s="1"/>
      <c r="S41" s="1"/>
      <c r="T41" s="3"/>
      <c r="U41" s="3"/>
      <c r="V41" s="3"/>
      <c r="W41" s="3"/>
      <c r="X41" s="3"/>
      <c r="Y41" s="3"/>
      <c r="Z41" s="3"/>
      <c r="AA41" s="3"/>
    </row>
    <row r="42" spans="1:27" ht="16" x14ac:dyDescent="0.2">
      <c r="A42" s="10">
        <v>7</v>
      </c>
      <c r="B42" s="203" t="s">
        <v>148</v>
      </c>
      <c r="C42" s="204"/>
      <c r="D42" s="204"/>
      <c r="E42" s="204"/>
      <c r="F42" s="204"/>
      <c r="G42" s="205"/>
      <c r="H42" s="206"/>
      <c r="I42" s="200"/>
      <c r="J42" s="201"/>
      <c r="K42" s="1"/>
      <c r="L42" s="1"/>
      <c r="M42" s="1"/>
      <c r="N42" s="1"/>
      <c r="O42" s="1"/>
      <c r="P42" s="1"/>
      <c r="Q42" s="1"/>
      <c r="R42" s="1"/>
      <c r="S42" s="1"/>
      <c r="T42" s="3"/>
      <c r="U42" s="3"/>
      <c r="V42" s="3"/>
      <c r="W42" s="3"/>
      <c r="X42" s="3"/>
      <c r="Y42" s="3"/>
      <c r="Z42" s="3"/>
      <c r="AA42" s="3"/>
    </row>
    <row r="43" spans="1:27" ht="16" x14ac:dyDescent="0.2">
      <c r="A43" s="10"/>
      <c r="B43" s="210"/>
      <c r="C43" s="211"/>
      <c r="D43" s="211"/>
      <c r="E43" s="211"/>
      <c r="F43" s="211"/>
      <c r="G43" s="212"/>
      <c r="H43" s="206"/>
      <c r="I43" s="200"/>
      <c r="J43" s="201"/>
      <c r="K43" s="1"/>
      <c r="L43" s="1"/>
      <c r="M43" s="1"/>
      <c r="N43" s="1"/>
      <c r="O43" s="1"/>
      <c r="P43" s="1"/>
      <c r="Q43" s="1"/>
      <c r="R43" s="1"/>
      <c r="S43" s="1"/>
      <c r="T43" s="3"/>
      <c r="U43" s="3"/>
      <c r="V43" s="3"/>
      <c r="W43" s="3"/>
      <c r="X43" s="3"/>
      <c r="Y43" s="3"/>
      <c r="Z43" s="3"/>
      <c r="AA43" s="3"/>
    </row>
    <row r="44" spans="1:27" ht="16" x14ac:dyDescent="0.2">
      <c r="A44" s="10"/>
      <c r="B44" s="210"/>
      <c r="C44" s="211"/>
      <c r="D44" s="211"/>
      <c r="E44" s="211"/>
      <c r="F44" s="211"/>
      <c r="G44" s="212"/>
      <c r="H44" s="206"/>
      <c r="I44" s="200"/>
      <c r="J44" s="201"/>
      <c r="K44" s="1"/>
      <c r="L44" s="1"/>
      <c r="M44" s="1"/>
      <c r="N44" s="1"/>
      <c r="O44" s="1"/>
      <c r="P44" s="1"/>
      <c r="Q44" s="1"/>
      <c r="R44" s="1"/>
      <c r="S44" s="1"/>
      <c r="T44" s="3"/>
      <c r="U44" s="3"/>
      <c r="V44" s="3"/>
      <c r="W44" s="3"/>
      <c r="X44" s="3"/>
      <c r="Y44" s="3"/>
      <c r="Z44" s="3"/>
      <c r="AA44" s="3"/>
    </row>
    <row r="45" spans="1:27" ht="16" x14ac:dyDescent="0.2">
      <c r="A45" s="10"/>
      <c r="B45" s="210"/>
      <c r="C45" s="211"/>
      <c r="D45" s="211"/>
      <c r="E45" s="211"/>
      <c r="F45" s="211"/>
      <c r="G45" s="212"/>
      <c r="H45" s="206"/>
      <c r="I45" s="200"/>
      <c r="J45" s="201"/>
      <c r="K45" s="1"/>
      <c r="L45" s="1"/>
      <c r="M45" s="1"/>
      <c r="N45" s="1"/>
      <c r="O45" s="1"/>
      <c r="P45" s="1"/>
      <c r="Q45" s="1"/>
      <c r="R45" s="1"/>
      <c r="S45" s="1"/>
      <c r="T45" s="3"/>
      <c r="U45" s="3"/>
      <c r="V45" s="3"/>
      <c r="W45" s="3"/>
      <c r="X45" s="3"/>
      <c r="Y45" s="3"/>
      <c r="Z45" s="3"/>
      <c r="AA45" s="3"/>
    </row>
    <row r="46" spans="1:27" ht="17" thickBot="1" x14ac:dyDescent="0.25">
      <c r="A46" s="11"/>
      <c r="B46" s="214"/>
      <c r="C46" s="215"/>
      <c r="D46" s="215"/>
      <c r="E46" s="215"/>
      <c r="F46" s="215"/>
      <c r="G46" s="216"/>
      <c r="H46" s="217"/>
      <c r="I46" s="218"/>
      <c r="J46" s="219"/>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220" t="s">
        <v>28</v>
      </c>
      <c r="B48" s="220"/>
      <c r="C48" s="220"/>
      <c r="D48" s="220"/>
      <c r="E48" s="220"/>
      <c r="F48" s="220"/>
      <c r="G48" s="220"/>
      <c r="H48" s="220"/>
      <c r="I48" s="220"/>
      <c r="J48" s="220"/>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221" t="s">
        <v>29</v>
      </c>
      <c r="B51" s="221"/>
      <c r="C51" s="221"/>
      <c r="D51" s="221"/>
      <c r="E51" s="222"/>
      <c r="F51" s="223"/>
      <c r="G51" s="223"/>
      <c r="H51" s="223"/>
      <c r="I51" s="223"/>
      <c r="J51" s="223"/>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221" t="s">
        <v>210</v>
      </c>
      <c r="B53" s="221"/>
      <c r="C53" s="221"/>
      <c r="D53" s="221"/>
      <c r="E53" s="222"/>
      <c r="F53" s="223"/>
      <c r="G53" s="223"/>
      <c r="H53" s="223"/>
      <c r="I53" s="223"/>
      <c r="J53" s="223"/>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zoomScale="169" zoomScaleNormal="112" workbookViewId="0">
      <selection activeCell="Q31" sqref="Q31"/>
    </sheetView>
  </sheetViews>
  <sheetFormatPr baseColWidth="10" defaultColWidth="9.1640625" defaultRowHeight="16" x14ac:dyDescent="0.2"/>
  <cols>
    <col min="1" max="1" width="3.5" style="12" customWidth="1"/>
    <col min="2" max="16384" width="9.1640625" style="12"/>
  </cols>
  <sheetData>
    <row r="1" spans="1:15" ht="18" x14ac:dyDescent="0.2">
      <c r="A1" s="226" t="s">
        <v>138</v>
      </c>
      <c r="B1" s="226"/>
      <c r="C1" s="226"/>
      <c r="D1" s="226"/>
      <c r="E1" s="226"/>
      <c r="F1" s="226"/>
      <c r="G1" s="226"/>
      <c r="H1" s="226"/>
      <c r="I1" s="226"/>
      <c r="J1" s="226"/>
      <c r="K1" s="226"/>
      <c r="L1" s="226"/>
      <c r="M1" s="226"/>
      <c r="N1" s="226"/>
      <c r="O1" s="226"/>
    </row>
    <row r="2" spans="1:15" x14ac:dyDescent="0.2">
      <c r="A2" s="94" t="s">
        <v>43</v>
      </c>
      <c r="B2" s="224" t="s">
        <v>211</v>
      </c>
      <c r="C2" s="224"/>
      <c r="D2" s="224"/>
      <c r="E2" s="224"/>
      <c r="F2" s="224"/>
      <c r="G2" s="224"/>
      <c r="H2" s="224"/>
      <c r="I2" s="224"/>
      <c r="J2" s="224"/>
      <c r="K2" s="224"/>
      <c r="L2" s="224"/>
      <c r="M2" s="224"/>
      <c r="N2" s="224"/>
      <c r="O2" s="224"/>
    </row>
    <row r="3" spans="1:15" x14ac:dyDescent="0.2">
      <c r="A3" s="94"/>
      <c r="B3" s="224"/>
      <c r="C3" s="224"/>
      <c r="D3" s="224"/>
      <c r="E3" s="224"/>
      <c r="F3" s="224"/>
      <c r="G3" s="224"/>
      <c r="H3" s="224"/>
      <c r="I3" s="224"/>
      <c r="J3" s="224"/>
      <c r="K3" s="224"/>
      <c r="L3" s="224"/>
      <c r="M3" s="224"/>
      <c r="N3" s="224"/>
      <c r="O3" s="224"/>
    </row>
    <row r="4" spans="1:15" x14ac:dyDescent="0.2">
      <c r="A4" s="94"/>
      <c r="B4" s="224"/>
      <c r="C4" s="224"/>
      <c r="D4" s="224"/>
      <c r="E4" s="224"/>
      <c r="F4" s="224"/>
      <c r="G4" s="224"/>
      <c r="H4" s="224"/>
      <c r="I4" s="224"/>
      <c r="J4" s="224"/>
      <c r="K4" s="224"/>
      <c r="L4" s="224"/>
      <c r="M4" s="224"/>
      <c r="N4" s="224"/>
      <c r="O4" s="224"/>
    </row>
    <row r="5" spans="1:15" x14ac:dyDescent="0.2">
      <c r="A5" s="94"/>
      <c r="B5" s="224"/>
      <c r="C5" s="224"/>
      <c r="D5" s="224"/>
      <c r="E5" s="224"/>
      <c r="F5" s="224"/>
      <c r="G5" s="224"/>
      <c r="H5" s="224"/>
      <c r="I5" s="224"/>
      <c r="J5" s="224"/>
      <c r="K5" s="224"/>
      <c r="L5" s="224"/>
      <c r="M5" s="224"/>
      <c r="N5" s="224"/>
      <c r="O5" s="224"/>
    </row>
    <row r="6" spans="1:15" x14ac:dyDescent="0.2">
      <c r="A6" s="94"/>
      <c r="B6" s="224"/>
      <c r="C6" s="224"/>
      <c r="D6" s="224"/>
      <c r="E6" s="224"/>
      <c r="F6" s="224"/>
      <c r="G6" s="224"/>
      <c r="H6" s="224"/>
      <c r="I6" s="224"/>
      <c r="J6" s="224"/>
      <c r="K6" s="224"/>
      <c r="L6" s="224"/>
      <c r="M6" s="224"/>
      <c r="N6" s="224"/>
      <c r="O6" s="224"/>
    </row>
    <row r="7" spans="1:15" x14ac:dyDescent="0.2">
      <c r="A7" s="94"/>
      <c r="B7" s="224"/>
      <c r="C7" s="224"/>
      <c r="D7" s="224"/>
      <c r="E7" s="224"/>
      <c r="F7" s="224"/>
      <c r="G7" s="224"/>
      <c r="H7" s="224"/>
      <c r="I7" s="224"/>
      <c r="J7" s="224"/>
      <c r="K7" s="224"/>
      <c r="L7" s="224"/>
      <c r="M7" s="224"/>
      <c r="N7" s="224"/>
      <c r="O7" s="224"/>
    </row>
    <row r="8" spans="1:15" x14ac:dyDescent="0.2">
      <c r="A8" s="94"/>
      <c r="B8" s="224"/>
      <c r="C8" s="224"/>
      <c r="D8" s="224"/>
      <c r="E8" s="224"/>
      <c r="F8" s="224"/>
      <c r="G8" s="224"/>
      <c r="H8" s="224"/>
      <c r="I8" s="224"/>
      <c r="J8" s="224"/>
      <c r="K8" s="224"/>
      <c r="L8" s="224"/>
      <c r="M8" s="224"/>
      <c r="N8" s="224"/>
      <c r="O8" s="224"/>
    </row>
    <row r="9" spans="1:15" x14ac:dyDescent="0.2">
      <c r="A9" s="94"/>
      <c r="B9" s="224"/>
      <c r="C9" s="224"/>
      <c r="D9" s="224"/>
      <c r="E9" s="224"/>
      <c r="F9" s="224"/>
      <c r="G9" s="224"/>
      <c r="H9" s="224"/>
      <c r="I9" s="224"/>
      <c r="J9" s="224"/>
      <c r="K9" s="224"/>
      <c r="L9" s="224"/>
      <c r="M9" s="224"/>
      <c r="N9" s="224"/>
      <c r="O9" s="224"/>
    </row>
    <row r="10" spans="1:15" x14ac:dyDescent="0.2">
      <c r="A10" s="227" t="s">
        <v>46</v>
      </c>
      <c r="B10" s="224" t="s">
        <v>212</v>
      </c>
      <c r="C10" s="224"/>
      <c r="D10" s="224"/>
      <c r="E10" s="224"/>
      <c r="F10" s="224"/>
      <c r="G10" s="224"/>
      <c r="H10" s="224"/>
      <c r="I10" s="224"/>
      <c r="J10" s="224"/>
      <c r="K10" s="224"/>
      <c r="L10" s="224"/>
      <c r="M10" s="224"/>
      <c r="N10" s="224"/>
      <c r="O10" s="224"/>
    </row>
    <row r="11" spans="1:15" x14ac:dyDescent="0.2">
      <c r="A11" s="227"/>
      <c r="B11" s="224"/>
      <c r="C11" s="224"/>
      <c r="D11" s="224"/>
      <c r="E11" s="224"/>
      <c r="F11" s="224"/>
      <c r="G11" s="224"/>
      <c r="H11" s="224"/>
      <c r="I11" s="224"/>
      <c r="J11" s="224"/>
      <c r="K11" s="224"/>
      <c r="L11" s="224"/>
      <c r="M11" s="224"/>
      <c r="N11" s="224"/>
      <c r="O11" s="224"/>
    </row>
    <row r="12" spans="1:15" x14ac:dyDescent="0.2">
      <c r="A12" s="227"/>
      <c r="B12" s="224"/>
      <c r="C12" s="224"/>
      <c r="D12" s="224"/>
      <c r="E12" s="224"/>
      <c r="F12" s="224"/>
      <c r="G12" s="224"/>
      <c r="H12" s="224"/>
      <c r="I12" s="224"/>
      <c r="J12" s="224"/>
      <c r="K12" s="224"/>
      <c r="L12" s="224"/>
      <c r="M12" s="224"/>
      <c r="N12" s="224"/>
      <c r="O12" s="224"/>
    </row>
    <row r="13" spans="1:15" x14ac:dyDescent="0.2">
      <c r="A13" s="227"/>
      <c r="B13" s="224"/>
      <c r="C13" s="224"/>
      <c r="D13" s="224"/>
      <c r="E13" s="224"/>
      <c r="F13" s="224"/>
      <c r="G13" s="224"/>
      <c r="H13" s="224"/>
      <c r="I13" s="224"/>
      <c r="J13" s="224"/>
      <c r="K13" s="224"/>
      <c r="L13" s="224"/>
      <c r="M13" s="224"/>
      <c r="N13" s="224"/>
      <c r="O13" s="224"/>
    </row>
    <row r="14" spans="1:15" x14ac:dyDescent="0.2">
      <c r="A14" s="227"/>
      <c r="B14" s="224"/>
      <c r="C14" s="224"/>
      <c r="D14" s="224"/>
      <c r="E14" s="224"/>
      <c r="F14" s="224"/>
      <c r="G14" s="224"/>
      <c r="H14" s="224"/>
      <c r="I14" s="224"/>
      <c r="J14" s="224"/>
      <c r="K14" s="224"/>
      <c r="L14" s="224"/>
      <c r="M14" s="224"/>
      <c r="N14" s="224"/>
      <c r="O14" s="224"/>
    </row>
    <row r="15" spans="1:15" x14ac:dyDescent="0.2">
      <c r="A15" s="227"/>
      <c r="B15" s="224"/>
      <c r="C15" s="224"/>
      <c r="D15" s="224"/>
      <c r="E15" s="224"/>
      <c r="F15" s="224"/>
      <c r="G15" s="224"/>
      <c r="H15" s="224"/>
      <c r="I15" s="224"/>
      <c r="J15" s="224"/>
      <c r="K15" s="224"/>
      <c r="L15" s="224"/>
      <c r="M15" s="224"/>
      <c r="N15" s="224"/>
      <c r="O15" s="224"/>
    </row>
    <row r="16" spans="1:15" x14ac:dyDescent="0.2">
      <c r="A16" s="227"/>
      <c r="B16" s="224"/>
      <c r="C16" s="224"/>
      <c r="D16" s="224"/>
      <c r="E16" s="224"/>
      <c r="F16" s="224"/>
      <c r="G16" s="224"/>
      <c r="H16" s="224"/>
      <c r="I16" s="224"/>
      <c r="J16" s="224"/>
      <c r="K16" s="224"/>
      <c r="L16" s="224"/>
      <c r="M16" s="224"/>
      <c r="N16" s="224"/>
      <c r="O16" s="224"/>
    </row>
    <row r="17" spans="1:15" x14ac:dyDescent="0.2">
      <c r="A17" s="227"/>
      <c r="B17" s="224"/>
      <c r="C17" s="224"/>
      <c r="D17" s="224"/>
      <c r="E17" s="224"/>
      <c r="F17" s="224"/>
      <c r="G17" s="224"/>
      <c r="H17" s="224"/>
      <c r="I17" s="224"/>
      <c r="J17" s="224"/>
      <c r="K17" s="224"/>
      <c r="L17" s="224"/>
      <c r="M17" s="224"/>
      <c r="N17" s="224"/>
      <c r="O17" s="224"/>
    </row>
    <row r="18" spans="1:15" x14ac:dyDescent="0.2">
      <c r="A18" s="227"/>
      <c r="B18" s="224"/>
      <c r="C18" s="224"/>
      <c r="D18" s="224"/>
      <c r="E18" s="224"/>
      <c r="F18" s="224"/>
      <c r="G18" s="224"/>
      <c r="H18" s="224"/>
      <c r="I18" s="224"/>
      <c r="J18" s="224"/>
      <c r="K18" s="224"/>
      <c r="L18" s="224"/>
      <c r="M18" s="224"/>
      <c r="N18" s="224"/>
      <c r="O18" s="224"/>
    </row>
    <row r="19" spans="1:15" x14ac:dyDescent="0.2">
      <c r="A19" s="227"/>
      <c r="B19" s="224"/>
      <c r="C19" s="224"/>
      <c r="D19" s="224"/>
      <c r="E19" s="224"/>
      <c r="F19" s="224"/>
      <c r="G19" s="224"/>
      <c r="H19" s="224"/>
      <c r="I19" s="224"/>
      <c r="J19" s="224"/>
      <c r="K19" s="224"/>
      <c r="L19" s="224"/>
      <c r="M19" s="224"/>
      <c r="N19" s="224"/>
      <c r="O19" s="224"/>
    </row>
    <row r="20" spans="1:15" x14ac:dyDescent="0.2">
      <c r="A20" s="227" t="s">
        <v>47</v>
      </c>
      <c r="B20" s="224" t="s">
        <v>42</v>
      </c>
      <c r="C20" s="224"/>
      <c r="D20" s="224"/>
      <c r="E20" s="224"/>
      <c r="F20" s="224"/>
      <c r="G20" s="224"/>
      <c r="H20" s="224"/>
      <c r="I20" s="224"/>
      <c r="J20" s="224"/>
      <c r="K20" s="224"/>
      <c r="L20" s="224"/>
      <c r="M20" s="224"/>
      <c r="N20" s="224"/>
      <c r="O20" s="224"/>
    </row>
    <row r="21" spans="1:15" x14ac:dyDescent="0.2">
      <c r="A21" s="227"/>
      <c r="B21" s="224"/>
      <c r="C21" s="224"/>
      <c r="D21" s="224"/>
      <c r="E21" s="224"/>
      <c r="F21" s="224"/>
      <c r="G21" s="224"/>
      <c r="H21" s="224"/>
      <c r="I21" s="224"/>
      <c r="J21" s="224"/>
      <c r="K21" s="224"/>
      <c r="L21" s="224"/>
      <c r="M21" s="224"/>
      <c r="N21" s="224"/>
      <c r="O21" s="224"/>
    </row>
    <row r="22" spans="1:15" x14ac:dyDescent="0.2">
      <c r="A22" s="227"/>
      <c r="B22" s="224"/>
      <c r="C22" s="224"/>
      <c r="D22" s="224"/>
      <c r="E22" s="224"/>
      <c r="F22" s="224"/>
      <c r="G22" s="224"/>
      <c r="H22" s="224"/>
      <c r="I22" s="224"/>
      <c r="J22" s="224"/>
      <c r="K22" s="224"/>
      <c r="L22" s="224"/>
      <c r="M22" s="224"/>
      <c r="N22" s="224"/>
      <c r="O22" s="224"/>
    </row>
    <row r="23" spans="1:15" x14ac:dyDescent="0.2">
      <c r="A23" s="227" t="s">
        <v>48</v>
      </c>
      <c r="B23" s="224" t="s">
        <v>213</v>
      </c>
      <c r="C23" s="224"/>
      <c r="D23" s="224"/>
      <c r="E23" s="224"/>
      <c r="F23" s="224"/>
      <c r="G23" s="224"/>
      <c r="H23" s="224"/>
      <c r="I23" s="224"/>
      <c r="J23" s="224"/>
      <c r="K23" s="224"/>
      <c r="L23" s="224"/>
      <c r="M23" s="224"/>
      <c r="N23" s="224"/>
      <c r="O23" s="224"/>
    </row>
    <row r="24" spans="1:15" x14ac:dyDescent="0.2">
      <c r="A24" s="227"/>
      <c r="B24" s="224"/>
      <c r="C24" s="224"/>
      <c r="D24" s="224"/>
      <c r="E24" s="224"/>
      <c r="F24" s="224"/>
      <c r="G24" s="224"/>
      <c r="H24" s="224"/>
      <c r="I24" s="224"/>
      <c r="J24" s="224"/>
      <c r="K24" s="224"/>
      <c r="L24" s="224"/>
      <c r="M24" s="224"/>
      <c r="N24" s="224"/>
      <c r="O24" s="224"/>
    </row>
    <row r="25" spans="1:15" x14ac:dyDescent="0.2">
      <c r="A25" s="227"/>
      <c r="B25" s="224"/>
      <c r="C25" s="224"/>
      <c r="D25" s="224"/>
      <c r="E25" s="224"/>
      <c r="F25" s="224"/>
      <c r="G25" s="224"/>
      <c r="H25" s="224"/>
      <c r="I25" s="224"/>
      <c r="J25" s="224"/>
      <c r="K25" s="224"/>
      <c r="L25" s="224"/>
      <c r="M25" s="224"/>
      <c r="N25" s="224"/>
      <c r="O25" s="224"/>
    </row>
    <row r="26" spans="1:15" x14ac:dyDescent="0.2">
      <c r="A26" s="227"/>
      <c r="B26" s="224"/>
      <c r="C26" s="224"/>
      <c r="D26" s="224"/>
      <c r="E26" s="224"/>
      <c r="F26" s="224"/>
      <c r="G26" s="224"/>
      <c r="H26" s="224"/>
      <c r="I26" s="224"/>
      <c r="J26" s="224"/>
      <c r="K26" s="224"/>
      <c r="L26" s="224"/>
      <c r="M26" s="224"/>
      <c r="N26" s="224"/>
      <c r="O26" s="224"/>
    </row>
    <row r="27" spans="1:15" x14ac:dyDescent="0.2">
      <c r="A27" s="227"/>
      <c r="B27" s="224"/>
      <c r="C27" s="224"/>
      <c r="D27" s="224"/>
      <c r="E27" s="224"/>
      <c r="F27" s="224"/>
      <c r="G27" s="224"/>
      <c r="H27" s="224"/>
      <c r="I27" s="224"/>
      <c r="J27" s="224"/>
      <c r="K27" s="224"/>
      <c r="L27" s="224"/>
      <c r="M27" s="224"/>
      <c r="N27" s="224"/>
      <c r="O27" s="224"/>
    </row>
    <row r="28" spans="1:15" x14ac:dyDescent="0.2">
      <c r="A28" s="227"/>
      <c r="B28" s="224"/>
      <c r="C28" s="224"/>
      <c r="D28" s="224"/>
      <c r="E28" s="224"/>
      <c r="F28" s="224"/>
      <c r="G28" s="224"/>
      <c r="H28" s="224"/>
      <c r="I28" s="224"/>
      <c r="J28" s="224"/>
      <c r="K28" s="224"/>
      <c r="L28" s="224"/>
      <c r="M28" s="224"/>
      <c r="N28" s="224"/>
      <c r="O28" s="224"/>
    </row>
    <row r="29" spans="1:15" x14ac:dyDescent="0.2">
      <c r="A29" s="227"/>
      <c r="B29" s="224"/>
      <c r="C29" s="224"/>
      <c r="D29" s="224"/>
      <c r="E29" s="224"/>
      <c r="F29" s="224"/>
      <c r="G29" s="224"/>
      <c r="H29" s="224"/>
      <c r="I29" s="224"/>
      <c r="J29" s="224"/>
      <c r="K29" s="224"/>
      <c r="L29" s="224"/>
      <c r="M29" s="224"/>
      <c r="N29" s="224"/>
      <c r="O29" s="224"/>
    </row>
    <row r="30" spans="1:15" x14ac:dyDescent="0.2">
      <c r="A30" s="227"/>
      <c r="B30" s="224"/>
      <c r="C30" s="224"/>
      <c r="D30" s="224"/>
      <c r="E30" s="224"/>
      <c r="F30" s="224"/>
      <c r="G30" s="224"/>
      <c r="H30" s="224"/>
      <c r="I30" s="224"/>
      <c r="J30" s="224"/>
      <c r="K30" s="224"/>
      <c r="L30" s="224"/>
      <c r="M30" s="224"/>
      <c r="N30" s="224"/>
      <c r="O30" s="224"/>
    </row>
    <row r="31" spans="1:15" ht="15.75" customHeight="1" x14ac:dyDescent="0.2">
      <c r="A31" s="227" t="s">
        <v>49</v>
      </c>
      <c r="B31" s="224" t="s">
        <v>214</v>
      </c>
      <c r="C31" s="224"/>
      <c r="D31" s="224"/>
      <c r="E31" s="224"/>
      <c r="F31" s="224"/>
      <c r="G31" s="224"/>
      <c r="H31" s="224"/>
      <c r="I31" s="224"/>
      <c r="J31" s="224"/>
      <c r="K31" s="224"/>
      <c r="L31" s="224"/>
      <c r="M31" s="224"/>
      <c r="N31" s="224"/>
      <c r="O31" s="224"/>
    </row>
    <row r="32" spans="1:15" x14ac:dyDescent="0.2">
      <c r="A32" s="227"/>
      <c r="B32" s="224"/>
      <c r="C32" s="224"/>
      <c r="D32" s="224"/>
      <c r="E32" s="224"/>
      <c r="F32" s="224"/>
      <c r="G32" s="224"/>
      <c r="H32" s="224"/>
      <c r="I32" s="224"/>
      <c r="J32" s="224"/>
      <c r="K32" s="224"/>
      <c r="L32" s="224"/>
      <c r="M32" s="224"/>
      <c r="N32" s="224"/>
      <c r="O32" s="224"/>
    </row>
    <row r="33" spans="1:15" x14ac:dyDescent="0.2">
      <c r="A33" s="227"/>
      <c r="B33" s="224"/>
      <c r="C33" s="224"/>
      <c r="D33" s="224"/>
      <c r="E33" s="224"/>
      <c r="F33" s="224"/>
      <c r="G33" s="224"/>
      <c r="H33" s="224"/>
      <c r="I33" s="224"/>
      <c r="J33" s="224"/>
      <c r="K33" s="224"/>
      <c r="L33" s="224"/>
      <c r="M33" s="224"/>
      <c r="N33" s="224"/>
      <c r="O33" s="224"/>
    </row>
    <row r="34" spans="1:15" x14ac:dyDescent="0.2">
      <c r="A34" s="22" t="s">
        <v>50</v>
      </c>
      <c r="B34" s="224" t="s">
        <v>52</v>
      </c>
      <c r="C34" s="224"/>
      <c r="D34" s="224"/>
      <c r="E34" s="224"/>
      <c r="F34" s="224"/>
      <c r="G34" s="224"/>
      <c r="H34" s="224"/>
      <c r="I34" s="224"/>
      <c r="J34" s="224"/>
      <c r="K34" s="224"/>
      <c r="L34" s="224"/>
      <c r="M34" s="224"/>
      <c r="N34" s="224"/>
      <c r="O34" s="224"/>
    </row>
    <row r="35" spans="1:15" x14ac:dyDescent="0.2">
      <c r="A35" s="22"/>
      <c r="B35" s="225" t="s">
        <v>215</v>
      </c>
      <c r="C35" s="225"/>
      <c r="D35" s="225"/>
      <c r="E35" s="225"/>
      <c r="F35" s="225"/>
      <c r="G35" s="225"/>
      <c r="H35" s="225"/>
      <c r="I35" s="225"/>
      <c r="J35" s="225"/>
      <c r="K35" s="225"/>
      <c r="L35" s="225"/>
      <c r="M35" s="225"/>
      <c r="N35" s="225"/>
      <c r="O35" s="225"/>
    </row>
    <row r="36" spans="1:15" ht="15.75" customHeight="1" x14ac:dyDescent="0.2">
      <c r="A36" s="22"/>
      <c r="B36" s="224" t="s">
        <v>135</v>
      </c>
      <c r="C36" s="224"/>
      <c r="D36" s="224"/>
      <c r="E36" s="224"/>
      <c r="F36" s="224"/>
      <c r="G36" s="224"/>
      <c r="H36" s="224"/>
      <c r="I36" s="224"/>
      <c r="J36" s="224"/>
      <c r="K36" s="224"/>
      <c r="L36" s="224"/>
      <c r="M36" s="224"/>
      <c r="N36" s="224"/>
      <c r="O36" s="224"/>
    </row>
    <row r="37" spans="1:15" x14ac:dyDescent="0.2">
      <c r="A37" s="22"/>
      <c r="B37" s="224"/>
      <c r="C37" s="224"/>
      <c r="D37" s="224"/>
      <c r="E37" s="224"/>
      <c r="F37" s="224"/>
      <c r="G37" s="224"/>
      <c r="H37" s="224"/>
      <c r="I37" s="224"/>
      <c r="J37" s="224"/>
      <c r="K37" s="224"/>
      <c r="L37" s="224"/>
      <c r="M37" s="224"/>
      <c r="N37" s="224"/>
      <c r="O37" s="224"/>
    </row>
    <row r="38" spans="1:15" x14ac:dyDescent="0.2">
      <c r="A38" s="22"/>
      <c r="B38" s="224"/>
      <c r="C38" s="224"/>
      <c r="D38" s="224"/>
      <c r="E38" s="224"/>
      <c r="F38" s="224"/>
      <c r="G38" s="224"/>
      <c r="H38" s="224"/>
      <c r="I38" s="224"/>
      <c r="J38" s="224"/>
      <c r="K38" s="224"/>
      <c r="L38" s="224"/>
      <c r="M38" s="224"/>
      <c r="N38" s="224"/>
      <c r="O38" s="224"/>
    </row>
    <row r="39" spans="1:15" x14ac:dyDescent="0.2">
      <c r="A39" s="22" t="s">
        <v>51</v>
      </c>
      <c r="B39" s="224" t="s">
        <v>53</v>
      </c>
      <c r="C39" s="224"/>
      <c r="D39" s="224"/>
      <c r="E39" s="224"/>
      <c r="F39" s="224"/>
      <c r="G39" s="224"/>
      <c r="H39" s="224"/>
      <c r="I39" s="224"/>
      <c r="J39" s="224"/>
      <c r="K39" s="224"/>
      <c r="L39" s="224"/>
      <c r="M39" s="224"/>
      <c r="N39" s="224"/>
      <c r="O39" s="224"/>
    </row>
    <row r="40" spans="1:15" x14ac:dyDescent="0.2">
      <c r="A40" s="22"/>
      <c r="B40" s="224" t="s">
        <v>54</v>
      </c>
      <c r="C40" s="224"/>
      <c r="D40" s="224"/>
      <c r="E40" s="224"/>
      <c r="F40" s="224"/>
      <c r="G40" s="224"/>
      <c r="H40" s="224"/>
      <c r="I40" s="224"/>
      <c r="J40" s="224"/>
      <c r="K40" s="224"/>
      <c r="L40" s="224"/>
      <c r="M40" s="224"/>
      <c r="N40" s="224"/>
      <c r="O40" s="224"/>
    </row>
    <row r="41" spans="1:15" x14ac:dyDescent="0.2">
      <c r="A41" s="22"/>
      <c r="B41" s="224" t="s">
        <v>55</v>
      </c>
      <c r="C41" s="224"/>
      <c r="D41" s="224"/>
      <c r="E41" s="224"/>
      <c r="F41" s="224"/>
      <c r="G41" s="224"/>
      <c r="H41" s="224"/>
      <c r="I41" s="224"/>
      <c r="J41" s="224"/>
      <c r="K41" s="224"/>
      <c r="L41" s="224"/>
      <c r="M41" s="224"/>
      <c r="N41" s="224"/>
      <c r="O41" s="224"/>
    </row>
    <row r="42" spans="1:15" ht="15.75" customHeight="1" x14ac:dyDescent="0.2">
      <c r="A42" s="22"/>
      <c r="B42" s="224" t="s">
        <v>72</v>
      </c>
      <c r="C42" s="224"/>
      <c r="D42" s="224"/>
      <c r="E42" s="224"/>
      <c r="F42" s="224"/>
      <c r="G42" s="224"/>
      <c r="H42" s="224"/>
      <c r="I42" s="224"/>
      <c r="J42" s="224"/>
      <c r="K42" s="224"/>
      <c r="L42" s="224"/>
      <c r="M42" s="224"/>
      <c r="N42" s="224"/>
      <c r="O42" s="224"/>
    </row>
    <row r="43" spans="1:15" ht="15.75" customHeight="1" x14ac:dyDescent="0.2">
      <c r="A43" s="22"/>
      <c r="B43" s="224"/>
      <c r="C43" s="224"/>
      <c r="D43" s="224"/>
      <c r="E43" s="224"/>
      <c r="F43" s="224"/>
      <c r="G43" s="224"/>
      <c r="H43" s="224"/>
      <c r="I43" s="224"/>
      <c r="J43" s="224"/>
      <c r="K43" s="224"/>
      <c r="L43" s="224"/>
      <c r="M43" s="224"/>
      <c r="N43" s="224"/>
      <c r="O43" s="224"/>
    </row>
    <row r="44" spans="1:15" x14ac:dyDescent="0.2">
      <c r="A44" s="22"/>
      <c r="B44" s="224"/>
      <c r="C44" s="224"/>
      <c r="D44" s="224"/>
      <c r="E44" s="224"/>
      <c r="F44" s="224"/>
      <c r="G44" s="224"/>
      <c r="H44" s="224"/>
      <c r="I44" s="224"/>
      <c r="J44" s="224"/>
      <c r="K44" s="224"/>
      <c r="L44" s="224"/>
      <c r="M44" s="224"/>
      <c r="N44" s="224"/>
      <c r="O44" s="224"/>
    </row>
    <row r="45" spans="1:15" x14ac:dyDescent="0.2">
      <c r="A45" s="22"/>
      <c r="B45" s="224" t="s">
        <v>73</v>
      </c>
      <c r="C45" s="224"/>
      <c r="D45" s="224"/>
      <c r="E45" s="224"/>
      <c r="F45" s="224"/>
      <c r="G45" s="224"/>
      <c r="H45" s="224"/>
      <c r="I45" s="224"/>
      <c r="J45" s="224"/>
      <c r="K45" s="224"/>
      <c r="L45" s="224"/>
      <c r="M45" s="224"/>
      <c r="N45" s="224"/>
      <c r="O45" s="224"/>
    </row>
    <row r="46" spans="1:15" x14ac:dyDescent="0.2">
      <c r="A46" s="22"/>
      <c r="B46" s="224"/>
      <c r="C46" s="224"/>
      <c r="D46" s="224"/>
      <c r="E46" s="224"/>
      <c r="F46" s="224"/>
      <c r="G46" s="224"/>
      <c r="H46" s="224"/>
      <c r="I46" s="224"/>
      <c r="J46" s="224"/>
      <c r="K46" s="224"/>
      <c r="L46" s="224"/>
      <c r="M46" s="224"/>
      <c r="N46" s="224"/>
      <c r="O46" s="224"/>
    </row>
    <row r="47" spans="1:15" x14ac:dyDescent="0.2">
      <c r="A47" s="22" t="s">
        <v>136</v>
      </c>
      <c r="B47" s="225" t="s">
        <v>137</v>
      </c>
      <c r="C47" s="225"/>
      <c r="D47" s="225"/>
      <c r="E47" s="225"/>
      <c r="F47" s="225"/>
      <c r="G47" s="225"/>
      <c r="H47" s="225"/>
      <c r="I47" s="225"/>
      <c r="J47" s="225"/>
      <c r="K47" s="225"/>
      <c r="L47" s="225"/>
      <c r="M47" s="225"/>
      <c r="N47" s="225"/>
      <c r="O47" s="225"/>
    </row>
    <row r="48" spans="1:15" x14ac:dyDescent="0.2">
      <c r="A48" s="22"/>
      <c r="B48" s="224" t="s">
        <v>134</v>
      </c>
      <c r="C48" s="224"/>
      <c r="D48" s="224"/>
      <c r="E48" s="224"/>
      <c r="F48" s="224"/>
      <c r="G48" s="224"/>
      <c r="H48" s="224"/>
      <c r="I48" s="224"/>
      <c r="J48" s="224"/>
      <c r="K48" s="224"/>
      <c r="L48" s="224"/>
      <c r="M48" s="224"/>
      <c r="N48" s="224"/>
      <c r="O48" s="224"/>
    </row>
    <row r="49" spans="1:15" x14ac:dyDescent="0.2">
      <c r="A49" s="22"/>
      <c r="B49" s="95"/>
      <c r="C49" s="95"/>
      <c r="D49" s="95"/>
      <c r="E49" s="95"/>
      <c r="F49" s="95"/>
      <c r="G49" s="95"/>
      <c r="H49" s="95"/>
      <c r="I49" s="95"/>
      <c r="J49" s="95"/>
      <c r="K49" s="95"/>
      <c r="L49" s="95"/>
      <c r="M49" s="95"/>
      <c r="N49" s="95"/>
      <c r="O49" s="95"/>
    </row>
    <row r="50" spans="1:15" x14ac:dyDescent="0.2">
      <c r="A50" s="12" t="s">
        <v>216</v>
      </c>
      <c r="B50" s="224" t="s">
        <v>217</v>
      </c>
      <c r="C50" s="225"/>
      <c r="D50" s="225"/>
      <c r="E50" s="225"/>
      <c r="F50" s="225"/>
      <c r="G50" s="225"/>
      <c r="H50" s="225"/>
      <c r="I50" s="225"/>
      <c r="J50" s="225"/>
      <c r="K50" s="225"/>
      <c r="L50" s="225"/>
      <c r="M50" s="225"/>
      <c r="N50" s="225"/>
      <c r="O50" s="225"/>
    </row>
    <row r="51" spans="1:15" x14ac:dyDescent="0.2">
      <c r="A51" s="30"/>
      <c r="B51" s="225"/>
      <c r="C51" s="225"/>
      <c r="D51" s="225"/>
      <c r="E51" s="225"/>
      <c r="F51" s="225"/>
      <c r="G51" s="225"/>
      <c r="H51" s="225"/>
      <c r="I51" s="225"/>
      <c r="J51" s="225"/>
      <c r="K51" s="225"/>
      <c r="L51" s="225"/>
      <c r="M51" s="225"/>
      <c r="N51" s="225"/>
      <c r="O51" s="225"/>
    </row>
    <row r="52" spans="1:15" x14ac:dyDescent="0.2">
      <c r="A52" s="30"/>
      <c r="B52" s="225"/>
      <c r="C52" s="225"/>
      <c r="D52" s="225"/>
      <c r="E52" s="225"/>
      <c r="F52" s="225"/>
      <c r="G52" s="225"/>
      <c r="H52" s="225"/>
      <c r="I52" s="225"/>
      <c r="J52" s="225"/>
      <c r="K52" s="225"/>
      <c r="L52" s="225"/>
      <c r="M52" s="225"/>
      <c r="N52" s="225"/>
      <c r="O52" s="225"/>
    </row>
    <row r="53" spans="1:15" x14ac:dyDescent="0.2">
      <c r="A53" s="30"/>
      <c r="B53" s="225"/>
      <c r="C53" s="225"/>
      <c r="D53" s="225"/>
      <c r="E53" s="225"/>
      <c r="F53" s="225"/>
      <c r="G53" s="225"/>
      <c r="H53" s="225"/>
      <c r="I53" s="225"/>
      <c r="J53" s="225"/>
      <c r="K53" s="225"/>
      <c r="L53" s="225"/>
      <c r="M53" s="225"/>
      <c r="N53" s="225"/>
      <c r="O53" s="225"/>
    </row>
    <row r="54" spans="1:15" x14ac:dyDescent="0.2">
      <c r="A54" s="30"/>
      <c r="B54" s="225"/>
      <c r="C54" s="225"/>
      <c r="D54" s="225"/>
      <c r="E54" s="225"/>
      <c r="F54" s="225"/>
      <c r="G54" s="225"/>
      <c r="H54" s="225"/>
      <c r="I54" s="225"/>
      <c r="J54" s="225"/>
      <c r="K54" s="225"/>
      <c r="L54" s="225"/>
      <c r="M54" s="225"/>
      <c r="N54" s="225"/>
      <c r="O54" s="225"/>
    </row>
    <row r="55" spans="1:15" x14ac:dyDescent="0.2">
      <c r="A55" s="30"/>
      <c r="B55" s="225"/>
      <c r="C55" s="225"/>
      <c r="D55" s="225"/>
      <c r="E55" s="225"/>
      <c r="F55" s="225"/>
      <c r="G55" s="225"/>
      <c r="H55" s="225"/>
      <c r="I55" s="225"/>
      <c r="J55" s="225"/>
      <c r="K55" s="225"/>
      <c r="L55" s="225"/>
      <c r="M55" s="225"/>
      <c r="N55" s="225"/>
      <c r="O55" s="225"/>
    </row>
    <row r="56" spans="1:15" x14ac:dyDescent="0.2">
      <c r="B56" s="225"/>
      <c r="C56" s="225"/>
      <c r="D56" s="225"/>
      <c r="E56" s="225"/>
      <c r="F56" s="225"/>
      <c r="G56" s="225"/>
      <c r="H56" s="225"/>
      <c r="I56" s="225"/>
      <c r="J56" s="225"/>
      <c r="K56" s="225"/>
      <c r="L56" s="225"/>
      <c r="M56" s="225"/>
      <c r="N56" s="225"/>
      <c r="O56" s="225"/>
    </row>
    <row r="57" spans="1:15" x14ac:dyDescent="0.2">
      <c r="B57" s="225"/>
      <c r="C57" s="225"/>
      <c r="D57" s="225"/>
      <c r="E57" s="225"/>
      <c r="F57" s="225"/>
      <c r="G57" s="225"/>
      <c r="H57" s="225"/>
      <c r="I57" s="225"/>
      <c r="J57" s="225"/>
      <c r="K57" s="225"/>
      <c r="L57" s="225"/>
      <c r="M57" s="225"/>
      <c r="N57" s="225"/>
      <c r="O57" s="225"/>
    </row>
    <row r="58" spans="1:15" x14ac:dyDescent="0.2">
      <c r="B58" s="225"/>
      <c r="C58" s="225"/>
      <c r="D58" s="225"/>
      <c r="E58" s="225"/>
      <c r="F58" s="225"/>
      <c r="G58" s="225"/>
      <c r="H58" s="225"/>
      <c r="I58" s="225"/>
      <c r="J58" s="225"/>
      <c r="K58" s="225"/>
      <c r="L58" s="225"/>
      <c r="M58" s="225"/>
      <c r="N58" s="225"/>
      <c r="O58" s="225"/>
    </row>
    <row r="59" spans="1:15" x14ac:dyDescent="0.2">
      <c r="B59" s="225"/>
      <c r="C59" s="225"/>
      <c r="D59" s="225"/>
      <c r="E59" s="225"/>
      <c r="F59" s="225"/>
      <c r="G59" s="225"/>
      <c r="H59" s="225"/>
      <c r="I59" s="225"/>
      <c r="J59" s="225"/>
      <c r="K59" s="225"/>
      <c r="L59" s="225"/>
      <c r="M59" s="225"/>
      <c r="N59" s="225"/>
      <c r="O59" s="225"/>
    </row>
    <row r="60" spans="1:15" x14ac:dyDescent="0.2">
      <c r="B60" s="225"/>
      <c r="C60" s="225"/>
      <c r="D60" s="225"/>
      <c r="E60" s="225"/>
      <c r="F60" s="225"/>
      <c r="G60" s="225"/>
      <c r="H60" s="225"/>
      <c r="I60" s="225"/>
      <c r="J60" s="225"/>
      <c r="K60" s="225"/>
      <c r="L60" s="225"/>
      <c r="M60" s="225"/>
      <c r="N60" s="225"/>
      <c r="O60" s="225"/>
    </row>
    <row r="61" spans="1:15" x14ac:dyDescent="0.2">
      <c r="B61" s="225"/>
      <c r="C61" s="225"/>
      <c r="D61" s="225"/>
      <c r="E61" s="225"/>
      <c r="F61" s="225"/>
      <c r="G61" s="225"/>
      <c r="H61" s="225"/>
      <c r="I61" s="225"/>
      <c r="J61" s="225"/>
      <c r="K61" s="225"/>
      <c r="L61" s="225"/>
      <c r="M61" s="225"/>
      <c r="N61" s="225"/>
      <c r="O61" s="225"/>
    </row>
    <row r="62" spans="1:15" x14ac:dyDescent="0.2">
      <c r="B62" s="225"/>
      <c r="C62" s="225"/>
      <c r="D62" s="225"/>
      <c r="E62" s="225"/>
      <c r="F62" s="225"/>
      <c r="G62" s="225"/>
      <c r="H62" s="225"/>
      <c r="I62" s="225"/>
      <c r="J62" s="225"/>
      <c r="K62" s="225"/>
      <c r="L62" s="225"/>
      <c r="M62" s="225"/>
      <c r="N62" s="225"/>
      <c r="O62" s="225"/>
    </row>
    <row r="63" spans="1:15" x14ac:dyDescent="0.2">
      <c r="B63" s="225"/>
      <c r="C63" s="225"/>
      <c r="D63" s="225"/>
      <c r="E63" s="225"/>
      <c r="F63" s="225"/>
      <c r="G63" s="225"/>
      <c r="H63" s="225"/>
      <c r="I63" s="225"/>
      <c r="J63" s="225"/>
      <c r="K63" s="225"/>
      <c r="L63" s="225"/>
      <c r="M63" s="225"/>
      <c r="N63" s="225"/>
      <c r="O63" s="225"/>
    </row>
    <row r="64" spans="1:15" x14ac:dyDescent="0.2">
      <c r="B64" s="225"/>
      <c r="C64" s="225"/>
      <c r="D64" s="225"/>
      <c r="E64" s="225"/>
      <c r="F64" s="225"/>
      <c r="G64" s="225"/>
      <c r="H64" s="225"/>
      <c r="I64" s="225"/>
      <c r="J64" s="225"/>
      <c r="K64" s="225"/>
      <c r="L64" s="225"/>
      <c r="M64" s="225"/>
      <c r="N64" s="225"/>
      <c r="O64" s="225"/>
    </row>
    <row r="65" spans="2:15" x14ac:dyDescent="0.2">
      <c r="B65" s="225"/>
      <c r="C65" s="225"/>
      <c r="D65" s="225"/>
      <c r="E65" s="225"/>
      <c r="F65" s="225"/>
      <c r="G65" s="225"/>
      <c r="H65" s="225"/>
      <c r="I65" s="225"/>
      <c r="J65" s="225"/>
      <c r="K65" s="225"/>
      <c r="L65" s="225"/>
      <c r="M65" s="225"/>
      <c r="N65" s="225"/>
      <c r="O65" s="225"/>
    </row>
    <row r="66" spans="2:15" x14ac:dyDescent="0.2">
      <c r="B66" s="225"/>
      <c r="C66" s="225"/>
      <c r="D66" s="225"/>
      <c r="E66" s="225"/>
      <c r="F66" s="225"/>
      <c r="G66" s="225"/>
      <c r="H66" s="225"/>
      <c r="I66" s="225"/>
      <c r="J66" s="225"/>
      <c r="K66" s="225"/>
      <c r="L66" s="225"/>
      <c r="M66" s="225"/>
      <c r="N66" s="225"/>
      <c r="O66" s="225"/>
    </row>
    <row r="67" spans="2:15" x14ac:dyDescent="0.2">
      <c r="B67" s="225"/>
      <c r="C67" s="225"/>
      <c r="D67" s="225"/>
      <c r="E67" s="225"/>
      <c r="F67" s="225"/>
      <c r="G67" s="225"/>
      <c r="H67" s="225"/>
      <c r="I67" s="225"/>
      <c r="J67" s="225"/>
      <c r="K67" s="225"/>
      <c r="L67" s="225"/>
      <c r="M67" s="225"/>
      <c r="N67" s="225"/>
      <c r="O67" s="225"/>
    </row>
    <row r="68" spans="2:15" x14ac:dyDescent="0.2">
      <c r="B68" s="225"/>
      <c r="C68" s="225"/>
      <c r="D68" s="225"/>
      <c r="E68" s="225"/>
      <c r="F68" s="225"/>
      <c r="G68" s="225"/>
      <c r="H68" s="225"/>
      <c r="I68" s="225"/>
      <c r="J68" s="225"/>
      <c r="K68" s="225"/>
      <c r="L68" s="225"/>
      <c r="M68" s="225"/>
      <c r="N68" s="225"/>
      <c r="O68" s="225"/>
    </row>
    <row r="69" spans="2:15" x14ac:dyDescent="0.2">
      <c r="B69" s="225"/>
      <c r="C69" s="225"/>
      <c r="D69" s="225"/>
      <c r="E69" s="225"/>
      <c r="F69" s="225"/>
      <c r="G69" s="225"/>
      <c r="H69" s="225"/>
      <c r="I69" s="225"/>
      <c r="J69" s="225"/>
      <c r="K69" s="225"/>
      <c r="L69" s="225"/>
      <c r="M69" s="225"/>
      <c r="N69" s="225"/>
      <c r="O69" s="225"/>
    </row>
    <row r="70" spans="2:15" x14ac:dyDescent="0.2">
      <c r="B70" s="225"/>
      <c r="C70" s="225"/>
      <c r="D70" s="225"/>
      <c r="E70" s="225"/>
      <c r="F70" s="225"/>
      <c r="G70" s="225"/>
      <c r="H70" s="225"/>
      <c r="I70" s="225"/>
      <c r="J70" s="225"/>
      <c r="K70" s="225"/>
      <c r="L70" s="225"/>
      <c r="M70" s="225"/>
      <c r="N70" s="225"/>
      <c r="O70" s="225"/>
    </row>
    <row r="71" spans="2:15" x14ac:dyDescent="0.2">
      <c r="B71" s="225"/>
      <c r="C71" s="225"/>
      <c r="D71" s="225"/>
      <c r="E71" s="225"/>
      <c r="F71" s="225"/>
      <c r="G71" s="225"/>
      <c r="H71" s="225"/>
      <c r="I71" s="225"/>
      <c r="J71" s="225"/>
      <c r="K71" s="225"/>
      <c r="L71" s="225"/>
      <c r="M71" s="225"/>
      <c r="N71" s="225"/>
      <c r="O71" s="225"/>
    </row>
    <row r="72" spans="2:15" x14ac:dyDescent="0.2">
      <c r="B72" s="225"/>
      <c r="C72" s="225"/>
      <c r="D72" s="225"/>
      <c r="E72" s="225"/>
      <c r="F72" s="225"/>
      <c r="G72" s="225"/>
      <c r="H72" s="225"/>
      <c r="I72" s="225"/>
      <c r="J72" s="225"/>
      <c r="K72" s="225"/>
      <c r="L72" s="225"/>
      <c r="M72" s="225"/>
      <c r="N72" s="225"/>
      <c r="O72" s="225"/>
    </row>
    <row r="73" spans="2:15" x14ac:dyDescent="0.2">
      <c r="B73" s="225"/>
      <c r="C73" s="225"/>
      <c r="D73" s="225"/>
      <c r="E73" s="225"/>
      <c r="F73" s="225"/>
      <c r="G73" s="225"/>
      <c r="H73" s="225"/>
      <c r="I73" s="225"/>
      <c r="J73" s="225"/>
      <c r="K73" s="225"/>
      <c r="L73" s="225"/>
      <c r="M73" s="225"/>
      <c r="N73" s="225"/>
      <c r="O73" s="225"/>
    </row>
    <row r="74" spans="2:15" x14ac:dyDescent="0.2">
      <c r="B74" s="225"/>
      <c r="C74" s="225"/>
      <c r="D74" s="225"/>
      <c r="E74" s="225"/>
      <c r="F74" s="225"/>
      <c r="G74" s="225"/>
      <c r="H74" s="225"/>
      <c r="I74" s="225"/>
      <c r="J74" s="225"/>
      <c r="K74" s="225"/>
      <c r="L74" s="225"/>
      <c r="M74" s="225"/>
      <c r="N74" s="225"/>
      <c r="O74" s="225"/>
    </row>
    <row r="75" spans="2:15" x14ac:dyDescent="0.2">
      <c r="B75" s="225"/>
      <c r="C75" s="225"/>
      <c r="D75" s="225"/>
      <c r="E75" s="225"/>
      <c r="F75" s="225"/>
      <c r="G75" s="225"/>
      <c r="H75" s="225"/>
      <c r="I75" s="225"/>
      <c r="J75" s="225"/>
      <c r="K75" s="225"/>
      <c r="L75" s="225"/>
      <c r="M75" s="225"/>
      <c r="N75" s="225"/>
      <c r="O75" s="225"/>
    </row>
    <row r="76" spans="2:15" x14ac:dyDescent="0.2">
      <c r="B76" s="225"/>
      <c r="C76" s="225"/>
      <c r="D76" s="225"/>
      <c r="E76" s="225"/>
      <c r="F76" s="225"/>
      <c r="G76" s="225"/>
      <c r="H76" s="225"/>
      <c r="I76" s="225"/>
      <c r="J76" s="225"/>
      <c r="K76" s="225"/>
      <c r="L76" s="225"/>
      <c r="M76" s="225"/>
      <c r="N76" s="225"/>
      <c r="O76" s="225"/>
    </row>
    <row r="77" spans="2:15" x14ac:dyDescent="0.2">
      <c r="B77" s="225"/>
      <c r="C77" s="225"/>
      <c r="D77" s="225"/>
      <c r="E77" s="225"/>
      <c r="F77" s="225"/>
      <c r="G77" s="225"/>
      <c r="H77" s="225"/>
      <c r="I77" s="225"/>
      <c r="J77" s="225"/>
      <c r="K77" s="225"/>
      <c r="L77" s="225"/>
      <c r="M77" s="225"/>
      <c r="N77" s="225"/>
      <c r="O77" s="225"/>
    </row>
    <row r="78" spans="2:15" x14ac:dyDescent="0.2">
      <c r="B78" s="225"/>
      <c r="C78" s="225"/>
      <c r="D78" s="225"/>
      <c r="E78" s="225"/>
      <c r="F78" s="225"/>
      <c r="G78" s="225"/>
      <c r="H78" s="225"/>
      <c r="I78" s="225"/>
      <c r="J78" s="225"/>
      <c r="K78" s="225"/>
      <c r="L78" s="225"/>
      <c r="M78" s="225"/>
      <c r="N78" s="225"/>
      <c r="O78" s="225"/>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39:O39"/>
    <mergeCell ref="B50:O78"/>
    <mergeCell ref="B47:O47"/>
    <mergeCell ref="B48:O48"/>
    <mergeCell ref="B45:O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73"/>
  <sheetViews>
    <sheetView topLeftCell="A48" zoomScale="150" zoomScaleNormal="85" workbookViewId="0">
      <selection activeCell="D77" sqref="D77"/>
    </sheetView>
  </sheetViews>
  <sheetFormatPr baseColWidth="10" defaultColWidth="9.1640625" defaultRowHeight="16" x14ac:dyDescent="0.2"/>
  <cols>
    <col min="1" max="1" width="10" style="106" customWidth="1"/>
    <col min="2" max="2" width="51.5" style="106" customWidth="1"/>
    <col min="3" max="3" width="62.33203125" style="106" customWidth="1"/>
    <col min="4" max="4" width="54.33203125" style="106" customWidth="1"/>
    <col min="5" max="16384" width="9.1640625" style="106"/>
  </cols>
  <sheetData>
    <row r="1" spans="1:5" x14ac:dyDescent="0.2">
      <c r="B1" s="122"/>
    </row>
    <row r="2" spans="1:5" x14ac:dyDescent="0.2">
      <c r="A2" s="228" t="str">
        <f>Pasiūlymas!B30</f>
        <v>Ultragarsinės diagnostikos prietaisas</v>
      </c>
      <c r="B2" s="228"/>
      <c r="C2" s="228"/>
      <c r="D2" s="228"/>
    </row>
    <row r="3" spans="1:5" x14ac:dyDescent="0.2">
      <c r="A3" s="123"/>
      <c r="B3" s="124"/>
      <c r="C3" s="124"/>
    </row>
    <row r="4" spans="1:5" x14ac:dyDescent="0.2">
      <c r="A4" s="125" t="s">
        <v>12</v>
      </c>
      <c r="B4" s="124"/>
      <c r="C4" s="124"/>
    </row>
    <row r="5" spans="1:5" s="127" customFormat="1" ht="68" x14ac:dyDescent="0.2">
      <c r="A5" s="126" t="s">
        <v>36</v>
      </c>
      <c r="B5" s="126" t="s">
        <v>37</v>
      </c>
      <c r="C5" s="126" t="s">
        <v>38</v>
      </c>
      <c r="D5" s="107" t="s">
        <v>39</v>
      </c>
    </row>
    <row r="6" spans="1:5" s="127" customFormat="1" ht="23" x14ac:dyDescent="0.2">
      <c r="A6" s="97" t="s">
        <v>249</v>
      </c>
      <c r="B6" s="98" t="s">
        <v>151</v>
      </c>
      <c r="C6" s="96"/>
      <c r="D6" s="108"/>
      <c r="E6" s="128"/>
    </row>
    <row r="7" spans="1:5" s="127" customFormat="1" ht="17" x14ac:dyDescent="0.2">
      <c r="A7" s="229" t="s">
        <v>250</v>
      </c>
      <c r="B7" s="231" t="s">
        <v>139</v>
      </c>
      <c r="C7" s="96" t="s">
        <v>152</v>
      </c>
      <c r="D7" s="108"/>
    </row>
    <row r="8" spans="1:5" s="127" customFormat="1" ht="17" x14ac:dyDescent="0.2">
      <c r="A8" s="230"/>
      <c r="B8" s="232"/>
      <c r="C8" s="96" t="s">
        <v>229</v>
      </c>
      <c r="D8" s="108"/>
    </row>
    <row r="9" spans="1:5" s="127" customFormat="1" ht="17" x14ac:dyDescent="0.2">
      <c r="A9" s="230"/>
      <c r="B9" s="232"/>
      <c r="C9" s="96" t="s">
        <v>270</v>
      </c>
      <c r="D9" s="108"/>
    </row>
    <row r="10" spans="1:5" s="127" customFormat="1" ht="17" x14ac:dyDescent="0.2">
      <c r="A10" s="99" t="s">
        <v>251</v>
      </c>
      <c r="B10" s="114" t="s">
        <v>153</v>
      </c>
      <c r="C10" s="100"/>
      <c r="D10" s="108"/>
    </row>
    <row r="11" spans="1:5" s="127" customFormat="1" ht="17" x14ac:dyDescent="0.2">
      <c r="A11" s="229" t="s">
        <v>74</v>
      </c>
      <c r="B11" s="235" t="s">
        <v>154</v>
      </c>
      <c r="C11" s="119" t="s">
        <v>230</v>
      </c>
      <c r="D11" s="116"/>
    </row>
    <row r="12" spans="1:5" s="127" customFormat="1" ht="17" x14ac:dyDescent="0.2">
      <c r="A12" s="230"/>
      <c r="B12" s="236"/>
      <c r="C12" s="119" t="s">
        <v>231</v>
      </c>
      <c r="D12" s="116"/>
    </row>
    <row r="13" spans="1:5" s="127" customFormat="1" ht="17" x14ac:dyDescent="0.2">
      <c r="A13" s="230"/>
      <c r="B13" s="236"/>
      <c r="C13" s="119" t="s">
        <v>232</v>
      </c>
      <c r="D13" s="116"/>
    </row>
    <row r="14" spans="1:5" s="127" customFormat="1" ht="17" x14ac:dyDescent="0.2">
      <c r="A14" s="234"/>
      <c r="B14" s="237"/>
      <c r="C14" s="119" t="s">
        <v>269</v>
      </c>
      <c r="D14" s="116"/>
    </row>
    <row r="15" spans="1:5" s="127" customFormat="1" ht="17" x14ac:dyDescent="0.2">
      <c r="A15" s="229" t="s">
        <v>252</v>
      </c>
      <c r="B15" s="233" t="s">
        <v>155</v>
      </c>
      <c r="C15" s="119" t="s">
        <v>197</v>
      </c>
      <c r="D15" s="116"/>
    </row>
    <row r="16" spans="1:5" s="127" customFormat="1" ht="17" x14ac:dyDescent="0.2">
      <c r="A16" s="230"/>
      <c r="B16" s="233"/>
      <c r="C16" s="119" t="s">
        <v>272</v>
      </c>
      <c r="D16" s="116"/>
    </row>
    <row r="17" spans="1:4" s="127" customFormat="1" ht="17" x14ac:dyDescent="0.2">
      <c r="A17" s="230"/>
      <c r="B17" s="233"/>
      <c r="C17" s="119" t="s">
        <v>156</v>
      </c>
      <c r="D17" s="116"/>
    </row>
    <row r="18" spans="1:4" s="127" customFormat="1" x14ac:dyDescent="0.2">
      <c r="A18" s="234"/>
      <c r="B18" s="233"/>
      <c r="C18" s="120" t="s">
        <v>157</v>
      </c>
      <c r="D18" s="116"/>
    </row>
    <row r="19" spans="1:4" s="127" customFormat="1" ht="17" x14ac:dyDescent="0.2">
      <c r="A19" s="229" t="s">
        <v>253</v>
      </c>
      <c r="B19" s="235" t="s">
        <v>140</v>
      </c>
      <c r="C19" s="96" t="s">
        <v>233</v>
      </c>
      <c r="D19" s="116"/>
    </row>
    <row r="20" spans="1:4" s="127" customFormat="1" ht="34" x14ac:dyDescent="0.2">
      <c r="A20" s="230"/>
      <c r="B20" s="236"/>
      <c r="C20" s="96" t="s">
        <v>235</v>
      </c>
      <c r="D20" s="116"/>
    </row>
    <row r="21" spans="1:4" s="127" customFormat="1" ht="17" x14ac:dyDescent="0.2">
      <c r="A21" s="234"/>
      <c r="B21" s="237"/>
      <c r="C21" s="96" t="s">
        <v>234</v>
      </c>
      <c r="D21" s="116"/>
    </row>
    <row r="22" spans="1:4" s="127" customFormat="1" ht="17" x14ac:dyDescent="0.2">
      <c r="A22" s="99" t="s">
        <v>254</v>
      </c>
      <c r="B22" s="120" t="s">
        <v>141</v>
      </c>
      <c r="C22" s="119" t="s">
        <v>198</v>
      </c>
      <c r="D22" s="116"/>
    </row>
    <row r="23" spans="1:4" s="127" customFormat="1" ht="17" x14ac:dyDescent="0.2">
      <c r="A23" s="99" t="s">
        <v>255</v>
      </c>
      <c r="B23" s="120" t="s">
        <v>158</v>
      </c>
      <c r="C23" s="119" t="s">
        <v>236</v>
      </c>
      <c r="D23" s="116"/>
    </row>
    <row r="24" spans="1:4" s="127" customFormat="1" ht="17" x14ac:dyDescent="0.2">
      <c r="A24" s="99" t="s">
        <v>256</v>
      </c>
      <c r="B24" s="120" t="s">
        <v>159</v>
      </c>
      <c r="C24" s="119" t="s">
        <v>160</v>
      </c>
      <c r="D24" s="116"/>
    </row>
    <row r="25" spans="1:4" s="127" customFormat="1" ht="17" x14ac:dyDescent="0.2">
      <c r="A25" s="99" t="s">
        <v>257</v>
      </c>
      <c r="B25" s="120" t="s">
        <v>161</v>
      </c>
      <c r="C25" s="119" t="s">
        <v>199</v>
      </c>
      <c r="D25" s="116"/>
    </row>
    <row r="26" spans="1:4" s="127" customFormat="1" ht="17" x14ac:dyDescent="0.2">
      <c r="A26" s="99" t="s">
        <v>258</v>
      </c>
      <c r="B26" s="120" t="s">
        <v>162</v>
      </c>
      <c r="C26" s="119" t="s">
        <v>163</v>
      </c>
      <c r="D26" s="116"/>
    </row>
    <row r="27" spans="1:4" s="127" customFormat="1" ht="17" x14ac:dyDescent="0.2">
      <c r="A27" s="99" t="s">
        <v>259</v>
      </c>
      <c r="B27" s="120" t="s">
        <v>238</v>
      </c>
      <c r="C27" s="119" t="s">
        <v>239</v>
      </c>
      <c r="D27" s="116"/>
    </row>
    <row r="28" spans="1:4" s="127" customFormat="1" ht="34" x14ac:dyDescent="0.2">
      <c r="A28" s="99" t="s">
        <v>260</v>
      </c>
      <c r="B28" s="119" t="s">
        <v>164</v>
      </c>
      <c r="C28" s="119" t="s">
        <v>237</v>
      </c>
      <c r="D28" s="116"/>
    </row>
    <row r="29" spans="1:4" s="127" customFormat="1" ht="17" x14ac:dyDescent="0.2">
      <c r="A29" s="229" t="s">
        <v>261</v>
      </c>
      <c r="B29" s="233" t="s">
        <v>165</v>
      </c>
      <c r="C29" s="121" t="s">
        <v>166</v>
      </c>
      <c r="D29" s="116"/>
    </row>
    <row r="30" spans="1:4" s="127" customFormat="1" ht="17" x14ac:dyDescent="0.2">
      <c r="A30" s="230"/>
      <c r="B30" s="233"/>
      <c r="C30" s="121" t="s">
        <v>167</v>
      </c>
      <c r="D30" s="116"/>
    </row>
    <row r="31" spans="1:4" s="127" customFormat="1" ht="17" x14ac:dyDescent="0.2">
      <c r="A31" s="230"/>
      <c r="B31" s="233"/>
      <c r="C31" s="121" t="s">
        <v>168</v>
      </c>
      <c r="D31" s="116"/>
    </row>
    <row r="32" spans="1:4" s="127" customFormat="1" ht="17" x14ac:dyDescent="0.2">
      <c r="A32" s="230"/>
      <c r="B32" s="233"/>
      <c r="C32" s="121" t="s">
        <v>169</v>
      </c>
      <c r="D32" s="116"/>
    </row>
    <row r="33" spans="1:4" s="127" customFormat="1" ht="17" x14ac:dyDescent="0.2">
      <c r="A33" s="230"/>
      <c r="B33" s="233"/>
      <c r="C33" s="121" t="s">
        <v>170</v>
      </c>
      <c r="D33" s="116"/>
    </row>
    <row r="34" spans="1:4" s="127" customFormat="1" ht="17" x14ac:dyDescent="0.2">
      <c r="A34" s="230"/>
      <c r="B34" s="233"/>
      <c r="C34" s="121" t="s">
        <v>171</v>
      </c>
      <c r="D34" s="116"/>
    </row>
    <row r="35" spans="1:4" s="127" customFormat="1" ht="17" x14ac:dyDescent="0.2">
      <c r="A35" s="230"/>
      <c r="B35" s="233"/>
      <c r="C35" s="121" t="s">
        <v>172</v>
      </c>
      <c r="D35" s="116"/>
    </row>
    <row r="36" spans="1:4" s="127" customFormat="1" ht="17" x14ac:dyDescent="0.2">
      <c r="A36" s="230"/>
      <c r="B36" s="233"/>
      <c r="C36" s="121" t="s">
        <v>200</v>
      </c>
      <c r="D36" s="116"/>
    </row>
    <row r="37" spans="1:4" s="127" customFormat="1" ht="17" x14ac:dyDescent="0.2">
      <c r="A37" s="230"/>
      <c r="B37" s="233"/>
      <c r="C37" s="121" t="s">
        <v>173</v>
      </c>
      <c r="D37" s="116"/>
    </row>
    <row r="38" spans="1:4" s="127" customFormat="1" ht="17" x14ac:dyDescent="0.2">
      <c r="A38" s="230"/>
      <c r="B38" s="233"/>
      <c r="C38" s="121" t="s">
        <v>201</v>
      </c>
      <c r="D38" s="116"/>
    </row>
    <row r="39" spans="1:4" s="127" customFormat="1" ht="34" x14ac:dyDescent="0.2">
      <c r="A39" s="230"/>
      <c r="B39" s="233"/>
      <c r="C39" s="121" t="s">
        <v>202</v>
      </c>
      <c r="D39" s="116"/>
    </row>
    <row r="40" spans="1:4" s="127" customFormat="1" ht="17" x14ac:dyDescent="0.2">
      <c r="A40" s="229" t="s">
        <v>262</v>
      </c>
      <c r="B40" s="240" t="s">
        <v>174</v>
      </c>
      <c r="C40" s="119" t="s">
        <v>175</v>
      </c>
      <c r="D40" s="116"/>
    </row>
    <row r="41" spans="1:4" s="127" customFormat="1" ht="17" x14ac:dyDescent="0.2">
      <c r="A41" s="230"/>
      <c r="B41" s="242"/>
      <c r="C41" s="119" t="s">
        <v>203</v>
      </c>
      <c r="D41" s="116"/>
    </row>
    <row r="42" spans="1:4" s="127" customFormat="1" ht="17" x14ac:dyDescent="0.2">
      <c r="A42" s="230"/>
      <c r="B42" s="242"/>
      <c r="C42" s="119" t="s">
        <v>241</v>
      </c>
      <c r="D42" s="116"/>
    </row>
    <row r="43" spans="1:4" s="127" customFormat="1" ht="17" x14ac:dyDescent="0.2">
      <c r="A43" s="234"/>
      <c r="B43" s="241"/>
      <c r="C43" s="119" t="s">
        <v>240</v>
      </c>
      <c r="D43" s="116"/>
    </row>
    <row r="44" spans="1:4" s="127" customFormat="1" ht="34" x14ac:dyDescent="0.2">
      <c r="A44" s="229" t="s">
        <v>263</v>
      </c>
      <c r="B44" s="240" t="s">
        <v>176</v>
      </c>
      <c r="C44" s="121" t="s">
        <v>177</v>
      </c>
      <c r="D44" s="116"/>
    </row>
    <row r="45" spans="1:4" s="127" customFormat="1" ht="17" x14ac:dyDescent="0.2">
      <c r="A45" s="230"/>
      <c r="B45" s="242"/>
      <c r="C45" s="121" t="s">
        <v>204</v>
      </c>
      <c r="D45" s="116"/>
    </row>
    <row r="46" spans="1:4" s="127" customFormat="1" ht="34" x14ac:dyDescent="0.2">
      <c r="A46" s="230"/>
      <c r="B46" s="242"/>
      <c r="C46" s="121" t="s">
        <v>205</v>
      </c>
      <c r="D46" s="116"/>
    </row>
    <row r="47" spans="1:4" s="127" customFormat="1" ht="34" x14ac:dyDescent="0.2">
      <c r="A47" s="230"/>
      <c r="B47" s="242"/>
      <c r="C47" s="121" t="s">
        <v>242</v>
      </c>
      <c r="D47" s="116"/>
    </row>
    <row r="48" spans="1:4" s="127" customFormat="1" ht="17" x14ac:dyDescent="0.2">
      <c r="A48" s="234"/>
      <c r="B48" s="241"/>
      <c r="C48" s="121" t="s">
        <v>243</v>
      </c>
      <c r="D48" s="116"/>
    </row>
    <row r="49" spans="1:4" s="127" customFormat="1" ht="85" x14ac:dyDescent="0.2">
      <c r="A49" s="229" t="s">
        <v>264</v>
      </c>
      <c r="B49" s="233" t="s">
        <v>178</v>
      </c>
      <c r="C49" s="121" t="s">
        <v>273</v>
      </c>
      <c r="D49" s="116"/>
    </row>
    <row r="50" spans="1:4" s="127" customFormat="1" ht="17" x14ac:dyDescent="0.2">
      <c r="A50" s="230"/>
      <c r="B50" s="233"/>
      <c r="C50" s="121" t="s">
        <v>179</v>
      </c>
      <c r="D50" s="116"/>
    </row>
    <row r="51" spans="1:4" s="127" customFormat="1" ht="34" x14ac:dyDescent="0.2">
      <c r="A51" s="230"/>
      <c r="B51" s="233"/>
      <c r="C51" s="121" t="s">
        <v>180</v>
      </c>
      <c r="D51" s="116"/>
    </row>
    <row r="52" spans="1:4" s="127" customFormat="1" ht="34" x14ac:dyDescent="0.2">
      <c r="A52" s="230"/>
      <c r="B52" s="233"/>
      <c r="C52" s="121" t="s">
        <v>181</v>
      </c>
      <c r="D52" s="116"/>
    </row>
    <row r="53" spans="1:4" s="127" customFormat="1" ht="17" x14ac:dyDescent="0.2">
      <c r="A53" s="234"/>
      <c r="B53" s="233"/>
      <c r="C53" s="121" t="s">
        <v>206</v>
      </c>
      <c r="D53" s="116"/>
    </row>
    <row r="54" spans="1:4" s="127" customFormat="1" ht="17" x14ac:dyDescent="0.2">
      <c r="A54" s="229" t="s">
        <v>265</v>
      </c>
      <c r="B54" s="238" t="s">
        <v>182</v>
      </c>
      <c r="C54" s="119" t="s">
        <v>183</v>
      </c>
      <c r="D54" s="116"/>
    </row>
    <row r="55" spans="1:4" s="127" customFormat="1" ht="17" x14ac:dyDescent="0.2">
      <c r="A55" s="230"/>
      <c r="B55" s="238"/>
      <c r="C55" s="119" t="s">
        <v>184</v>
      </c>
      <c r="D55" s="116"/>
    </row>
    <row r="56" spans="1:4" s="127" customFormat="1" ht="17" x14ac:dyDescent="0.2">
      <c r="A56" s="234"/>
      <c r="B56" s="238"/>
      <c r="C56" s="119" t="s">
        <v>185</v>
      </c>
      <c r="D56" s="116"/>
    </row>
    <row r="57" spans="1:4" s="127" customFormat="1" ht="17" x14ac:dyDescent="0.2">
      <c r="A57" s="229" t="s">
        <v>266</v>
      </c>
      <c r="B57" s="233" t="s">
        <v>186</v>
      </c>
      <c r="C57" s="119" t="s">
        <v>207</v>
      </c>
      <c r="D57" s="116"/>
    </row>
    <row r="58" spans="1:4" s="127" customFormat="1" ht="34" x14ac:dyDescent="0.2">
      <c r="A58" s="230"/>
      <c r="B58" s="233"/>
      <c r="C58" s="119" t="s">
        <v>187</v>
      </c>
      <c r="D58" s="116"/>
    </row>
    <row r="59" spans="1:4" s="127" customFormat="1" ht="17" x14ac:dyDescent="0.2">
      <c r="A59" s="230"/>
      <c r="B59" s="233"/>
      <c r="C59" s="119" t="s">
        <v>188</v>
      </c>
      <c r="D59" s="116"/>
    </row>
    <row r="60" spans="1:4" s="127" customFormat="1" ht="17" x14ac:dyDescent="0.2">
      <c r="A60" s="230"/>
      <c r="B60" s="233"/>
      <c r="C60" s="119" t="s">
        <v>208</v>
      </c>
      <c r="D60" s="116"/>
    </row>
    <row r="61" spans="1:4" s="127" customFormat="1" ht="17" x14ac:dyDescent="0.2">
      <c r="A61" s="230"/>
      <c r="B61" s="233"/>
      <c r="C61" s="119" t="s">
        <v>189</v>
      </c>
      <c r="D61" s="116"/>
    </row>
    <row r="62" spans="1:4" s="127" customFormat="1" ht="17" x14ac:dyDescent="0.2">
      <c r="A62" s="230"/>
      <c r="B62" s="233"/>
      <c r="C62" s="119" t="s">
        <v>244</v>
      </c>
      <c r="D62" s="116"/>
    </row>
    <row r="63" spans="1:4" s="127" customFormat="1" ht="17" x14ac:dyDescent="0.2">
      <c r="A63" s="229" t="s">
        <v>267</v>
      </c>
      <c r="B63" s="240" t="s">
        <v>190</v>
      </c>
      <c r="C63" s="121" t="s">
        <v>245</v>
      </c>
      <c r="D63" s="116"/>
    </row>
    <row r="64" spans="1:4" s="127" customFormat="1" ht="34" x14ac:dyDescent="0.2">
      <c r="A64" s="234"/>
      <c r="B64" s="241"/>
      <c r="C64" s="121" t="s">
        <v>196</v>
      </c>
      <c r="D64" s="116"/>
    </row>
    <row r="65" spans="1:4" s="127" customFormat="1" ht="17" x14ac:dyDescent="0.2">
      <c r="A65" s="229" t="s">
        <v>268</v>
      </c>
      <c r="B65" s="238" t="s">
        <v>143</v>
      </c>
      <c r="C65" s="119" t="s">
        <v>191</v>
      </c>
      <c r="D65" s="116"/>
    </row>
    <row r="66" spans="1:4" s="127" customFormat="1" ht="17" x14ac:dyDescent="0.2">
      <c r="A66" s="230"/>
      <c r="B66" s="238"/>
      <c r="C66" s="119" t="s">
        <v>192</v>
      </c>
      <c r="D66" s="116"/>
    </row>
    <row r="67" spans="1:4" s="127" customFormat="1" ht="17" x14ac:dyDescent="0.2">
      <c r="A67" s="230"/>
      <c r="B67" s="238"/>
      <c r="C67" s="119" t="s">
        <v>220</v>
      </c>
      <c r="D67" s="116"/>
    </row>
    <row r="68" spans="1:4" s="127" customFormat="1" ht="17" x14ac:dyDescent="0.2">
      <c r="A68" s="229" t="s">
        <v>193</v>
      </c>
      <c r="B68" s="238" t="s">
        <v>142</v>
      </c>
      <c r="C68" s="119" t="s">
        <v>219</v>
      </c>
      <c r="D68" s="116"/>
    </row>
    <row r="69" spans="1:4" s="127" customFormat="1" ht="17" x14ac:dyDescent="0.2">
      <c r="A69" s="230"/>
      <c r="B69" s="238"/>
      <c r="C69" s="119" t="s">
        <v>218</v>
      </c>
      <c r="D69" s="116"/>
    </row>
    <row r="70" spans="1:4" s="127" customFormat="1" ht="17" x14ac:dyDescent="0.2">
      <c r="A70" s="230"/>
      <c r="B70" s="238"/>
      <c r="C70" s="119" t="s">
        <v>221</v>
      </c>
      <c r="D70" s="117"/>
    </row>
    <row r="71" spans="1:4" s="127" customFormat="1" ht="17" x14ac:dyDescent="0.2">
      <c r="A71" s="239" t="s">
        <v>194</v>
      </c>
      <c r="B71" s="238" t="s">
        <v>246</v>
      </c>
      <c r="C71" s="96" t="s">
        <v>247</v>
      </c>
      <c r="D71" s="108"/>
    </row>
    <row r="72" spans="1:4" s="127" customFormat="1" ht="17" x14ac:dyDescent="0.2">
      <c r="A72" s="239"/>
      <c r="B72" s="238"/>
      <c r="C72" s="96" t="s">
        <v>248</v>
      </c>
      <c r="D72" s="108"/>
    </row>
    <row r="73" spans="1:4" s="127" customFormat="1" ht="17" x14ac:dyDescent="0.2">
      <c r="A73" s="239"/>
      <c r="B73" s="238"/>
      <c r="C73" s="96" t="s">
        <v>271</v>
      </c>
      <c r="D73" s="108"/>
    </row>
  </sheetData>
  <mergeCells count="29">
    <mergeCell ref="B19:B21"/>
    <mergeCell ref="A19:A21"/>
    <mergeCell ref="B40:B43"/>
    <mergeCell ref="A40:A43"/>
    <mergeCell ref="B44:B48"/>
    <mergeCell ref="A44:A48"/>
    <mergeCell ref="B29:B39"/>
    <mergeCell ref="A29:A39"/>
    <mergeCell ref="A49:A53"/>
    <mergeCell ref="B71:B73"/>
    <mergeCell ref="A71:A73"/>
    <mergeCell ref="B68:B70"/>
    <mergeCell ref="A68:A70"/>
    <mergeCell ref="B65:B67"/>
    <mergeCell ref="B49:B53"/>
    <mergeCell ref="A54:A56"/>
    <mergeCell ref="B63:B64"/>
    <mergeCell ref="A63:A64"/>
    <mergeCell ref="A57:A62"/>
    <mergeCell ref="A65:A67"/>
    <mergeCell ref="B54:B56"/>
    <mergeCell ref="B57:B62"/>
    <mergeCell ref="A2:D2"/>
    <mergeCell ref="A7:A9"/>
    <mergeCell ref="B7:B9"/>
    <mergeCell ref="B15:B18"/>
    <mergeCell ref="A15:A18"/>
    <mergeCell ref="B11:B14"/>
    <mergeCell ref="A11:A14"/>
  </mergeCells>
  <phoneticPr fontId="2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5"/>
  <sheetViews>
    <sheetView tabSelected="1" zoomScale="98" workbookViewId="0">
      <selection activeCell="B24" sqref="B24"/>
    </sheetView>
  </sheetViews>
  <sheetFormatPr baseColWidth="10" defaultColWidth="9.1640625" defaultRowHeight="16" x14ac:dyDescent="0.2"/>
  <cols>
    <col min="1" max="1" width="41" style="65" bestFit="1" customWidth="1"/>
    <col min="2" max="4" width="60.83203125" style="43" customWidth="1"/>
    <col min="5" max="16384" width="9.1640625" style="43"/>
  </cols>
  <sheetData>
    <row r="1" spans="1:4" ht="16" customHeight="1" x14ac:dyDescent="0.2">
      <c r="A1" s="92"/>
      <c r="B1" s="92"/>
      <c r="C1" s="92"/>
      <c r="D1" s="92"/>
    </row>
    <row r="2" spans="1:4" ht="17" customHeight="1" thickBot="1" x14ac:dyDescent="0.25">
      <c r="A2" s="92"/>
      <c r="B2" s="93"/>
      <c r="C2" s="93"/>
      <c r="D2" s="93"/>
    </row>
    <row r="3" spans="1:4" ht="17" thickBot="1" x14ac:dyDescent="0.25">
      <c r="A3" s="57"/>
      <c r="B3" s="58" t="s">
        <v>107</v>
      </c>
      <c r="C3" s="58" t="s">
        <v>108</v>
      </c>
      <c r="D3" s="58" t="s">
        <v>150</v>
      </c>
    </row>
    <row r="4" spans="1:4" ht="20" thickBot="1" x14ac:dyDescent="0.25">
      <c r="A4" s="90" t="s">
        <v>109</v>
      </c>
      <c r="B4" s="59"/>
      <c r="C4" s="59"/>
      <c r="D4" s="59"/>
    </row>
    <row r="5" spans="1:4" ht="20" thickBot="1" x14ac:dyDescent="0.25">
      <c r="A5" s="90" t="s">
        <v>110</v>
      </c>
      <c r="B5" s="60"/>
      <c r="C5" s="60"/>
      <c r="D5" s="60"/>
    </row>
    <row r="6" spans="1:4" ht="20" thickBot="1" x14ac:dyDescent="0.25">
      <c r="A6" s="90" t="s">
        <v>111</v>
      </c>
      <c r="B6" s="61"/>
      <c r="C6" s="61"/>
      <c r="D6" s="61"/>
    </row>
    <row r="7" spans="1:4" ht="20" thickBot="1" x14ac:dyDescent="0.25">
      <c r="A7" s="90" t="s">
        <v>112</v>
      </c>
      <c r="B7" s="61"/>
      <c r="C7" s="61"/>
      <c r="D7" s="61"/>
    </row>
    <row r="8" spans="1:4" ht="20" thickBot="1" x14ac:dyDescent="0.25">
      <c r="A8" s="90" t="s">
        <v>113</v>
      </c>
      <c r="B8" s="61"/>
      <c r="C8" s="61"/>
      <c r="D8" s="61"/>
    </row>
    <row r="10" spans="1:4" x14ac:dyDescent="0.2">
      <c r="A10" s="63" t="s">
        <v>114</v>
      </c>
    </row>
    <row r="11" spans="1:4" ht="18" x14ac:dyDescent="0.25">
      <c r="A11" s="243" t="s">
        <v>144</v>
      </c>
      <c r="B11" s="243"/>
      <c r="C11" s="243"/>
      <c r="D11" s="243"/>
    </row>
    <row r="12" spans="1:4" x14ac:dyDescent="0.2">
      <c r="A12" s="136" t="s">
        <v>222</v>
      </c>
      <c r="B12" s="136"/>
      <c r="C12" s="136"/>
      <c r="D12" s="136"/>
    </row>
    <row r="13" spans="1:4" ht="19" customHeight="1" x14ac:dyDescent="0.2">
      <c r="A13" s="136"/>
      <c r="B13" s="136"/>
      <c r="C13" s="136"/>
      <c r="D13" s="136"/>
    </row>
    <row r="14" spans="1:4" ht="18" x14ac:dyDescent="0.25">
      <c r="A14" s="243" t="s">
        <v>278</v>
      </c>
      <c r="B14" s="243"/>
      <c r="C14" s="243"/>
      <c r="D14" s="243"/>
    </row>
    <row r="15" spans="1:4" x14ac:dyDescent="0.2">
      <c r="A15" s="64"/>
    </row>
  </sheetData>
  <mergeCells count="3">
    <mergeCell ref="A11:D11"/>
    <mergeCell ref="A14:D14"/>
    <mergeCell ref="A12:D13"/>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8"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C32" sqref="C32"/>
    </sheetView>
  </sheetViews>
  <sheetFormatPr baseColWidth="10" defaultColWidth="9.1640625" defaultRowHeight="16" x14ac:dyDescent="0.2"/>
  <cols>
    <col min="1" max="1" width="40.5" style="65" customWidth="1"/>
    <col min="2" max="4" width="60.83203125" style="43" customWidth="1"/>
    <col min="5" max="7" width="9.1640625" style="43"/>
    <col min="8" max="9" width="9.5" style="43" bestFit="1" customWidth="1"/>
    <col min="10" max="17" width="11.33203125" style="43" bestFit="1" customWidth="1"/>
    <col min="18" max="16384" width="9.1640625" style="43"/>
  </cols>
  <sheetData>
    <row r="1" spans="1:7" x14ac:dyDescent="0.2">
      <c r="A1" s="244"/>
      <c r="B1" s="244"/>
      <c r="C1" s="244"/>
      <c r="D1" s="244"/>
    </row>
    <row r="2" spans="1:7" ht="17" thickBot="1" x14ac:dyDescent="0.25">
      <c r="A2" s="244"/>
      <c r="B2" s="244"/>
      <c r="C2" s="244"/>
      <c r="D2" s="244"/>
    </row>
    <row r="3" spans="1:7" ht="17" thickBot="1" x14ac:dyDescent="0.25">
      <c r="A3" s="43"/>
      <c r="B3" s="66" t="s">
        <v>107</v>
      </c>
      <c r="C3" s="66" t="s">
        <v>108</v>
      </c>
      <c r="D3" s="66" t="s">
        <v>150</v>
      </c>
      <c r="F3" s="62"/>
      <c r="G3" s="62"/>
    </row>
    <row r="4" spans="1:7" ht="37" thickBot="1" x14ac:dyDescent="0.3">
      <c r="A4" s="67" t="s">
        <v>115</v>
      </c>
      <c r="B4" s="68">
        <f>('Pasiūlymų suvestinė_Bendra'!B5-'Vertinimo sąlygos'!G4)*('Pasiūlymų suvestinė_Bendra'!B4*(('Vertinimo sąlygos'!G3/100)))</f>
        <v>0</v>
      </c>
      <c r="C4" s="68">
        <f>('Pasiūlymų suvestinė_Bendra'!C5-'Vertinimo sąlygos'!G4)*('Pasiūlymų suvestinė_Bendra'!C4*(('Vertinimo sąlygos'!G3/100)))</f>
        <v>0</v>
      </c>
      <c r="D4" s="68">
        <f>('Pasiūlymų suvestinė_Bendra'!D5-'Vertinimo sąlygos'!G4)*('Pasiūlymų suvestinė_Bendra'!D4*(('Vertinimo sąlygos'!G3/100)))</f>
        <v>0</v>
      </c>
    </row>
    <row r="5" spans="1:7" ht="20" thickBot="1" x14ac:dyDescent="0.3">
      <c r="A5" s="69" t="s">
        <v>116</v>
      </c>
      <c r="B5" s="60">
        <f>'Pasiūlymų suvestinė_Bendra'!B4-'Pasiūlymų suvestinė_Koreguota'!B4</f>
        <v>0</v>
      </c>
      <c r="C5" s="60">
        <f>'Pasiūlymų suvestinė_Bendra'!C4-'Pasiūlymų suvestinė_Koreguota'!C4</f>
        <v>0</v>
      </c>
      <c r="D5" s="60">
        <f>'Pasiūlymų suvestinė_Bendra'!D4-'Pasiūlymų suvestinė_Koreguota'!D4</f>
        <v>0</v>
      </c>
    </row>
    <row r="7" spans="1:7" x14ac:dyDescent="0.2">
      <c r="A7" s="63" t="s">
        <v>117</v>
      </c>
    </row>
    <row r="8" spans="1:7" ht="18" x14ac:dyDescent="0.25">
      <c r="A8" s="243" t="s">
        <v>118</v>
      </c>
      <c r="B8" s="243"/>
      <c r="C8" s="243"/>
      <c r="D8" s="243"/>
    </row>
    <row r="9" spans="1:7" ht="18" x14ac:dyDescent="0.25">
      <c r="A9" s="243" t="s">
        <v>119</v>
      </c>
      <c r="B9" s="243"/>
      <c r="C9" s="243"/>
      <c r="D9" s="243"/>
    </row>
    <row r="10" spans="1:7" x14ac:dyDescent="0.2">
      <c r="A10" s="64"/>
    </row>
    <row r="11" spans="1:7" x14ac:dyDescent="0.2">
      <c r="A11" s="70" t="s">
        <v>106</v>
      </c>
      <c r="B11" s="54"/>
      <c r="C11" s="54"/>
    </row>
    <row r="12" spans="1:7" ht="18" x14ac:dyDescent="0.25">
      <c r="A12" s="71" t="s">
        <v>120</v>
      </c>
      <c r="B12" s="54"/>
      <c r="C12" s="54"/>
    </row>
    <row r="13" spans="1:7" x14ac:dyDescent="0.2">
      <c r="A13" s="71"/>
      <c r="B13" s="54"/>
      <c r="C13" s="54"/>
    </row>
    <row r="14" spans="1:7" ht="18" x14ac:dyDescent="0.25">
      <c r="A14" s="71" t="s">
        <v>121</v>
      </c>
      <c r="B14" s="54"/>
      <c r="C14" s="54"/>
    </row>
    <row r="15" spans="1:7" x14ac:dyDescent="0.2">
      <c r="A15" s="72"/>
      <c r="B15" s="54"/>
      <c r="C15" s="54"/>
    </row>
    <row r="16" spans="1:7" x14ac:dyDescent="0.2">
      <c r="A16" s="64"/>
    </row>
    <row r="17" spans="1:1" x14ac:dyDescent="0.2">
      <c r="A17" s="64"/>
    </row>
    <row r="18" spans="1:1" x14ac:dyDescent="0.2">
      <c r="A18" s="64"/>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4"/>
  <sheetViews>
    <sheetView workbookViewId="0">
      <selection activeCell="B27" sqref="B27"/>
    </sheetView>
  </sheetViews>
  <sheetFormatPr baseColWidth="10" defaultColWidth="9.1640625" defaultRowHeight="16" x14ac:dyDescent="0.2"/>
  <cols>
    <col min="1" max="1" width="37.83203125" style="2" bestFit="1" customWidth="1"/>
    <col min="2" max="4" width="60.83203125" style="2" customWidth="1"/>
    <col min="5" max="6" width="10.6640625" style="2" bestFit="1" customWidth="1"/>
    <col min="7" max="16384" width="9.1640625" style="2"/>
  </cols>
  <sheetData>
    <row r="1" spans="1:4" ht="19" thickBot="1" x14ac:dyDescent="0.25">
      <c r="B1" s="86"/>
      <c r="C1" s="86"/>
      <c r="D1" s="86"/>
    </row>
    <row r="2" spans="1:4" ht="17" thickBot="1" x14ac:dyDescent="0.25">
      <c r="B2" s="66" t="s">
        <v>107</v>
      </c>
      <c r="C2" s="66" t="s">
        <v>108</v>
      </c>
      <c r="D2" s="66" t="s">
        <v>150</v>
      </c>
    </row>
    <row r="3" spans="1:4" ht="19" thickBot="1" x14ac:dyDescent="0.3">
      <c r="A3" s="73" t="s">
        <v>122</v>
      </c>
      <c r="B3" s="74">
        <f>'Pasiūlymų suvestinė_Bendra'!B4</f>
        <v>0</v>
      </c>
      <c r="C3" s="74">
        <f>'Pasiūlymų suvestinė_Bendra'!C4</f>
        <v>0</v>
      </c>
      <c r="D3" s="74">
        <f>'Pasiūlymų suvestinė_Bendra'!D4</f>
        <v>0</v>
      </c>
    </row>
    <row r="4" spans="1:4" ht="19" thickBot="1" x14ac:dyDescent="0.3">
      <c r="A4" s="73" t="s">
        <v>123</v>
      </c>
      <c r="B4" s="74">
        <f>'Pasiūlymų suvestinė_Koreguota'!B5</f>
        <v>0</v>
      </c>
      <c r="C4" s="74">
        <f>'Pasiūlymų suvestinė_Koreguota'!C5</f>
        <v>0</v>
      </c>
      <c r="D4" s="74">
        <f>'Pasiūlymų suvestinė_Koreguota'!D5</f>
        <v>0</v>
      </c>
    </row>
    <row r="5" spans="1:4" ht="19" thickBot="1" x14ac:dyDescent="0.3">
      <c r="A5" s="73" t="s">
        <v>124</v>
      </c>
      <c r="B5" s="75" t="e">
        <f>(MIN(B3:D3)/B3)*'Vertinimo tvarka'!H13</f>
        <v>#DIV/0!</v>
      </c>
      <c r="C5" s="75" t="e">
        <f>(MIN(B3:D3)/C3)*'Vertinimo tvarka'!H13</f>
        <v>#DIV/0!</v>
      </c>
      <c r="D5" s="75" t="e">
        <f>(MIN(B3:D3)/D3)*'Vertinimo tvarka'!H13</f>
        <v>#DIV/0!</v>
      </c>
    </row>
    <row r="6" spans="1:4" ht="19" thickBot="1" x14ac:dyDescent="0.3">
      <c r="A6" s="73" t="s">
        <v>125</v>
      </c>
      <c r="B6" s="75" t="e">
        <f>(MIN(B4:D4)/B4)*'Vertinimo tvarka'!H13</f>
        <v>#DIV/0!</v>
      </c>
      <c r="C6" s="75" t="e">
        <f>(MIN(B4:D4)/C4)*'Vertinimo tvarka'!H13</f>
        <v>#DIV/0!</v>
      </c>
      <c r="D6" s="75" t="e">
        <f>(MIN(B4:D4)/D4)*'Vertinimo tvarka'!H13</f>
        <v>#DIV/0!</v>
      </c>
    </row>
    <row r="7" spans="1:4" ht="19" thickBot="1" x14ac:dyDescent="0.3">
      <c r="A7" s="76" t="s">
        <v>126</v>
      </c>
      <c r="B7" s="75">
        <f>SUM(B8:B10)*'Vertinimo tvarka'!H14</f>
        <v>0</v>
      </c>
      <c r="C7" s="75">
        <f>SUM(C8:C10)*'Vertinimo tvarka'!H14</f>
        <v>0</v>
      </c>
      <c r="D7" s="75">
        <f>SUM(D8:D10)*'Vertinimo tvarka'!H14</f>
        <v>0</v>
      </c>
    </row>
    <row r="8" spans="1:4" ht="19" x14ac:dyDescent="0.2">
      <c r="A8" s="77" t="s">
        <v>127</v>
      </c>
      <c r="B8" s="91">
        <f>COUNTIF('Pasiūlymų suvestinė_Bendra'!B6, "Yra")*'Vertinimo tvarka'!F16</f>
        <v>0</v>
      </c>
      <c r="C8" s="91">
        <f>COUNTIF('Pasiūlymų suvestinė_Bendra'!C6, "Yra")*'Vertinimo tvarka'!F16</f>
        <v>0</v>
      </c>
      <c r="D8" s="91">
        <f>COUNTIF('Pasiūlymų suvestinė_Bendra'!D6, "Yra")*'Vertinimo tvarka'!F16</f>
        <v>0</v>
      </c>
    </row>
    <row r="9" spans="1:4" ht="19" x14ac:dyDescent="0.2">
      <c r="A9" s="78" t="s">
        <v>128</v>
      </c>
      <c r="B9" s="91">
        <f>COUNTIF('Pasiūlymų suvestinė_Bendra'!B7, "Yra")*'Vertinimo tvarka'!F17</f>
        <v>0</v>
      </c>
      <c r="C9" s="91">
        <f>COUNTIF('Pasiūlymų suvestinė_Bendra'!C7, "Yra")*'Vertinimo tvarka'!F17</f>
        <v>0</v>
      </c>
      <c r="D9" s="91">
        <f>COUNTIF('Pasiūlymų suvestinė_Bendra'!D7, "Yra")*'Vertinimo tvarka'!F17</f>
        <v>0</v>
      </c>
    </row>
    <row r="10" spans="1:4" ht="19" x14ac:dyDescent="0.2">
      <c r="A10" s="78" t="s">
        <v>129</v>
      </c>
      <c r="B10" s="91">
        <f>COUNTIF('Pasiūlymų suvestinė_Bendra'!B8, "Yra")*'Vertinimo tvarka'!F18</f>
        <v>0</v>
      </c>
      <c r="C10" s="91">
        <f>COUNTIF('Pasiūlymų suvestinė_Bendra'!C8, "Yra")*'Vertinimo tvarka'!F18</f>
        <v>0</v>
      </c>
      <c r="D10" s="91">
        <f>COUNTIF('Pasiūlymų suvestinė_Bendra'!D8, "Yra")*'Vertinimo tvarka'!F18</f>
        <v>0</v>
      </c>
    </row>
    <row r="11" spans="1:4" ht="19" thickBot="1" x14ac:dyDescent="0.3">
      <c r="A11" s="73" t="s">
        <v>130</v>
      </c>
      <c r="B11" s="89" t="e">
        <f>SUM(B6+B7)</f>
        <v>#DIV/0!</v>
      </c>
      <c r="C11" s="89" t="e">
        <f>SUM(C6+C7)</f>
        <v>#DIV/0!</v>
      </c>
      <c r="D11" s="89" t="e">
        <f>SUM(D6+D7)</f>
        <v>#DIV/0!</v>
      </c>
    </row>
    <row r="12" spans="1:4" ht="17" thickBot="1" x14ac:dyDescent="0.25">
      <c r="A12" s="73" t="s">
        <v>131</v>
      </c>
      <c r="B12" s="79" t="e">
        <f>_xlfn.RANK.EQ(B11, $B$11:$D$11, 0)</f>
        <v>#DIV/0!</v>
      </c>
      <c r="C12" s="79" t="e">
        <f t="shared" ref="C12:D12" si="0">_xlfn.RANK.EQ(C11, $B$11:$D$11, 0)</f>
        <v>#DIV/0!</v>
      </c>
      <c r="D12" s="79" t="e">
        <f t="shared" si="0"/>
        <v>#DIV/0!</v>
      </c>
    </row>
    <row r="14" spans="1:4" x14ac:dyDescent="0.2">
      <c r="B14" s="2" t="s">
        <v>132</v>
      </c>
    </row>
    <row r="19" spans="1:1" x14ac:dyDescent="0.2">
      <c r="A19" s="80"/>
    </row>
    <row r="24" spans="1:1" x14ac:dyDescent="0.2">
      <c r="A24" s="81"/>
    </row>
  </sheetData>
  <phoneticPr fontId="24" type="noConversion"/>
  <conditionalFormatting sqref="B12:D12">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2025-10-18T09:35:34Z</dcterms:modified>
</cp:coreProperties>
</file>