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filterPrivacy="1" defaultThemeVersion="166925"/>
  <xr:revisionPtr revIDLastSave="450" documentId="13_ncr:1_{DEC08057-B28E-43DF-8060-22606D066CA6}" xr6:coauthVersionLast="47" xr6:coauthVersionMax="47" xr10:uidLastSave="{C5E645AC-ED19-5748-A3AB-CA0659515BF7}"/>
  <bookViews>
    <workbookView xWindow="34400" yWindow="620" windowWidth="34400" windowHeight="26320" activeTab="5"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sheetId="3"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7" l="1"/>
  <c r="C5" i="17" s="1"/>
  <c r="C4" i="18" s="1"/>
  <c r="C11" i="18"/>
  <c r="C10" i="18"/>
  <c r="C9" i="18"/>
  <c r="C8" i="18"/>
  <c r="C3" i="18"/>
  <c r="C38" i="1"/>
  <c r="C37" i="1"/>
  <c r="D11" i="18"/>
  <c r="D10" i="18"/>
  <c r="D9" i="18"/>
  <c r="B11" i="18"/>
  <c r="B10" i="18"/>
  <c r="B9" i="18"/>
  <c r="C36" i="1"/>
  <c r="C35" i="1"/>
  <c r="A2" i="3"/>
  <c r="B3" i="18"/>
  <c r="D8" i="18"/>
  <c r="B8" i="18"/>
  <c r="D3" i="18"/>
  <c r="D4" i="17"/>
  <c r="D5" i="17" s="1"/>
  <c r="D4" i="18" s="1"/>
  <c r="B4" i="17"/>
  <c r="B5" i="17" s="1"/>
  <c r="B4" i="18" s="1"/>
  <c r="H14" i="13"/>
  <c r="H13" i="13"/>
  <c r="G30" i="1"/>
  <c r="H30" i="1" s="1"/>
  <c r="C6" i="18" l="1"/>
  <c r="B5" i="18"/>
  <c r="C5" i="18"/>
  <c r="C7" i="18"/>
  <c r="B7" i="18"/>
  <c r="D6" i="18"/>
  <c r="D5" i="18"/>
  <c r="D7" i="18"/>
  <c r="B6" i="18"/>
  <c r="C12" i="18" l="1"/>
  <c r="D12" i="18"/>
  <c r="B12" i="18"/>
  <c r="B13" i="18" s="1"/>
  <c r="C13" i="18"/>
  <c r="D13" i="18"/>
</calcChain>
</file>

<file path=xl/sharedStrings.xml><?xml version="1.0" encoding="utf-8"?>
<sst xmlns="http://schemas.openxmlformats.org/spreadsheetml/2006/main" count="325" uniqueCount="298">
  <si>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</si>
  <si>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</si>
  <si>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</si>
  <si>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</si>
  <si>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</si>
  <si>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</si>
  <si>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</si>
  <si>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</si>
  <si>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</si>
  <si>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</si>
  <si>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</si>
  <si>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</si>
  <si>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</si>
  <si>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</si>
  <si>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</si>
  <si>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</si>
  <si>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</si>
  <si>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</si>
  <si>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</si>
  <si>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</si>
  <si>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</si>
  <si>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</si>
  <si>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</si>
  <si>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</si>
  <si>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</si>
  <si>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</si>
  <si>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</si>
  <si>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</si>
  <si>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</si>
  <si>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</si>
  <si>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</si>
  <si>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</si>
  <si>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</si>
  <si>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</si>
  <si>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</si>
  <si>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</si>
  <si>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</si>
  <si>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</si>
  <si>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</si>
  <si>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</si>
  <si>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</si>
  <si>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</si>
  <si>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</si>
  <si>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</si>
  <si>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</si>
  <si>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</si>
  <si>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</si>
  <si>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</si>
  <si>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</si>
  <si>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</si>
  <si>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</si>
  <si>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</si>
  <si>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</si>
  <si>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</si>
  <si>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</si>
  <si>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</si>
  <si>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</si>
  <si>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</si>
  <si>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</si>
  <si>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</si>
  <si>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</si>
  <si>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</si>
  <si>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</si>
  <si>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</si>
  <si>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</si>
  <si>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</si>
  <si>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</si>
  <si>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</si>
  <si>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</si>
  <si>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</si>
  <si>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</si>
  <si>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</si>
  <si>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</si>
  <si>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</si>
  <si>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</si>
  <si>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</si>
  <si>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</si>
  <si>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</si>
  <si>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2.1</t>
  </si>
  <si>
    <t>3.1</t>
  </si>
  <si>
    <t>3.2</t>
  </si>
  <si>
    <t>3.3</t>
  </si>
  <si>
    <t>3.4</t>
  </si>
  <si>
    <t>3.5</t>
  </si>
  <si>
    <t>3.6</t>
  </si>
  <si>
    <t>3.7</t>
  </si>
  <si>
    <t>3.8</t>
  </si>
  <si>
    <t>3.9</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</si>
  <si>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</si>
  <si>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</si>
  <si>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</si>
  <si>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</si>
  <si>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</si>
  <si>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</si>
  <si>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</si>
  <si>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</si>
  <si>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</si>
  <si>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</si>
  <si>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</si>
  <si>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</si>
  <si>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</si>
  <si>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</si>
  <si>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</si>
  <si>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</si>
  <si>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</si>
  <si>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</si>
  <si>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</si>
  <si>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</si>
  <si>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</si>
  <si>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</si>
  <si>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</si>
  <si>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</si>
  <si>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</si>
  <si>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L4 =</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</si>
  <si>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</si>
  <si>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</si>
  <si>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</si>
  <si>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</si>
  <si>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</si>
  <si>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</si>
  <si>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</si>
  <si>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</si>
  <si>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</si>
  <si>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</si>
  <si>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</si>
  <si>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</si>
  <si>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</si>
  <si>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</si>
  <si>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</si>
  <si>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</si>
  <si>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</si>
  <si>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</si>
  <si>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</si>
  <si>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</si>
  <si>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</si>
  <si>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IE</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</si>
  <si>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</si>
  <si>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</si>
  <si>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</si>
  <si>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</si>
  <si>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</si>
  <si>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</si>
  <si>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</si>
  <si>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</si>
  <si>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</si>
  <si>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</si>
  <si>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</si>
  <si>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</si>
  <si>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3.10</t>
  </si>
  <si>
    <t>Statinis:
(yra/nėra)</t>
  </si>
  <si>
    <t>1. Mokymai ≥ 10 gydytojų. Trukmė ≥ 4 akademinės valandos.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</si>
  <si>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</si>
  <si>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</si>
  <si>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</si>
  <si>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</si>
  <si>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t>Sistemą sudaro</t>
  </si>
  <si>
    <t>Lietimui jautrus sistemos funkcijų valdymo monitorius</t>
  </si>
  <si>
    <t>Sistemos valdymo pultas</t>
  </si>
  <si>
    <t>Reikalavimai linijiniam davikliui</t>
  </si>
  <si>
    <t>Reikalavimai sektoriniam davikliui</t>
  </si>
  <si>
    <t>3.11</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</si>
  <si>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</si>
  <si>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</si>
  <si>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</si>
  <si>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Gamintojo įgaliojimas</t>
  </si>
  <si>
    <t>BPS priedai AK</t>
  </si>
  <si>
    <t>Įrašyti parametro vertę: yra / nėra</t>
  </si>
  <si>
    <t>Tiekėjas 3</t>
  </si>
  <si>
    <t>Bendri reikalavimai</t>
  </si>
  <si>
    <t>1. Echoskopas,</t>
  </si>
  <si>
    <t>2. Linijinis daviklis,</t>
  </si>
  <si>
    <t>3. Sektorinis daviklis,</t>
  </si>
  <si>
    <t>Reikalavimai echoskopui</t>
  </si>
  <si>
    <t>Paskirtis (kartu pateikiama programinė įranga jei reikia)</t>
  </si>
  <si>
    <t>1. Skubiai diagnostikai atlikti,</t>
  </si>
  <si>
    <t>Monitorius</t>
  </si>
  <si>
    <t>3. Skiriamoji geba ≥ (1920 x 1080) taškų,</t>
  </si>
  <si>
    <t>4. Nulenkiamas į horizontalią padėtį transportavimo metu.</t>
  </si>
  <si>
    <t xml:space="preserve">Aktyvios jungtys davikliams </t>
  </si>
  <si>
    <t>Skaitmeninio signalo jungtis papildomam monitoriui</t>
  </si>
  <si>
    <t>DisplayPort arba HDMI arba lygiavertės</t>
  </si>
  <si>
    <t>Maksimalus vaizduojamas (skenuojamas) gylis</t>
  </si>
  <si>
    <t>Maksimali kadrų juostos atmintis</t>
  </si>
  <si>
    <t>≥ 2 000 kadrų arba ≥ 1 GB arba ≥ 300 s.</t>
  </si>
  <si>
    <t>Sistemos palaikomų daviklių dažnio diapazonas (ne siauresnis už nurodytą)</t>
  </si>
  <si>
    <t>Nuo 1 iki 21 MHz</t>
  </si>
  <si>
    <t>Skenavimo režimai</t>
  </si>
  <si>
    <t>1. 2D,</t>
  </si>
  <si>
    <t>2. Trapecinis vaizdavimas,</t>
  </si>
  <si>
    <t>3. Spalvinis dopleris,</t>
  </si>
  <si>
    <t>4. Galios dopleris,</t>
  </si>
  <si>
    <t>5. Audinių dopleris,</t>
  </si>
  <si>
    <t>6. Pulsinės bangos dopleris,</t>
  </si>
  <si>
    <t>7. HPRF pulsinės bangos dopleris,</t>
  </si>
  <si>
    <t>9. Audinių harmoninis vaizdavimas su pulso inversija,</t>
  </si>
  <si>
    <t>2D režimas</t>
  </si>
  <si>
    <t>1. ≥ 256 pilkumo skalės lygių,</t>
  </si>
  <si>
    <t>Tyrimų optimizavimas 2D ir doplerio režimuose</t>
  </si>
  <si>
    <t>1. Vaizdo optimizavimas vieno mygtuko paspaudimu 2D ir doplerio režimuose,</t>
  </si>
  <si>
    <t>Specialūs skenavimo režimai</t>
  </si>
  <si>
    <t>2. Tripleksinis režimas,</t>
  </si>
  <si>
    <t>3. Sudvejintas režimas, kai galimi du tiriamo regiono vaizdai vienu metu - vienas tiesioginis, kitas užšaldytas,</t>
  </si>
  <si>
    <t>4. Vaizdų sumavimo režimas - vaizdas sudaromas iš kelių vaizdų, gaunamų kreipiant skenavimo spindulį keliais skirtingais kampais,</t>
  </si>
  <si>
    <t>Automatinio tyrimo eigos protokolavimo pakopomis funkcija, pagreitinanti tyrimo eigą ir dokumentavimą, su sekančiomis funkcijomis:</t>
  </si>
  <si>
    <t>1. Tyrimo protokolo pasirinkimas, sustabdymas, pratęsimas,</t>
  </si>
  <si>
    <t>2. Anotacijų, žymeklių, matavimų išsaugojimas,</t>
  </si>
  <si>
    <t>3. Galimybė kurti naujus protokolus ir redaguoti esamus.</t>
  </si>
  <si>
    <t>Paciento duomenų archyvavimo galimybės</t>
  </si>
  <si>
    <t>2. USB arba lygiavertė jungtis duomenų perdavimui DICOM arba lygiaverčiais formatais,</t>
  </si>
  <si>
    <t>3. DICOM standarto palaikomos funkcijos (arba lygiavertės):</t>
  </si>
  <si>
    <t>3.2 Print,</t>
  </si>
  <si>
    <t>Ultragarsinės diagnostinės sistemos konstrukcija</t>
  </si>
  <si>
    <t>1. Dažnio diapazonas  (ne siauresnis už nurodytą) - nuo 1.1 iki 4.9 MHz,</t>
  </si>
  <si>
    <t>2. Elementų skaičius ≥ 80,</t>
  </si>
  <si>
    <t xml:space="preserve">Komplektacija </t>
  </si>
  <si>
    <t xml:space="preserve">1. Echoskopas - 1 vnt, </t>
  </si>
  <si>
    <t xml:space="preserve">2. Linijinis daviklis - 1 vnt, </t>
  </si>
  <si>
    <t xml:space="preserve">3. Sektorinis daviklis - 1 vnt, </t>
  </si>
  <si>
    <t>3.12</t>
  </si>
  <si>
    <t>3.13</t>
  </si>
  <si>
    <t>3.14</t>
  </si>
  <si>
    <t>3.15</t>
  </si>
  <si>
    <t>3.16</t>
  </si>
  <si>
    <t>4</t>
  </si>
  <si>
    <t>5</t>
  </si>
  <si>
    <t>6</t>
  </si>
  <si>
    <t>7</t>
  </si>
  <si>
    <t>Linijinio daviklio viršutinė dažnio diapazono riba ne mažiau kaip 22 MHz</t>
  </si>
  <si>
    <t>Jei siūlomas objektas turi nurodytą pranašumą gauna maksimalų balų skaičių pagal lyginamąjį svorį: T1 = L1 = 0.25, T2 = L2 = 0.25, T3 = L3 = 0.25, T4 = L4 = 0.25. Jei siūlomas objektas neturi nurodyto pranašumo gauna 0 balų: T1 = L1 = 0, T2 = L2 = 0, T3 = L3 = 0, T4 = L4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</si>
  <si>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T4</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</si>
  <si>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2. Kardiologiniams tyrimams atlikti,</t>
  </si>
  <si>
    <t>3. Urologijos tyrimams atlikti,</t>
  </si>
  <si>
    <t>4. Ginekologijos tyrimams atlikti,</t>
  </si>
  <si>
    <t xml:space="preserve">4. Konveksinis daviklis - 1 vnt, </t>
  </si>
  <si>
    <t>Reikalavimai konveksiniam davikliui</t>
  </si>
  <si>
    <t>1. Sistema su ratukais, stabdoma atskirais arba centriniu stabdžiu</t>
  </si>
  <si>
    <t>2. Integruotas atsarginio maitinimo akumuliatorius arba apsauginis nepertraukiamo maitinimo šaltinis („UPS“ tipo arba lygiavertis).</t>
  </si>
  <si>
    <t>1. LED, LCD, OLED arba lygiavertės technologijos,</t>
  </si>
  <si>
    <t>2. Ekrano įstrižainė ≥ 39 cm,</t>
  </si>
  <si>
    <t>1. ≥ 25 cm ekrano įstrižainės su „swipe“ arba lygiaverčiu funkcionalumu,</t>
  </si>
  <si>
    <t>2. TGC (angliškai: Time Gain Compensation) kreivės reguliavimas valdymo panelėje arba sensoriniame ekrane.</t>
  </si>
  <si>
    <t>Reguliuojamas valdymo pulto aukščio diapazonas ≥ 15 cm</t>
  </si>
  <si>
    <t>≥ 3</t>
  </si>
  <si>
    <t>≥ 30 cm</t>
  </si>
  <si>
    <t>8. Nuolatinės bangos dopleris</t>
  </si>
  <si>
    <t>10. Aukštos raiškos silpnos kraujotakos vaizdavimo režimas,</t>
  </si>
  <si>
    <t>11. Mechaniškai davikliu sukeliamos tiriamų paviršinių struktūrų elastografijos režimas („strain elastography“ arba lygiavertis).</t>
  </si>
  <si>
    <t>2. ≥ 280 dB dinaminis diapazonas (”dynamic range“),</t>
  </si>
  <si>
    <t>3. Skaitmeninių kanalų skaičius ≥ 4.5 M,</t>
  </si>
  <si>
    <t>2. Automatiniai doplerio skaičiavimai realiame laike,</t>
  </si>
  <si>
    <t>3. Automatinis mėginio pozicionavimas ir kampo nustatymas spalvinio doplerio režime,</t>
  </si>
  <si>
    <t>4. Automatinis mėginio dydžio ir kampo nustatymas spektrinio doplerio režime.</t>
  </si>
  <si>
    <t>1. "Gyvas" vaizdų palyginimas: šalia vienas kito lyginami 2D vaizdai, iš kurių realaus laiko lyginamas su vaizdu iš atminties tos pačios studijos ar atsisiųstas iš kitos tyrimo srities,</t>
  </si>
  <si>
    <t>5. Specialūs programiniai algoritmai triukšmams ir artefaktams mažinti,</t>
  </si>
  <si>
    <t xml:space="preserve">1. ≥ 500 GB talpos vidinis diskas, </t>
  </si>
  <si>
    <t>3.3 Worklist,</t>
  </si>
  <si>
    <t>3.1 Send (arba Storage),</t>
  </si>
  <si>
    <t>3.4 Storage Commitment,</t>
  </si>
  <si>
    <t>3.5 Query/Retrieve.</t>
  </si>
  <si>
    <t>Konveksinio daviklio apžvalgos laukas ≥ 110° (būtina nurodyti tinkrąjį kampą, o ne programiniu būdu išplėstą (angl. extended)</t>
  </si>
  <si>
    <t>VšĮ Šalčininkų rajono savivaldybės ligoninei</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</si>
  <si>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</si>
  <si>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</si>
  <si>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</si>
  <si>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(monitorius,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</si>
  <si>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Šalčininkų rajono savivaldybės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</si>
  <si>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</si>
  <si>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</si>
  <si>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</si>
  <si>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2. Elementų skaičius ≥ 190,</t>
  </si>
  <si>
    <t>Linijinio daviklio elementų skaičius ≥ 950</t>
  </si>
  <si>
    <t>1. Dažnio diapazonas  (ne siauresnis už nurodytą) - nuo 5,0 iki 15 MHz,</t>
  </si>
  <si>
    <t>2. Apžvalgos laukas ≥ 70° (būtina nurodyti tinkrąjį kampą, o ne programiniu būdu išplėstą (angl. extended),</t>
  </si>
  <si>
    <t>1. Dažnio diapazonas nuo  ≤ 1.5 iki ≥ 5.0 MHz,</t>
  </si>
  <si>
    <r>
      <t>3. Apžvalgos laukas ≥ 90</t>
    </r>
    <r>
      <rPr>
        <sz val="12"/>
        <rFont val="Calibri"/>
        <family val="2"/>
        <scheme val="minor"/>
      </rPr>
      <t>°.</t>
    </r>
  </si>
  <si>
    <t>3. Akustinio lango ilgis ≥ 45 mm.</t>
  </si>
  <si>
    <t>3. Elementų skaičius ≥ 160.</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</si>
  <si>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</si>
  <si>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3. informuoja pirkėją apie prevencinius veiksmus (jei tokių būtina imtis);</t>
  </si>
  <si>
    <t>4. teikia pirkėjui išsamias konsultacijas ir paaiškinimus;</t>
  </si>
  <si>
    <t>5. gedimo atveju atvyksta remontuoti ne vėliau kaip per 48 (keturiasdešimt aštuonias) valandas nuo pranešimo apie prekės gedimą gavimo;</t>
  </si>
  <si>
    <t>Ultragarsinės diagnostikos prietaisas</t>
  </si>
  <si>
    <t>5. Vaginalinis daviklis.</t>
  </si>
  <si>
    <t>4. Konveksinis daviklis,</t>
  </si>
  <si>
    <t>2. Pasiūlymo kainos (K) balai apskaičiuojami mažiausios pasiūlytos kainos (Kmin) ir vertinamo pasiūlymo kainos (Kv) santykį padauginant iš kainos lyginamojo svorio (X)*:</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</si>
  <si>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</si>
  <si>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5. Skydliaukės tyrimams atlikti,</t>
  </si>
  <si>
    <t>6. Paviršinių audinių tyrimams atlikti,</t>
  </si>
  <si>
    <t>7. Krūtų tyrimams atlikti,</t>
  </si>
  <si>
    <t>8. Radiologijos tyrimams atlikti.</t>
  </si>
  <si>
    <t>8</t>
  </si>
  <si>
    <t>Reikalavimai vadinaliniam davikliui</t>
  </si>
  <si>
    <t>1. Dažnio diapazonas  (ne siauresnis už nurodytą) - nuo 3,0 iki 10 MHz,</t>
  </si>
  <si>
    <t>2. Skenavimo gylis ne mažiau kaip 15 cm,</t>
  </si>
  <si>
    <t>3. Elementų skaičius ≥ 128.</t>
  </si>
  <si>
    <t xml:space="preserve">5. Vaginalinis daviklis - 1 vnt, </t>
  </si>
  <si>
    <t>Visi komplektuojami davikliai (išskyris vaginalinį daviklį) monokristalinės arba matricinės technologijos</t>
  </si>
  <si>
    <t>3. Kadangi siūlomo objekto T1, T2, T3 ir T4 techniniai parametrai neturi skaitinių išraiškų (yra arba nėra), todėl parametrų įvertinimas apskaičiuojamas pagal metodiką: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</si>
</sst>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8"/>
      <name val="Times New Roman"/>
      <family val="1"/>
      <charset val="186"/>
    </font>
    <font>
      <sz val="12"/>
      <name val="Calibri"/>
      <family val="2"/>
      <scheme val="minor"/>
    </font>
    <font>
      <sz val="12"/>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9">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3" fillId="5" borderId="0" xfId="0" applyFont="1" applyFill="1" applyAlignment="1">
      <alignment vertical="top"/>
    </xf>
    <xf numFmtId="0" fontId="14" fillId="5" borderId="0" xfId="0" applyFont="1" applyFill="1" applyAlignment="1">
      <alignment vertical="top" wrapText="1"/>
    </xf>
    <xf numFmtId="0" fontId="14" fillId="5" borderId="0" xfId="0" applyFont="1" applyFill="1"/>
    <xf numFmtId="0" fontId="13" fillId="5" borderId="1" xfId="0" applyFont="1" applyFill="1" applyBorder="1" applyAlignment="1">
      <alignment horizontal="center" vertical="center" wrapText="1"/>
    </xf>
    <xf numFmtId="0" fontId="14" fillId="5" borderId="0" xfId="0" applyFont="1" applyFill="1" applyAlignment="1">
      <alignment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5" fillId="5" borderId="1"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5" borderId="18"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6" fillId="4" borderId="0" xfId="0" applyFont="1" applyFill="1" applyAlignment="1">
      <alignment vertical="center"/>
    </xf>
    <xf numFmtId="0" fontId="7" fillId="4" borderId="0" xfId="0" applyFont="1" applyFill="1"/>
    <xf numFmtId="0" fontId="1" fillId="4" borderId="1" xfId="0" applyFont="1" applyFill="1" applyBorder="1"/>
    <xf numFmtId="0" fontId="1" fillId="4" borderId="1" xfId="0" applyFont="1" applyFill="1" applyBorder="1" applyAlignment="1">
      <alignment horizontal="center"/>
    </xf>
    <xf numFmtId="0" fontId="2" fillId="4" borderId="35"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10" fillId="4" borderId="35" xfId="0" applyFont="1" applyFill="1" applyBorder="1" applyAlignment="1">
      <alignment vertical="center" wrapText="1"/>
    </xf>
    <xf numFmtId="2" fontId="10" fillId="4" borderId="35" xfId="0" applyNumberFormat="1" applyFont="1" applyFill="1" applyBorder="1" applyAlignment="1">
      <alignment horizontal="center" vertical="center" wrapText="1"/>
    </xf>
    <xf numFmtId="0" fontId="5" fillId="4" borderId="0" xfId="0" applyFont="1" applyFill="1"/>
    <xf numFmtId="0" fontId="2"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0" xfId="0" applyFont="1" applyFill="1" applyAlignment="1">
      <alignment horizontal="center" vertical="center"/>
    </xf>
    <xf numFmtId="0" fontId="20"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21"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7" fillId="4" borderId="35" xfId="0" applyFont="1" applyFill="1" applyBorder="1" applyAlignment="1">
      <alignment horizontal="center" vertical="center"/>
    </xf>
    <xf numFmtId="2" fontId="1" fillId="6" borderId="35"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5" xfId="0" applyFont="1" applyBorder="1" applyAlignment="1">
      <alignment horizontal="center" vertical="center"/>
    </xf>
    <xf numFmtId="0" fontId="20" fillId="0" borderId="0" xfId="0" applyFont="1" applyAlignment="1">
      <alignment horizontal="left"/>
    </xf>
    <xf numFmtId="0" fontId="25" fillId="0" borderId="0" xfId="0" applyFont="1"/>
    <xf numFmtId="0" fontId="14" fillId="5" borderId="0" xfId="0" applyFont="1" applyFill="1" applyAlignment="1">
      <alignment vertical="center"/>
    </xf>
    <xf numFmtId="0" fontId="14" fillId="5" borderId="0" xfId="0" applyFont="1" applyFill="1" applyAlignment="1">
      <alignment horizontal="center" vertical="center"/>
    </xf>
    <xf numFmtId="0" fontId="12" fillId="0" borderId="1" xfId="0" applyFont="1" applyBorder="1" applyAlignment="1" applyProtection="1">
      <alignment horizontal="justify" vertical="center" wrapText="1"/>
      <protection locked="0"/>
    </xf>
    <xf numFmtId="0" fontId="5" fillId="5" borderId="33" xfId="0" applyFont="1" applyFill="1" applyBorder="1" applyAlignment="1">
      <alignment horizontal="justify" vertical="center" wrapText="1"/>
    </xf>
    <xf numFmtId="0" fontId="5" fillId="5" borderId="35" xfId="0" applyFont="1" applyFill="1" applyBorder="1" applyAlignment="1">
      <alignment horizontal="center" vertical="center" wrapText="1"/>
    </xf>
    <xf numFmtId="0" fontId="5" fillId="5" borderId="34" xfId="0" applyFont="1" applyFill="1" applyBorder="1" applyAlignment="1">
      <alignment horizontal="justify" vertical="center" wrapText="1"/>
    </xf>
    <xf numFmtId="0" fontId="18"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8" fillId="4" borderId="0" xfId="0" applyFont="1" applyFill="1" applyAlignment="1">
      <alignment vertical="center"/>
    </xf>
    <xf numFmtId="0" fontId="27"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49" fontId="5" fillId="5" borderId="1" xfId="0" applyNumberFormat="1" applyFont="1" applyFill="1" applyBorder="1" applyAlignment="1">
      <alignment horizontal="center" vertical="center"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horizontal="justify" vertical="top" wrapText="1"/>
    </xf>
    <xf numFmtId="49" fontId="5" fillId="5" borderId="26" xfId="0" applyNumberFormat="1" applyFont="1" applyFill="1" applyBorder="1" applyAlignment="1">
      <alignment horizontal="center" vertical="center" wrapText="1"/>
    </xf>
    <xf numFmtId="49" fontId="5" fillId="5" borderId="26" xfId="0" applyNumberFormat="1" applyFont="1" applyFill="1" applyBorder="1" applyAlignment="1">
      <alignment horizontal="justify" vertical="center" wrapText="1"/>
    </xf>
    <xf numFmtId="0" fontId="28" fillId="5" borderId="0" xfId="0" applyFont="1" applyFill="1" applyAlignment="1">
      <alignment horizontal="center" vertical="center"/>
    </xf>
    <xf numFmtId="49" fontId="5" fillId="5" borderId="26" xfId="0" applyNumberFormat="1" applyFont="1" applyFill="1" applyBorder="1" applyAlignment="1">
      <alignment horizontal="center" vertical="top" wrapText="1"/>
    </xf>
    <xf numFmtId="49" fontId="5" fillId="5" borderId="26" xfId="0" applyNumberFormat="1" applyFont="1" applyFill="1" applyBorder="1" applyAlignment="1">
      <alignment horizontal="justify" vertical="top" wrapText="1"/>
    </xf>
    <xf numFmtId="49" fontId="5" fillId="5" borderId="27" xfId="0" applyNumberFormat="1" applyFont="1" applyFill="1" applyBorder="1" applyAlignment="1">
      <alignment horizontal="justify" vertical="top" wrapText="1"/>
    </xf>
    <xf numFmtId="2" fontId="10" fillId="4" borderId="29" xfId="0" applyNumberFormat="1" applyFont="1" applyFill="1" applyBorder="1" applyAlignment="1">
      <alignment horizontal="center" vertical="center" wrapText="1"/>
    </xf>
    <xf numFmtId="0" fontId="10" fillId="4" borderId="34" xfId="0" applyFont="1" applyFill="1" applyBorder="1" applyAlignment="1">
      <alignment horizontal="left" wrapText="1"/>
    </xf>
    <xf numFmtId="0" fontId="1" fillId="5" borderId="30" xfId="0" applyFont="1" applyFill="1" applyBorder="1" applyAlignment="1">
      <alignment horizontal="center" vertical="center" wrapText="1"/>
    </xf>
    <xf numFmtId="0" fontId="5" fillId="5" borderId="3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0" fontId="11" fillId="5" borderId="1" xfId="0" applyFont="1" applyFill="1" applyBorder="1" applyAlignment="1">
      <alignment horizontal="justify" vertical="center" wrapText="1"/>
    </xf>
    <xf numFmtId="49" fontId="5" fillId="0" borderId="1" xfId="0" applyNumberFormat="1" applyFont="1" applyBorder="1" applyAlignment="1">
      <alignment horizontal="justify" vertical="top" wrapText="1"/>
    </xf>
    <xf numFmtId="0" fontId="1" fillId="4" borderId="0" xfId="0" applyFont="1" applyFill="1" applyAlignment="1">
      <alignment wrapText="1"/>
    </xf>
    <xf numFmtId="2" fontId="1" fillId="5" borderId="1" xfId="0" applyNumberFormat="1" applyFont="1" applyFill="1" applyBorder="1" applyAlignment="1">
      <alignment horizontal="center" vertical="center"/>
    </xf>
    <xf numFmtId="0" fontId="5" fillId="4" borderId="0" xfId="0" applyFont="1" applyFill="1" applyAlignment="1">
      <alignment wrapText="1"/>
    </xf>
    <xf numFmtId="0" fontId="5" fillId="5" borderId="43" xfId="0" applyFont="1" applyFill="1" applyBorder="1" applyAlignment="1">
      <alignment horizontal="center" vertical="center" wrapText="1"/>
    </xf>
    <xf numFmtId="0" fontId="5" fillId="0" borderId="26" xfId="0" applyFont="1" applyBorder="1" applyAlignment="1" applyProtection="1">
      <alignment horizontal="center" vertical="center" wrapText="1"/>
      <protection locked="0"/>
    </xf>
    <xf numFmtId="49" fontId="5" fillId="5" borderId="26" xfId="0" applyNumberFormat="1" applyFont="1" applyFill="1" applyBorder="1" applyAlignment="1">
      <alignment horizontal="left" vertical="top" wrapText="1"/>
    </xf>
    <xf numFmtId="0" fontId="5" fillId="5" borderId="0" xfId="0" applyFont="1" applyFill="1" applyAlignment="1">
      <alignment wrapText="1"/>
    </xf>
    <xf numFmtId="49" fontId="5" fillId="5" borderId="18" xfId="0" applyNumberFormat="1" applyFont="1" applyFill="1" applyBorder="1" applyAlignment="1">
      <alignment horizontal="center" vertical="top" wrapText="1"/>
    </xf>
    <xf numFmtId="49" fontId="5" fillId="0" borderId="17" xfId="0" applyNumberFormat="1" applyFont="1" applyBorder="1" applyAlignment="1">
      <alignment horizontal="justify" vertical="top" wrapText="1"/>
    </xf>
    <xf numFmtId="49" fontId="5" fillId="0" borderId="17" xfId="0" applyNumberFormat="1" applyFont="1" applyBorder="1" applyAlignment="1">
      <alignment horizontal="justify" vertical="center" wrapText="1"/>
    </xf>
    <xf numFmtId="0" fontId="1" fillId="5" borderId="35" xfId="0" applyFont="1" applyFill="1" applyBorder="1" applyAlignment="1">
      <alignment horizontal="justify" vertical="center" wrapText="1"/>
    </xf>
    <xf numFmtId="0" fontId="5" fillId="5" borderId="26" xfId="0" applyFont="1" applyFill="1" applyBorder="1" applyAlignment="1">
      <alignment horizontal="center" vertical="center" wrapText="1"/>
    </xf>
    <xf numFmtId="0" fontId="5" fillId="5" borderId="1" xfId="0" applyFont="1" applyFill="1" applyBorder="1" applyAlignment="1">
      <alignment horizontal="left" vertical="top" wrapText="1"/>
    </xf>
    <xf numFmtId="0" fontId="5" fillId="5" borderId="1" xfId="0" applyFont="1" applyFill="1" applyBorder="1" applyAlignment="1">
      <alignment horizontal="left" vertical="top"/>
    </xf>
    <xf numFmtId="0" fontId="5" fillId="5" borderId="1" xfId="0" applyFont="1" applyFill="1" applyBorder="1" applyAlignment="1">
      <alignment horizontal="justify" vertical="top"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6" fillId="4" borderId="0" xfId="0" applyFont="1" applyFill="1" applyAlignment="1">
      <alignment horizontal="center"/>
    </xf>
    <xf numFmtId="0" fontId="1" fillId="4" borderId="0" xfId="0" applyFont="1" applyFill="1" applyAlignment="1">
      <alignment horizontal="justify" vertical="top" wrapText="1"/>
    </xf>
    <xf numFmtId="0" fontId="1" fillId="4" borderId="0" xfId="0" applyFont="1" applyFill="1" applyAlignment="1">
      <alignment horizontal="justify" wrapText="1"/>
    </xf>
    <xf numFmtId="0" fontId="1" fillId="4" borderId="0" xfId="0" applyFont="1" applyFill="1" applyAlignment="1">
      <alignment horizontal="justify"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0" xfId="0" applyFont="1" applyFill="1" applyBorder="1" applyAlignment="1">
      <alignment vertical="center" wrapText="1"/>
    </xf>
    <xf numFmtId="0" fontId="2" fillId="4" borderId="31" xfId="0" applyFont="1" applyFill="1" applyBorder="1" applyAlignment="1">
      <alignment vertical="center" wrapText="1"/>
    </xf>
    <xf numFmtId="0" fontId="2" fillId="4" borderId="32" xfId="0" applyFont="1" applyFill="1" applyBorder="1" applyAlignment="1">
      <alignment vertical="center" wrapText="1"/>
    </xf>
    <xf numFmtId="0" fontId="8" fillId="4" borderId="30" xfId="0" applyFont="1" applyFill="1" applyBorder="1" applyAlignment="1">
      <alignment vertical="center" wrapText="1"/>
    </xf>
    <xf numFmtId="0" fontId="8" fillId="4" borderId="31" xfId="0" applyFont="1" applyFill="1" applyBorder="1" applyAlignment="1">
      <alignment vertical="center" wrapText="1"/>
    </xf>
    <xf numFmtId="0" fontId="8" fillId="4" borderId="32" xfId="0" applyFont="1" applyFill="1" applyBorder="1" applyAlignment="1">
      <alignment vertical="center" wrapText="1"/>
    </xf>
    <xf numFmtId="0" fontId="2" fillId="4" borderId="3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5" fillId="5" borderId="1" xfId="0" applyFont="1" applyFill="1" applyBorder="1" applyAlignment="1">
      <alignment horizontal="justify"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6" fillId="5" borderId="0" xfId="0" applyFont="1" applyFill="1" applyAlignment="1">
      <alignment horizontal="center"/>
    </xf>
    <xf numFmtId="0" fontId="1" fillId="5" borderId="0" xfId="0" applyFont="1" applyFill="1" applyAlignment="1">
      <alignment horizontal="center" vertical="top"/>
    </xf>
    <xf numFmtId="0" fontId="5" fillId="5" borderId="1" xfId="0" applyFont="1" applyFill="1" applyBorder="1" applyAlignment="1">
      <alignment horizontal="left" vertical="top" wrapText="1"/>
    </xf>
    <xf numFmtId="49" fontId="5" fillId="5" borderId="26" xfId="0" applyNumberFormat="1" applyFont="1" applyFill="1" applyBorder="1" applyAlignment="1">
      <alignment horizontal="center" vertical="top" wrapText="1"/>
    </xf>
    <xf numFmtId="49" fontId="5" fillId="5" borderId="28" xfId="0" applyNumberFormat="1" applyFont="1" applyFill="1" applyBorder="1" applyAlignment="1">
      <alignment horizontal="center" vertical="top" wrapText="1"/>
    </xf>
    <xf numFmtId="0" fontId="5" fillId="5" borderId="1" xfId="0" applyFont="1" applyFill="1" applyBorder="1" applyAlignment="1">
      <alignment horizontal="left" vertical="top"/>
    </xf>
    <xf numFmtId="49" fontId="5" fillId="5" borderId="27" xfId="0" applyNumberFormat="1" applyFont="1" applyFill="1" applyBorder="1" applyAlignment="1">
      <alignment horizontal="center" vertical="top" wrapText="1"/>
    </xf>
    <xf numFmtId="0" fontId="5" fillId="5" borderId="26" xfId="0" applyFont="1" applyFill="1" applyBorder="1" applyAlignment="1">
      <alignment horizontal="left" vertical="top"/>
    </xf>
    <xf numFmtId="0" fontId="5" fillId="5" borderId="27" xfId="0" applyFont="1" applyFill="1" applyBorder="1" applyAlignment="1">
      <alignment horizontal="left" vertical="top"/>
    </xf>
    <xf numFmtId="0" fontId="13" fillId="5" borderId="0" xfId="0" applyFont="1" applyFill="1" applyAlignment="1">
      <alignment horizontal="left" wrapText="1"/>
    </xf>
    <xf numFmtId="49" fontId="5" fillId="5" borderId="26" xfId="0" applyNumberFormat="1" applyFont="1" applyFill="1" applyBorder="1" applyAlignment="1">
      <alignment horizontal="left" vertical="top" wrapText="1"/>
    </xf>
    <xf numFmtId="49" fontId="5" fillId="5" borderId="28" xfId="0" applyNumberFormat="1" applyFont="1" applyFill="1" applyBorder="1" applyAlignment="1">
      <alignment horizontal="left" vertical="top" wrapText="1"/>
    </xf>
    <xf numFmtId="49" fontId="5" fillId="5" borderId="27" xfId="0" applyNumberFormat="1" applyFont="1" applyFill="1" applyBorder="1" applyAlignment="1">
      <alignment horizontal="left" vertical="top" wrapText="1"/>
    </xf>
    <xf numFmtId="0" fontId="1" fillId="4" borderId="0" xfId="0" applyFont="1" applyFill="1" applyAlignment="1">
      <alignment horizontal="left"/>
    </xf>
    <xf numFmtId="0" fontId="18" fillId="4" borderId="0" xfId="0" applyFont="1" applyFill="1" applyAlignment="1">
      <alignment horizontal="center" vertical="center"/>
    </xf>
    <xf numFmtId="0" fontId="30" fillId="4" borderId="0" xfId="0" applyFont="1" applyFill="1" applyAlignment="1">
      <alignment horizontal="right" vertical="top"/>
    </xf>
    <xf numFmtId="0" fontId="30" fillId="4" borderId="0" xfId="0" applyFont="1" applyFill="1" applyAlignment="1">
      <alignment horizontal="justify" vertical="top" wrapText="1"/>
    </xf>
    <xf numFmtId="0" fontId="5" fillId="5" borderId="18" xfId="0" applyFont="1" applyFill="1" applyBorder="1" applyAlignment="1">
      <alignment horizontal="justify" vertical="center" wrapText="1"/>
    </xf>
    <xf numFmtId="0" fontId="5" fillId="5" borderId="17" xfId="0" applyFont="1" applyFill="1" applyBorder="1" applyAlignment="1">
      <alignment horizontal="justify" vertical="center" wrapText="1"/>
    </xf>
    <xf numFmtId="0" fontId="5" fillId="5" borderId="40" xfId="0" applyFont="1" applyFill="1" applyBorder="1" applyAlignment="1">
      <alignment horizontal="justify" vertical="center" wrapText="1"/>
    </xf>
    <xf numFmtId="0" fontId="5" fillId="5" borderId="41" xfId="0" applyFont="1" applyFill="1" applyBorder="1" applyAlignment="1">
      <alignment horizontal="justify" vertical="center" wrapText="1"/>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36</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4</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998240" y="13717767"/>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^4</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26</xdr:row>
      <xdr:rowOff>97790</xdr:rowOff>
    </xdr:from>
    <xdr:to>
      <xdr:col>3</xdr:col>
      <xdr:colOff>1167765</xdr:colOff>
      <xdr:row>28</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G59" sqref="G59"/>
    </sheetView>
  </sheetViews>
  <sheetFormatPr baseColWidth="10" defaultColWidth="9.1640625" defaultRowHeight="16" x14ac:dyDescent="0.2"/>
  <cols>
    <col min="1" max="2" width="9.1640625" style="48"/>
    <col min="3" max="3" width="25.83203125" style="48" customWidth="1"/>
    <col min="4" max="5" width="11" style="48" bestFit="1" customWidth="1"/>
    <col min="6" max="6" width="16.33203125" style="48" customWidth="1"/>
    <col min="7" max="7" width="11" style="48" bestFit="1" customWidth="1"/>
    <col min="8" max="8" width="13.5" style="48" bestFit="1" customWidth="1"/>
    <col min="9" max="12" width="11" style="48" bestFit="1" customWidth="1"/>
    <col min="13" max="13" width="12.1640625" style="48" bestFit="1" customWidth="1"/>
    <col min="14" max="16384" width="9.1640625" style="48"/>
  </cols>
  <sheetData>
    <row r="1" spans="2:8" ht="20" x14ac:dyDescent="0.2">
      <c r="B1" s="141" t="s">
        <v>115</v>
      </c>
      <c r="C1" s="141"/>
      <c r="D1" s="141"/>
      <c r="E1" s="141"/>
      <c r="F1" s="141"/>
      <c r="G1" s="141"/>
      <c r="H1" s="141"/>
    </row>
    <row r="3" spans="2:8" x14ac:dyDescent="0.2">
      <c r="B3" s="135" t="s">
        <v>117</v>
      </c>
      <c r="C3" s="136"/>
      <c r="D3" s="136"/>
      <c r="E3" s="136"/>
      <c r="F3" s="137"/>
      <c r="G3" s="61">
        <v>6</v>
      </c>
      <c r="H3" s="61" t="s">
        <v>118</v>
      </c>
    </row>
    <row r="4" spans="2:8" x14ac:dyDescent="0.2">
      <c r="B4" s="138" t="s">
        <v>116</v>
      </c>
      <c r="C4" s="139"/>
      <c r="D4" s="139"/>
      <c r="E4" s="139"/>
      <c r="F4" s="140"/>
      <c r="G4" s="61">
        <v>3</v>
      </c>
      <c r="H4" s="61" t="s">
        <v>102</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baseColWidth="10" defaultColWidth="9.1640625" defaultRowHeight="16" x14ac:dyDescent="0.2"/>
  <cols>
    <col min="1" max="16384" width="9.1640625" style="2"/>
  </cols>
  <sheetData>
    <row r="1" spans="1:1" x14ac:dyDescent="0.2">
      <c r="A1" s="2" t="s">
        <v>41</v>
      </c>
    </row>
    <row r="2" spans="1:1" x14ac:dyDescent="0.2">
      <c r="A2" s="2" t="s">
        <v>42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I67"/>
  <sheetViews>
    <sheetView topLeftCell="A11" zoomScale="139" zoomScaleNormal="76" workbookViewId="0">
      <selection activeCell="J38" sqref="J38"/>
    </sheetView>
  </sheetViews>
  <sheetFormatPr baseColWidth="10" defaultColWidth="9.1640625" defaultRowHeight="16" x14ac:dyDescent="0.2"/>
  <cols>
    <col min="1" max="1" width="9.1640625" style="48"/>
    <col min="2" max="2" width="5" style="48" customWidth="1"/>
    <col min="3" max="3" width="40.5" style="48" customWidth="1"/>
    <col min="4" max="4" width="17" style="48" customWidth="1"/>
    <col min="5" max="5" width="5.83203125" style="48" customWidth="1"/>
    <col min="6" max="6" width="5.1640625" style="48" customWidth="1"/>
    <col min="7" max="8" width="11.6640625" style="48" customWidth="1"/>
    <col min="9" max="9" width="23.1640625" style="48" customWidth="1"/>
    <col min="10" max="16384" width="9.1640625" style="48"/>
  </cols>
  <sheetData>
    <row r="1" spans="2:9" ht="18" x14ac:dyDescent="0.2">
      <c r="B1" s="49" t="s">
        <v>58</v>
      </c>
      <c r="C1" s="50"/>
      <c r="D1" s="50"/>
      <c r="E1" s="50"/>
      <c r="F1" s="50"/>
    </row>
    <row r="2" spans="2:9" ht="18" x14ac:dyDescent="0.2">
      <c r="B2" s="49"/>
      <c r="C2" s="50"/>
      <c r="D2" s="50"/>
      <c r="E2" s="50"/>
      <c r="F2" s="50"/>
    </row>
    <row r="3" spans="2:9" ht="36" customHeight="1" x14ac:dyDescent="0.2">
      <c r="B3" s="144" t="s">
        <v>163</v>
      </c>
      <c r="C3" s="144"/>
      <c r="D3" s="144"/>
      <c r="E3" s="144"/>
      <c r="F3" s="144"/>
      <c r="G3" s="144"/>
      <c r="H3" s="144"/>
    </row>
    <row r="4" spans="2:9" ht="34.5" customHeight="1" x14ac:dyDescent="0.2">
      <c r="B4" s="144" t="s">
        <v>59</v>
      </c>
      <c r="C4" s="144"/>
      <c r="D4" s="144"/>
      <c r="E4" s="144"/>
      <c r="F4" s="144"/>
      <c r="G4" s="144"/>
      <c r="H4" s="144"/>
    </row>
    <row r="6" spans="2:9" x14ac:dyDescent="0.2">
      <c r="B6" s="48" t="s">
        <v>60</v>
      </c>
    </row>
    <row r="7" spans="2:9" x14ac:dyDescent="0.2">
      <c r="C7" s="51" t="s">
        <v>105</v>
      </c>
      <c r="D7" s="52">
        <v>60</v>
      </c>
    </row>
    <row r="8" spans="2:9" x14ac:dyDescent="0.2">
      <c r="C8" s="51" t="s">
        <v>106</v>
      </c>
      <c r="D8" s="52">
        <v>40</v>
      </c>
    </row>
    <row r="10" spans="2:9" x14ac:dyDescent="0.2">
      <c r="B10" s="48" t="s">
        <v>61</v>
      </c>
    </row>
    <row r="11" spans="2:9" ht="17" thickBot="1" x14ac:dyDescent="0.25"/>
    <row r="12" spans="2:9" ht="49.5" customHeight="1" thickBot="1" x14ac:dyDescent="0.25">
      <c r="B12" s="145" t="s">
        <v>62</v>
      </c>
      <c r="C12" s="146"/>
      <c r="D12" s="146"/>
      <c r="E12" s="146"/>
      <c r="F12" s="147"/>
      <c r="G12" s="145" t="s">
        <v>64</v>
      </c>
      <c r="H12" s="147"/>
    </row>
    <row r="13" spans="2:9" ht="18" thickBot="1" x14ac:dyDescent="0.25">
      <c r="B13" s="148" t="s">
        <v>65</v>
      </c>
      <c r="C13" s="149"/>
      <c r="D13" s="149"/>
      <c r="E13" s="149"/>
      <c r="F13" s="150"/>
      <c r="G13" s="53" t="s">
        <v>107</v>
      </c>
      <c r="H13" s="54">
        <f>D7</f>
        <v>60</v>
      </c>
    </row>
    <row r="14" spans="2:9" ht="18" thickBot="1" x14ac:dyDescent="0.25">
      <c r="B14" s="151" t="s">
        <v>66</v>
      </c>
      <c r="C14" s="152"/>
      <c r="D14" s="152"/>
      <c r="E14" s="152"/>
      <c r="F14" s="153"/>
      <c r="G14" s="53" t="s">
        <v>108</v>
      </c>
      <c r="H14" s="54">
        <f>D8</f>
        <v>40</v>
      </c>
    </row>
    <row r="15" spans="2:9" ht="16.5" customHeight="1" thickBot="1" x14ac:dyDescent="0.25">
      <c r="B15" s="55" t="s">
        <v>13</v>
      </c>
      <c r="C15" s="56" t="s">
        <v>37</v>
      </c>
      <c r="D15" s="56" t="s">
        <v>109</v>
      </c>
      <c r="E15" s="154" t="s">
        <v>63</v>
      </c>
      <c r="F15" s="155"/>
      <c r="G15" s="146"/>
      <c r="H15" s="147"/>
    </row>
    <row r="16" spans="2:9" ht="35" thickBot="1" x14ac:dyDescent="0.25">
      <c r="B16" s="114" t="s">
        <v>67</v>
      </c>
      <c r="C16" s="92" t="s">
        <v>227</v>
      </c>
      <c r="D16" s="91" t="s">
        <v>149</v>
      </c>
      <c r="E16" s="57" t="s">
        <v>110</v>
      </c>
      <c r="F16" s="58">
        <v>0.25</v>
      </c>
      <c r="G16" s="156" t="s">
        <v>166</v>
      </c>
      <c r="H16" s="157"/>
      <c r="I16" s="120"/>
    </row>
    <row r="17" spans="2:9" s="59" customFormat="1" ht="35" thickBot="1" x14ac:dyDescent="0.25">
      <c r="B17" s="91" t="s">
        <v>68</v>
      </c>
      <c r="C17" s="130" t="s">
        <v>270</v>
      </c>
      <c r="D17" s="123" t="s">
        <v>149</v>
      </c>
      <c r="E17" s="113" t="s">
        <v>111</v>
      </c>
      <c r="F17" s="112">
        <v>0.25</v>
      </c>
      <c r="G17" s="159" t="s">
        <v>166</v>
      </c>
      <c r="H17" s="160"/>
      <c r="I17" s="122"/>
    </row>
    <row r="18" spans="2:9" s="59" customFormat="1" ht="52" thickBot="1" x14ac:dyDescent="0.25">
      <c r="B18" s="115" t="s">
        <v>69</v>
      </c>
      <c r="C18" s="90" t="s">
        <v>259</v>
      </c>
      <c r="D18" s="91" t="s">
        <v>149</v>
      </c>
      <c r="E18" s="57" t="s">
        <v>112</v>
      </c>
      <c r="F18" s="112">
        <v>0.25</v>
      </c>
      <c r="G18" s="158" t="s">
        <v>166</v>
      </c>
      <c r="H18" s="157"/>
      <c r="I18" s="122"/>
    </row>
    <row r="19" spans="2:9" ht="52" thickBot="1" x14ac:dyDescent="0.25">
      <c r="B19" s="115" t="s">
        <v>70</v>
      </c>
      <c r="C19" s="90" t="s">
        <v>296</v>
      </c>
      <c r="D19" s="91" t="s">
        <v>149</v>
      </c>
      <c r="E19" s="57" t="s">
        <v>113</v>
      </c>
      <c r="F19" s="112">
        <v>0.25</v>
      </c>
      <c r="G19" s="158" t="s">
        <v>166</v>
      </c>
      <c r="H19" s="157"/>
      <c r="I19" s="122"/>
    </row>
    <row r="21" spans="2:9" ht="33.75" customHeight="1" x14ac:dyDescent="0.2">
      <c r="B21" s="143" t="s">
        <v>73</v>
      </c>
      <c r="C21" s="143"/>
      <c r="D21" s="143"/>
      <c r="E21" s="143"/>
      <c r="F21" s="143"/>
      <c r="G21" s="143"/>
      <c r="H21" s="143"/>
    </row>
    <row r="23" spans="2:9" ht="31.5" customHeight="1" x14ac:dyDescent="0.2">
      <c r="B23" s="143" t="s">
        <v>284</v>
      </c>
      <c r="C23" s="143"/>
      <c r="D23" s="143"/>
      <c r="E23" s="143"/>
      <c r="F23" s="143"/>
      <c r="G23" s="143"/>
      <c r="H23" s="143"/>
    </row>
    <row r="24" spans="2:9" x14ac:dyDescent="0.2">
      <c r="D24" s="60" t="s">
        <v>114</v>
      </c>
    </row>
    <row r="26" spans="2:9" ht="31.5" customHeight="1" x14ac:dyDescent="0.2">
      <c r="B26" s="143" t="s">
        <v>74</v>
      </c>
      <c r="C26" s="143"/>
      <c r="D26" s="143"/>
      <c r="E26" s="143"/>
      <c r="F26" s="143"/>
      <c r="G26" s="143"/>
      <c r="H26" s="143"/>
    </row>
    <row r="30" spans="2:9" ht="30.75" customHeight="1" x14ac:dyDescent="0.2">
      <c r="B30" s="143" t="s">
        <v>297</v>
      </c>
      <c r="C30" s="143"/>
      <c r="D30" s="143"/>
      <c r="E30" s="143"/>
      <c r="F30" s="143"/>
      <c r="G30" s="143"/>
      <c r="H30" s="143"/>
    </row>
    <row r="31" spans="2:9" x14ac:dyDescent="0.2">
      <c r="B31" s="142" t="s">
        <v>228</v>
      </c>
      <c r="C31" s="142"/>
      <c r="D31" s="142"/>
      <c r="E31" s="142"/>
      <c r="F31" s="142"/>
      <c r="G31" s="142"/>
      <c r="H31" s="142"/>
    </row>
    <row r="32" spans="2:9" x14ac:dyDescent="0.2">
      <c r="B32" s="142"/>
      <c r="C32" s="142"/>
      <c r="D32" s="142"/>
      <c r="E32" s="142"/>
      <c r="F32" s="142"/>
      <c r="G32" s="142"/>
      <c r="H32" s="142"/>
    </row>
    <row r="33" spans="1:8" x14ac:dyDescent="0.2">
      <c r="B33" s="142"/>
      <c r="C33" s="142"/>
      <c r="D33" s="142"/>
      <c r="E33" s="142"/>
      <c r="F33" s="142"/>
      <c r="G33" s="142"/>
      <c r="H33" s="142"/>
    </row>
    <row r="35" spans="1:8" ht="32.25" customHeight="1" x14ac:dyDescent="0.2">
      <c r="B35" s="143" t="s">
        <v>75</v>
      </c>
      <c r="C35" s="143"/>
      <c r="D35" s="143"/>
      <c r="E35" s="143"/>
      <c r="F35" s="143"/>
      <c r="G35" s="143"/>
      <c r="H35" s="143"/>
    </row>
    <row r="44" spans="1:8" x14ac:dyDescent="0.2">
      <c r="A44" s="243" t="s">
        <v>267</v>
      </c>
      <c r="B44" s="244" t="s">
        <v>285</v>
      </c>
      <c r="C44" s="244"/>
      <c r="D44" s="244"/>
      <c r="E44" s="244"/>
      <c r="F44" s="244"/>
      <c r="G44" s="244"/>
      <c r="H44" s="244"/>
    </row>
    <row r="45" spans="1:8" ht="15.75" customHeight="1" x14ac:dyDescent="0.2">
      <c r="A45" s="59"/>
      <c r="B45" s="244"/>
      <c r="C45" s="244"/>
      <c r="D45" s="244"/>
      <c r="E45" s="244"/>
      <c r="F45" s="244"/>
      <c r="G45" s="244"/>
      <c r="H45" s="244"/>
    </row>
    <row r="46" spans="1:8" x14ac:dyDescent="0.2">
      <c r="A46" s="59"/>
      <c r="B46" s="244"/>
      <c r="C46" s="244"/>
      <c r="D46" s="244"/>
      <c r="E46" s="244"/>
      <c r="F46" s="244"/>
      <c r="G46" s="244"/>
      <c r="H46" s="244"/>
    </row>
    <row r="47" spans="1:8" x14ac:dyDescent="0.2">
      <c r="A47" s="59"/>
      <c r="B47" s="244"/>
      <c r="C47" s="244"/>
      <c r="D47" s="244"/>
      <c r="E47" s="244"/>
      <c r="F47" s="244"/>
      <c r="G47" s="244"/>
      <c r="H47" s="244"/>
    </row>
    <row r="48" spans="1:8" x14ac:dyDescent="0.2">
      <c r="A48" s="59"/>
      <c r="B48" s="244"/>
      <c r="C48" s="244"/>
      <c r="D48" s="244"/>
      <c r="E48" s="244"/>
      <c r="F48" s="244"/>
      <c r="G48" s="244"/>
      <c r="H48" s="244"/>
    </row>
    <row r="49" spans="1:8" x14ac:dyDescent="0.2">
      <c r="A49" s="59"/>
      <c r="B49" s="244"/>
      <c r="C49" s="244"/>
      <c r="D49" s="244"/>
      <c r="E49" s="244"/>
      <c r="F49" s="244"/>
      <c r="G49" s="244"/>
      <c r="H49" s="244"/>
    </row>
    <row r="50" spans="1:8" x14ac:dyDescent="0.2">
      <c r="A50" s="59"/>
      <c r="B50" s="244"/>
      <c r="C50" s="244"/>
      <c r="D50" s="244"/>
      <c r="E50" s="244"/>
      <c r="F50" s="244"/>
      <c r="G50" s="244"/>
      <c r="H50" s="244"/>
    </row>
    <row r="51" spans="1:8" x14ac:dyDescent="0.2">
      <c r="A51" s="59"/>
      <c r="B51" s="244"/>
      <c r="C51" s="244"/>
      <c r="D51" s="244"/>
      <c r="E51" s="244"/>
      <c r="F51" s="244"/>
      <c r="G51" s="244"/>
      <c r="H51" s="244"/>
    </row>
    <row r="52" spans="1:8" x14ac:dyDescent="0.2">
      <c r="A52" s="59"/>
      <c r="B52" s="244"/>
      <c r="C52" s="244"/>
      <c r="D52" s="244"/>
      <c r="E52" s="244"/>
      <c r="F52" s="244"/>
      <c r="G52" s="244"/>
      <c r="H52" s="244"/>
    </row>
    <row r="53" spans="1:8" x14ac:dyDescent="0.2">
      <c r="A53" s="59"/>
      <c r="B53" s="244"/>
      <c r="C53" s="244"/>
      <c r="D53" s="244"/>
      <c r="E53" s="244"/>
      <c r="F53" s="244"/>
      <c r="G53" s="244"/>
      <c r="H53" s="244"/>
    </row>
    <row r="54" spans="1:8" x14ac:dyDescent="0.2">
      <c r="A54" s="59"/>
      <c r="B54" s="244"/>
      <c r="C54" s="244"/>
      <c r="D54" s="244"/>
      <c r="E54" s="244"/>
      <c r="F54" s="244"/>
      <c r="G54" s="244"/>
      <c r="H54" s="244"/>
    </row>
    <row r="55" spans="1:8" x14ac:dyDescent="0.2">
      <c r="A55" s="59"/>
      <c r="B55" s="244"/>
      <c r="C55" s="244"/>
      <c r="D55" s="244"/>
      <c r="E55" s="244"/>
      <c r="F55" s="244"/>
      <c r="G55" s="244"/>
      <c r="H55" s="244"/>
    </row>
    <row r="56" spans="1:8" x14ac:dyDescent="0.2">
      <c r="A56" s="59"/>
      <c r="B56" s="244"/>
      <c r="C56" s="244"/>
      <c r="D56" s="244"/>
      <c r="E56" s="244"/>
      <c r="F56" s="244"/>
      <c r="G56" s="244"/>
      <c r="H56" s="244"/>
    </row>
    <row r="57" spans="1:8" x14ac:dyDescent="0.2">
      <c r="A57" s="59"/>
      <c r="B57" s="244"/>
      <c r="C57" s="244"/>
      <c r="D57" s="244"/>
      <c r="E57" s="244"/>
      <c r="F57" s="244"/>
      <c r="G57" s="244"/>
      <c r="H57" s="244"/>
    </row>
    <row r="58" spans="1:8" x14ac:dyDescent="0.2">
      <c r="A58" s="59"/>
      <c r="B58" s="244"/>
      <c r="C58" s="244"/>
      <c r="D58" s="244"/>
      <c r="E58" s="244"/>
      <c r="F58" s="244"/>
      <c r="G58" s="244"/>
      <c r="H58" s="244"/>
    </row>
    <row r="59" spans="1:8" x14ac:dyDescent="0.2">
      <c r="A59" s="59"/>
      <c r="B59" s="244"/>
      <c r="C59" s="244"/>
      <c r="D59" s="244"/>
      <c r="E59" s="244"/>
      <c r="F59" s="244"/>
      <c r="G59" s="244"/>
      <c r="H59" s="244"/>
    </row>
    <row r="60" spans="1:8" x14ac:dyDescent="0.2">
      <c r="A60" s="59"/>
      <c r="B60" s="244"/>
      <c r="C60" s="244"/>
      <c r="D60" s="244"/>
      <c r="E60" s="244"/>
      <c r="F60" s="244"/>
      <c r="G60" s="244"/>
      <c r="H60" s="244"/>
    </row>
    <row r="61" spans="1:8" x14ac:dyDescent="0.2">
      <c r="A61" s="59"/>
      <c r="B61" s="244"/>
      <c r="C61" s="244"/>
      <c r="D61" s="244"/>
      <c r="E61" s="244"/>
      <c r="F61" s="244"/>
      <c r="G61" s="244"/>
      <c r="H61" s="244"/>
    </row>
    <row r="62" spans="1:8" x14ac:dyDescent="0.2">
      <c r="A62" s="59"/>
      <c r="B62" s="244"/>
      <c r="C62" s="244"/>
      <c r="D62" s="244"/>
      <c r="E62" s="244"/>
      <c r="F62" s="244"/>
      <c r="G62" s="244"/>
      <c r="H62" s="244"/>
    </row>
    <row r="63" spans="1:8" x14ac:dyDescent="0.2">
      <c r="A63" s="59"/>
      <c r="B63" s="244"/>
      <c r="C63" s="244"/>
      <c r="D63" s="244"/>
      <c r="E63" s="244"/>
      <c r="F63" s="244"/>
      <c r="G63" s="244"/>
      <c r="H63" s="244"/>
    </row>
    <row r="64" spans="1:8" x14ac:dyDescent="0.2">
      <c r="A64" s="59"/>
      <c r="B64" s="244"/>
      <c r="C64" s="244"/>
      <c r="D64" s="244"/>
      <c r="E64" s="244"/>
      <c r="F64" s="244"/>
      <c r="G64" s="244"/>
      <c r="H64" s="244"/>
    </row>
    <row r="65" spans="1:8" x14ac:dyDescent="0.2">
      <c r="A65" s="59"/>
      <c r="B65" s="244"/>
      <c r="C65" s="244"/>
      <c r="D65" s="244"/>
      <c r="E65" s="244"/>
      <c r="F65" s="244"/>
      <c r="G65" s="244"/>
      <c r="H65" s="244"/>
    </row>
    <row r="66" spans="1:8" x14ac:dyDescent="0.2">
      <c r="A66" s="59"/>
      <c r="B66" s="244"/>
      <c r="C66" s="244"/>
      <c r="D66" s="244"/>
      <c r="E66" s="244"/>
      <c r="F66" s="244"/>
      <c r="G66" s="244"/>
      <c r="H66" s="244"/>
    </row>
    <row r="67" spans="1:8" x14ac:dyDescent="0.2">
      <c r="A67" s="59"/>
      <c r="B67" s="244"/>
      <c r="C67" s="244"/>
      <c r="D67" s="244"/>
      <c r="E67" s="244"/>
      <c r="F67" s="244"/>
      <c r="G67" s="244"/>
      <c r="H67" s="244"/>
    </row>
  </sheetData>
  <mergeCells count="18">
    <mergeCell ref="B21:H21"/>
    <mergeCell ref="B14:F14"/>
    <mergeCell ref="E15:H15"/>
    <mergeCell ref="G16:H16"/>
    <mergeCell ref="G19:H19"/>
    <mergeCell ref="G17:H17"/>
    <mergeCell ref="G18:H18"/>
    <mergeCell ref="B3:H3"/>
    <mergeCell ref="B4:H4"/>
    <mergeCell ref="B12:F12"/>
    <mergeCell ref="G12:H12"/>
    <mergeCell ref="B13:F13"/>
    <mergeCell ref="B23:H23"/>
    <mergeCell ref="B26:H26"/>
    <mergeCell ref="B30:H30"/>
    <mergeCell ref="B31:H33"/>
    <mergeCell ref="B35:H35"/>
    <mergeCell ref="B44:H67"/>
  </mergeCells>
  <phoneticPr fontId="26" type="noConversion"/>
  <dataValidations count="2">
    <dataValidation allowBlank="1" prompt="Pasirinkti parametro vertę: yra / nėra" sqref="H16 G16:G17 G18:H19" xr:uid="{52E8514C-F488-45BA-8FEF-2F1026ABD921}"/>
    <dataValidation allowBlank="1" sqref="C16:C19" xr:uid="{C8B2E398-3A93-424A-A3D9-9CF7342CEA21}"/>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3"/>
  <sheetViews>
    <sheetView zoomScale="125" zoomScaleNormal="79" workbookViewId="0">
      <selection activeCell="F48" sqref="F48"/>
    </sheetView>
  </sheetViews>
  <sheetFormatPr baseColWidth="10" defaultColWidth="9.1640625" defaultRowHeight="16" x14ac:dyDescent="0.2"/>
  <cols>
    <col min="1" max="1" width="9.1640625" style="12"/>
    <col min="2" max="2" width="35.6640625" style="12" customWidth="1"/>
    <col min="3" max="3" width="39.5" style="12" customWidth="1"/>
    <col min="4" max="4" width="36.5" style="12" customWidth="1"/>
    <col min="5" max="5" width="22.1640625" style="12" customWidth="1"/>
    <col min="6" max="6" width="20.5" style="12" customWidth="1"/>
    <col min="7" max="7" width="20.6640625" style="12" customWidth="1"/>
    <col min="8" max="8" width="26.33203125" style="12" customWidth="1"/>
    <col min="9" max="9" width="29.83203125" style="12" customWidth="1"/>
    <col min="10" max="10" width="27.6640625" style="12" customWidth="1"/>
    <col min="11" max="16384" width="9.1640625" style="12"/>
  </cols>
  <sheetData>
    <row r="2" spans="2:9" ht="18" x14ac:dyDescent="0.2">
      <c r="B2" s="15"/>
      <c r="C2" s="29"/>
      <c r="D2" s="29"/>
      <c r="E2" s="30"/>
      <c r="F2" s="168"/>
      <c r="G2" s="168"/>
      <c r="H2" s="168"/>
      <c r="I2" s="30"/>
    </row>
    <row r="3" spans="2:9" ht="18" x14ac:dyDescent="0.2">
      <c r="B3" s="15"/>
      <c r="C3" s="29"/>
      <c r="D3" s="29"/>
      <c r="E3" s="30"/>
      <c r="F3" s="31"/>
      <c r="G3" s="31"/>
      <c r="H3" s="31"/>
      <c r="I3" s="30"/>
    </row>
    <row r="4" spans="2:9" ht="18" x14ac:dyDescent="0.2">
      <c r="B4" s="32" t="s">
        <v>0</v>
      </c>
      <c r="C4" s="169" t="s">
        <v>260</v>
      </c>
      <c r="D4" s="169"/>
      <c r="E4" s="30"/>
      <c r="F4" s="31"/>
      <c r="G4" s="31"/>
      <c r="H4" s="31"/>
      <c r="I4" s="30"/>
    </row>
    <row r="5" spans="2:9" ht="18" x14ac:dyDescent="0.2">
      <c r="B5" s="13"/>
      <c r="C5" s="16"/>
      <c r="D5" s="29"/>
      <c r="E5" s="30"/>
      <c r="F5" s="31"/>
      <c r="G5" s="31"/>
      <c r="H5" s="31"/>
      <c r="I5" s="30"/>
    </row>
    <row r="6" spans="2:9" ht="18" x14ac:dyDescent="0.2">
      <c r="B6" s="33" t="s">
        <v>1</v>
      </c>
      <c r="C6" s="116"/>
      <c r="D6" s="29"/>
      <c r="E6" s="30"/>
      <c r="F6" s="31"/>
      <c r="G6" s="31"/>
      <c r="H6" s="31"/>
      <c r="I6" s="30"/>
    </row>
    <row r="7" spans="2:9" ht="18" x14ac:dyDescent="0.2">
      <c r="C7" s="29"/>
      <c r="D7" s="29"/>
      <c r="E7" s="30"/>
      <c r="F7" s="31"/>
      <c r="G7" s="31"/>
      <c r="H7" s="31"/>
      <c r="I7" s="30"/>
    </row>
    <row r="8" spans="2:9" ht="15.75" customHeight="1" x14ac:dyDescent="0.2">
      <c r="B8" s="161" t="s">
        <v>31</v>
      </c>
      <c r="C8" s="161"/>
      <c r="D8" s="161"/>
      <c r="E8" s="161"/>
      <c r="F8" s="163"/>
      <c r="G8" s="164"/>
      <c r="H8" s="164"/>
      <c r="I8" s="165"/>
    </row>
    <row r="9" spans="2:9" ht="16.25" customHeight="1" x14ac:dyDescent="0.2">
      <c r="B9" s="170" t="s">
        <v>34</v>
      </c>
      <c r="C9" s="170"/>
      <c r="D9" s="170"/>
      <c r="E9" s="170"/>
      <c r="F9" s="166"/>
      <c r="G9" s="167"/>
      <c r="H9" s="167"/>
      <c r="I9" s="167"/>
    </row>
    <row r="10" spans="2:9" ht="16.25" customHeight="1" x14ac:dyDescent="0.2">
      <c r="B10" s="170" t="s">
        <v>32</v>
      </c>
      <c r="C10" s="170"/>
      <c r="D10" s="170"/>
      <c r="E10" s="170"/>
      <c r="F10" s="166"/>
      <c r="G10" s="167"/>
      <c r="H10" s="167"/>
      <c r="I10" s="167"/>
    </row>
    <row r="11" spans="2:9" ht="16.25" customHeight="1" x14ac:dyDescent="0.2">
      <c r="B11" s="161" t="s">
        <v>33</v>
      </c>
      <c r="C11" s="161"/>
      <c r="D11" s="161"/>
      <c r="E11" s="161"/>
      <c r="F11" s="166"/>
      <c r="G11" s="167"/>
      <c r="H11" s="167"/>
      <c r="I11" s="167"/>
    </row>
    <row r="12" spans="2:9" ht="31" customHeight="1" x14ac:dyDescent="0.2">
      <c r="B12" s="162" t="s">
        <v>2</v>
      </c>
      <c r="C12" s="162"/>
      <c r="D12" s="162"/>
      <c r="E12" s="162"/>
      <c r="F12" s="166"/>
      <c r="G12" s="167"/>
      <c r="H12" s="167"/>
      <c r="I12" s="167"/>
    </row>
    <row r="13" spans="2:9" ht="16.25" customHeight="1" x14ac:dyDescent="0.2">
      <c r="B13" s="161" t="s">
        <v>3</v>
      </c>
      <c r="C13" s="161"/>
      <c r="D13" s="161"/>
      <c r="E13" s="161"/>
      <c r="F13" s="163"/>
      <c r="G13" s="164"/>
      <c r="H13" s="164"/>
      <c r="I13" s="165"/>
    </row>
    <row r="14" spans="2:9" ht="16.25" customHeight="1" x14ac:dyDescent="0.2">
      <c r="B14" s="161" t="s">
        <v>35</v>
      </c>
      <c r="C14" s="161"/>
      <c r="D14" s="161"/>
      <c r="E14" s="161"/>
      <c r="F14" s="163"/>
      <c r="G14" s="164"/>
      <c r="H14" s="164"/>
      <c r="I14" s="165"/>
    </row>
    <row r="15" spans="2:9" ht="31" customHeight="1" x14ac:dyDescent="0.2">
      <c r="B15" s="161" t="s">
        <v>4</v>
      </c>
      <c r="C15" s="161"/>
      <c r="D15" s="161"/>
      <c r="E15" s="161"/>
      <c r="F15" s="163"/>
      <c r="G15" s="164"/>
      <c r="H15" s="164"/>
      <c r="I15" s="165"/>
    </row>
    <row r="16" spans="2:9" ht="31" customHeight="1" x14ac:dyDescent="0.2">
      <c r="B16" s="161" t="s">
        <v>5</v>
      </c>
      <c r="C16" s="161"/>
      <c r="D16" s="161"/>
      <c r="E16" s="161"/>
      <c r="F16" s="163"/>
      <c r="G16" s="164"/>
      <c r="H16" s="164"/>
      <c r="I16" s="165"/>
    </row>
    <row r="17" spans="2:9" ht="18" customHeight="1" x14ac:dyDescent="0.2">
      <c r="C17" s="14"/>
      <c r="D17" s="14"/>
      <c r="E17" s="14"/>
      <c r="F17" s="17"/>
      <c r="G17" s="17"/>
      <c r="H17" s="17"/>
      <c r="I17" s="17"/>
    </row>
    <row r="18" spans="2:9" x14ac:dyDescent="0.2">
      <c r="B18" s="171" t="s">
        <v>6</v>
      </c>
      <c r="C18" s="171"/>
      <c r="D18" s="171"/>
      <c r="E18" s="171"/>
      <c r="F18" s="171"/>
      <c r="G18" s="171"/>
      <c r="H18" s="171"/>
      <c r="I18" s="34"/>
    </row>
    <row r="19" spans="2:9" x14ac:dyDescent="0.2">
      <c r="B19" s="175" t="s">
        <v>7</v>
      </c>
      <c r="C19" s="175"/>
      <c r="D19" s="175"/>
      <c r="E19" s="175"/>
      <c r="F19" s="175"/>
      <c r="G19" s="175"/>
      <c r="H19" s="175"/>
      <c r="I19" s="35"/>
    </row>
    <row r="20" spans="2:9" x14ac:dyDescent="0.2">
      <c r="B20" s="175" t="s">
        <v>88</v>
      </c>
      <c r="C20" s="175"/>
      <c r="D20" s="175"/>
      <c r="E20" s="175"/>
      <c r="F20" s="175"/>
      <c r="G20" s="175"/>
      <c r="H20" s="175"/>
      <c r="I20" s="35"/>
    </row>
    <row r="21" spans="2:9" x14ac:dyDescent="0.2">
      <c r="B21" s="175" t="s">
        <v>8</v>
      </c>
      <c r="C21" s="175"/>
      <c r="D21" s="175"/>
      <c r="E21" s="175"/>
      <c r="F21" s="175"/>
      <c r="G21" s="175"/>
      <c r="H21" s="175"/>
      <c r="I21" s="35"/>
    </row>
    <row r="22" spans="2:9" x14ac:dyDescent="0.2">
      <c r="B22" s="175" t="s">
        <v>9</v>
      </c>
      <c r="C22" s="175"/>
      <c r="D22" s="175"/>
      <c r="E22" s="175"/>
      <c r="F22" s="175"/>
      <c r="G22" s="175"/>
      <c r="H22" s="175"/>
    </row>
    <row r="23" spans="2:9" x14ac:dyDescent="0.2">
      <c r="B23" s="174" t="s">
        <v>10</v>
      </c>
      <c r="C23" s="174"/>
      <c r="D23" s="174"/>
      <c r="E23" s="174"/>
      <c r="F23" s="174"/>
      <c r="G23" s="174"/>
      <c r="H23" s="174"/>
      <c r="I23" s="28"/>
    </row>
    <row r="24" spans="2:9" x14ac:dyDescent="0.2">
      <c r="B24" s="175" t="s">
        <v>11</v>
      </c>
      <c r="C24" s="175"/>
      <c r="D24" s="175"/>
      <c r="E24" s="175"/>
      <c r="F24" s="175"/>
      <c r="G24" s="175"/>
      <c r="H24" s="175"/>
    </row>
    <row r="27" spans="2:9" x14ac:dyDescent="0.2">
      <c r="B27" s="171" t="s">
        <v>89</v>
      </c>
      <c r="C27" s="171"/>
      <c r="D27" s="171"/>
      <c r="E27" s="171"/>
      <c r="F27" s="171"/>
      <c r="G27" s="171"/>
      <c r="H27" s="171"/>
    </row>
    <row r="29" spans="2:9" ht="34" x14ac:dyDescent="0.2">
      <c r="B29" s="36" t="s">
        <v>14</v>
      </c>
      <c r="C29" s="36" t="s">
        <v>90</v>
      </c>
      <c r="D29" s="36" t="s">
        <v>91</v>
      </c>
      <c r="E29" s="37" t="s">
        <v>92</v>
      </c>
      <c r="F29" s="37" t="s">
        <v>93</v>
      </c>
      <c r="G29" s="37" t="s">
        <v>94</v>
      </c>
      <c r="H29" s="37" t="s">
        <v>95</v>
      </c>
    </row>
    <row r="30" spans="2:9" ht="17" x14ac:dyDescent="0.2">
      <c r="B30" s="38" t="s">
        <v>281</v>
      </c>
      <c r="C30" s="89"/>
      <c r="D30" s="89"/>
      <c r="E30" s="39">
        <v>1</v>
      </c>
      <c r="F30" s="42"/>
      <c r="G30" s="121">
        <f>E30*F30</f>
        <v>0</v>
      </c>
      <c r="H30" s="121">
        <f>G30*1.21</f>
        <v>0</v>
      </c>
    </row>
    <row r="32" spans="2:9" x14ac:dyDescent="0.2">
      <c r="B32" s="171" t="s">
        <v>96</v>
      </c>
      <c r="C32" s="171"/>
      <c r="D32" s="171"/>
      <c r="E32" s="171"/>
    </row>
    <row r="34" spans="2:10" ht="34" x14ac:dyDescent="0.2">
      <c r="B34" s="37" t="s">
        <v>13</v>
      </c>
      <c r="C34" s="172" t="s">
        <v>97</v>
      </c>
      <c r="D34" s="173"/>
      <c r="E34" s="40" t="s">
        <v>103</v>
      </c>
    </row>
    <row r="35" spans="2:10" ht="17" x14ac:dyDescent="0.2">
      <c r="B35" s="41" t="s">
        <v>67</v>
      </c>
      <c r="C35" s="245" t="str">
        <f>'Vertinimo tvarka'!C16</f>
        <v>Linijinio daviklio viršutinė dažnio diapazono riba ne mažiau kaip 22 MHz</v>
      </c>
      <c r="D35" s="246"/>
      <c r="E35" s="42"/>
      <c r="F35" s="47"/>
    </row>
    <row r="36" spans="2:10" ht="17" x14ac:dyDescent="0.2">
      <c r="B36" s="131" t="s">
        <v>68</v>
      </c>
      <c r="C36" s="245" t="str">
        <f>'Vertinimo tvarka'!C17</f>
        <v>Linijinio daviklio elementų skaičius ≥ 950</v>
      </c>
      <c r="D36" s="246"/>
      <c r="E36" s="124"/>
      <c r="F36" s="126"/>
    </row>
    <row r="37" spans="2:10" ht="34" customHeight="1" x14ac:dyDescent="0.2">
      <c r="B37" s="43" t="s">
        <v>69</v>
      </c>
      <c r="C37" s="247" t="str">
        <f>'Vertinimo tvarka'!C18</f>
        <v>Konveksinio daviklio apžvalgos laukas ≥ 110° (būtina nurodyti tinkrąjį kampą, o ne programiniu būdu išplėstą (angl. extended)</v>
      </c>
      <c r="D37" s="248"/>
      <c r="E37" s="42"/>
      <c r="F37" s="126"/>
    </row>
    <row r="38" spans="2:10" ht="34" customHeight="1" x14ac:dyDescent="0.2">
      <c r="B38" s="43" t="s">
        <v>70</v>
      </c>
      <c r="C38" s="245" t="str">
        <f>'Vertinimo tvarka'!C19</f>
        <v>Visi komplektuojami davikliai (išskyris vaginalinį daviklį) monokristalinės arba matricinės technologijos</v>
      </c>
      <c r="D38" s="246"/>
      <c r="E38" s="42"/>
      <c r="F38" s="126"/>
    </row>
    <row r="40" spans="2:10" x14ac:dyDescent="0.2">
      <c r="B40" s="171" t="s">
        <v>98</v>
      </c>
      <c r="C40" s="171"/>
      <c r="D40" s="171"/>
    </row>
    <row r="41" spans="2:10" x14ac:dyDescent="0.2">
      <c r="C41" s="14"/>
      <c r="D41" s="14"/>
      <c r="E41" s="14"/>
      <c r="F41" s="14"/>
      <c r="G41" s="14"/>
      <c r="H41" s="14"/>
      <c r="I41" s="14"/>
      <c r="J41" s="14"/>
    </row>
    <row r="42" spans="2:10" ht="17" x14ac:dyDescent="0.2">
      <c r="B42" s="173" t="s">
        <v>99</v>
      </c>
      <c r="C42" s="173"/>
      <c r="D42" s="40" t="s">
        <v>100</v>
      </c>
      <c r="E42" s="37" t="s">
        <v>101</v>
      </c>
      <c r="F42" s="14"/>
      <c r="G42" s="14"/>
      <c r="H42" s="14"/>
      <c r="I42" s="14"/>
      <c r="J42" s="14"/>
    </row>
    <row r="43" spans="2:10" ht="17" x14ac:dyDescent="0.2">
      <c r="B43" s="182" t="s">
        <v>162</v>
      </c>
      <c r="C43" s="182"/>
      <c r="D43" s="44"/>
      <c r="E43" s="45" t="s">
        <v>102</v>
      </c>
      <c r="F43" s="14"/>
      <c r="G43" s="14"/>
      <c r="H43" s="14"/>
      <c r="I43" s="14"/>
      <c r="J43" s="14"/>
    </row>
    <row r="44" spans="2:10" x14ac:dyDescent="0.2">
      <c r="B44" s="180" t="s">
        <v>104</v>
      </c>
      <c r="C44" s="181"/>
      <c r="D44" s="14"/>
      <c r="E44" s="14"/>
      <c r="F44" s="14"/>
      <c r="G44" s="14"/>
      <c r="H44" s="14"/>
      <c r="I44" s="14"/>
      <c r="J44" s="14"/>
    </row>
    <row r="45" spans="2:10" x14ac:dyDescent="0.2">
      <c r="B45" s="176" t="s">
        <v>71</v>
      </c>
      <c r="C45" s="177"/>
      <c r="D45" s="46"/>
    </row>
    <row r="46" spans="2:10" x14ac:dyDescent="0.2">
      <c r="B46" s="176"/>
      <c r="C46" s="177"/>
      <c r="D46" s="46"/>
    </row>
    <row r="47" spans="2:10" ht="15.75" customHeight="1" x14ac:dyDescent="0.2">
      <c r="B47" s="176" t="s">
        <v>72</v>
      </c>
      <c r="C47" s="177"/>
    </row>
    <row r="48" spans="2:10" x14ac:dyDescent="0.2">
      <c r="B48" s="176"/>
      <c r="C48" s="177"/>
    </row>
    <row r="49" spans="2:3" x14ac:dyDescent="0.2">
      <c r="B49" s="176" t="s">
        <v>278</v>
      </c>
      <c r="C49" s="177"/>
    </row>
    <row r="50" spans="2:3" x14ac:dyDescent="0.2">
      <c r="B50" s="176" t="s">
        <v>279</v>
      </c>
      <c r="C50" s="177"/>
    </row>
    <row r="51" spans="2:3" ht="15.75" customHeight="1" x14ac:dyDescent="0.2">
      <c r="B51" s="176" t="s">
        <v>280</v>
      </c>
      <c r="C51" s="177"/>
    </row>
    <row r="52" spans="2:3" x14ac:dyDescent="0.2">
      <c r="B52" s="178"/>
      <c r="C52" s="179"/>
    </row>
    <row r="53" spans="2:3" x14ac:dyDescent="0.2">
      <c r="B53" s="47"/>
      <c r="C53" s="47"/>
    </row>
  </sheetData>
  <mergeCells count="43">
    <mergeCell ref="C35:D35"/>
    <mergeCell ref="B49:C49"/>
    <mergeCell ref="B50:C50"/>
    <mergeCell ref="B51:C52"/>
    <mergeCell ref="B44:C44"/>
    <mergeCell ref="B47:C48"/>
    <mergeCell ref="B45:C46"/>
    <mergeCell ref="B40:D40"/>
    <mergeCell ref="B42:C42"/>
    <mergeCell ref="B43:C43"/>
    <mergeCell ref="C37:D37"/>
    <mergeCell ref="C38:D38"/>
    <mergeCell ref="C36:D36"/>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26" type="noConversion"/>
  <dataValidations count="3">
    <dataValidation type="list" allowBlank="1" showInputMessage="1" showErrorMessage="1" prompt="Pasirinkti parametro vertę: yra / nėra" sqref="E35:E36 E37:E38" xr:uid="{BC22B66D-08B9-4E8A-B4AB-88296C6D243F}">
      <formula1>"Yra, Nėra"</formula1>
    </dataValidation>
    <dataValidation allowBlank="1" sqref="B43:C43 C35:C38" xr:uid="{A50A1BA4-CC4D-40FC-AC9D-32CA624405C2}"/>
    <dataValidation type="list" allowBlank="1" showInputMessage="1" prompt="Pasirinkti garantinio laikotarpio reikšmę" sqref="D43"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8" workbookViewId="0">
      <selection activeCell="A51" sqref="A51:D53"/>
    </sheetView>
  </sheetViews>
  <sheetFormatPr baseColWidth="10" defaultColWidth="8.83203125" defaultRowHeight="15" x14ac:dyDescent="0.2"/>
  <cols>
    <col min="2" max="2" width="17.83203125" customWidth="1"/>
    <col min="4" max="4" width="18.6640625" customWidth="1"/>
    <col min="7" max="7" width="11.83203125" customWidth="1"/>
    <col min="10" max="10" width="15.6640625" customWidth="1"/>
    <col min="11" max="11" width="22.83203125" customWidth="1"/>
    <col min="28" max="16384" width="8.83203125" style="94"/>
  </cols>
  <sheetData>
    <row r="1" spans="1:27" ht="16" x14ac:dyDescent="0.2">
      <c r="A1" s="1"/>
      <c r="B1" s="1"/>
      <c r="C1" s="1"/>
      <c r="D1" s="1"/>
      <c r="E1" s="1"/>
      <c r="F1" s="1"/>
      <c r="G1" s="1"/>
      <c r="H1" s="1"/>
      <c r="I1" s="1"/>
      <c r="J1" s="1"/>
      <c r="K1" s="1"/>
      <c r="L1" s="1"/>
      <c r="M1" s="1"/>
      <c r="N1" s="1"/>
      <c r="O1" s="1"/>
      <c r="P1" s="1"/>
      <c r="Q1" s="1"/>
      <c r="R1" s="1"/>
      <c r="S1" s="1"/>
      <c r="T1" s="3"/>
      <c r="U1" s="3"/>
      <c r="V1" s="3"/>
      <c r="W1" s="3"/>
      <c r="X1" s="3"/>
      <c r="Y1" s="3"/>
      <c r="Z1" s="3"/>
      <c r="AA1" s="3"/>
    </row>
    <row r="2" spans="1:27" ht="16" x14ac:dyDescent="0.2">
      <c r="A2" s="183" t="s">
        <v>15</v>
      </c>
      <c r="B2" s="183"/>
      <c r="C2" s="183"/>
      <c r="D2" s="183"/>
      <c r="E2" s="183"/>
      <c r="F2" s="183"/>
      <c r="G2" s="183"/>
      <c r="H2" s="183"/>
      <c r="I2" s="183"/>
      <c r="J2" s="183"/>
      <c r="K2" s="184"/>
      <c r="L2" s="1"/>
      <c r="M2" s="1"/>
      <c r="N2" s="1"/>
      <c r="O2" s="1"/>
      <c r="P2" s="1"/>
      <c r="Q2" s="1"/>
      <c r="R2" s="1"/>
      <c r="S2" s="1"/>
      <c r="T2" s="3"/>
      <c r="U2" s="3"/>
      <c r="V2" s="3"/>
      <c r="W2" s="3"/>
      <c r="X2" s="3"/>
      <c r="Y2" s="3"/>
      <c r="Z2" s="3"/>
      <c r="AA2" s="3"/>
    </row>
    <row r="3" spans="1:27" ht="16" x14ac:dyDescent="0.2">
      <c r="A3" s="183"/>
      <c r="B3" s="183"/>
      <c r="C3" s="183"/>
      <c r="D3" s="183"/>
      <c r="E3" s="183"/>
      <c r="F3" s="183"/>
      <c r="G3" s="183"/>
      <c r="H3" s="183"/>
      <c r="I3" s="183"/>
      <c r="J3" s="183"/>
      <c r="K3" s="184"/>
      <c r="L3" s="1"/>
      <c r="M3" s="1"/>
      <c r="N3" s="1"/>
      <c r="O3" s="1"/>
      <c r="P3" s="1"/>
      <c r="Q3" s="1"/>
      <c r="R3" s="1"/>
      <c r="S3" s="1"/>
      <c r="T3" s="3"/>
      <c r="U3" s="3"/>
      <c r="V3" s="3"/>
      <c r="W3" s="3"/>
      <c r="X3" s="3"/>
      <c r="Y3" s="3"/>
      <c r="Z3" s="3"/>
      <c r="AA3" s="3"/>
    </row>
    <row r="4" spans="1:27" ht="17" thickBot="1" x14ac:dyDescent="0.25">
      <c r="A4" s="4"/>
      <c r="B4" s="4"/>
      <c r="C4" s="4"/>
      <c r="D4" s="4"/>
      <c r="E4" s="4"/>
      <c r="F4" s="4"/>
      <c r="G4" s="4"/>
      <c r="H4" s="4"/>
      <c r="I4" s="4"/>
      <c r="J4" s="4"/>
      <c r="K4" s="1"/>
      <c r="L4" s="1"/>
      <c r="M4" s="1"/>
      <c r="N4" s="1"/>
      <c r="O4" s="1"/>
      <c r="P4" s="1"/>
      <c r="Q4" s="1"/>
      <c r="R4" s="1"/>
      <c r="S4" s="1"/>
      <c r="T4" s="3"/>
      <c r="U4" s="3"/>
      <c r="V4" s="3"/>
      <c r="W4" s="3"/>
      <c r="X4" s="3"/>
      <c r="Y4" s="3"/>
      <c r="Z4" s="3"/>
      <c r="AA4" s="3"/>
    </row>
    <row r="5" spans="1:27" ht="56" customHeight="1" x14ac:dyDescent="0.2">
      <c r="A5" s="185" t="s">
        <v>16</v>
      </c>
      <c r="B5" s="186"/>
      <c r="C5" s="186" t="s">
        <v>17</v>
      </c>
      <c r="D5" s="186"/>
      <c r="E5" s="186"/>
      <c r="F5" s="186" t="s">
        <v>18</v>
      </c>
      <c r="G5" s="186"/>
      <c r="H5" s="186"/>
      <c r="I5" s="186" t="s">
        <v>19</v>
      </c>
      <c r="J5" s="187"/>
      <c r="K5" s="95" t="s">
        <v>20</v>
      </c>
      <c r="L5" s="1"/>
      <c r="M5" s="1"/>
      <c r="N5" s="1"/>
      <c r="O5" s="1"/>
      <c r="P5" s="1"/>
      <c r="Q5" s="1"/>
      <c r="R5" s="1"/>
      <c r="S5" s="1"/>
      <c r="T5" s="3"/>
      <c r="U5" s="3"/>
      <c r="V5" s="3"/>
      <c r="W5" s="3"/>
      <c r="X5" s="3"/>
      <c r="Y5" s="3"/>
      <c r="Z5" s="3"/>
      <c r="AA5" s="3"/>
    </row>
    <row r="6" spans="1:27" ht="16" x14ac:dyDescent="0.2">
      <c r="A6" s="188"/>
      <c r="B6" s="189"/>
      <c r="C6" s="190"/>
      <c r="D6" s="189"/>
      <c r="E6" s="189"/>
      <c r="F6" s="190"/>
      <c r="G6" s="189"/>
      <c r="H6" s="189"/>
      <c r="I6" s="190"/>
      <c r="J6" s="189"/>
      <c r="K6" s="5"/>
      <c r="L6" s="1"/>
      <c r="M6" s="1"/>
      <c r="N6" s="1"/>
      <c r="O6" s="1"/>
      <c r="P6" s="1"/>
      <c r="Q6" s="1"/>
      <c r="R6" s="1"/>
      <c r="S6" s="1"/>
      <c r="T6" s="3"/>
      <c r="U6" s="3"/>
      <c r="V6" s="3"/>
      <c r="W6" s="3"/>
      <c r="X6" s="3"/>
      <c r="Y6" s="3"/>
      <c r="Z6" s="3"/>
      <c r="AA6" s="3"/>
    </row>
    <row r="7" spans="1:27" ht="16" x14ac:dyDescent="0.2">
      <c r="A7" s="188"/>
      <c r="B7" s="189"/>
      <c r="C7" s="190"/>
      <c r="D7" s="189"/>
      <c r="E7" s="189"/>
      <c r="F7" s="190"/>
      <c r="G7" s="189"/>
      <c r="H7" s="189"/>
      <c r="I7" s="190"/>
      <c r="J7" s="189"/>
      <c r="K7" s="5"/>
      <c r="L7" s="1"/>
      <c r="M7" s="1"/>
      <c r="N7" s="1"/>
      <c r="O7" s="1"/>
      <c r="P7" s="1"/>
      <c r="Q7" s="1"/>
      <c r="R7" s="1"/>
      <c r="S7" s="1"/>
      <c r="T7" s="3"/>
      <c r="U7" s="3"/>
      <c r="V7" s="3"/>
      <c r="W7" s="3"/>
      <c r="X7" s="3"/>
      <c r="Y7" s="3"/>
      <c r="Z7" s="3"/>
      <c r="AA7" s="3"/>
    </row>
    <row r="8" spans="1:27" ht="16" x14ac:dyDescent="0.2">
      <c r="A8" s="188"/>
      <c r="B8" s="189"/>
      <c r="C8" s="190"/>
      <c r="D8" s="189"/>
      <c r="E8" s="189"/>
      <c r="F8" s="190"/>
      <c r="G8" s="189"/>
      <c r="H8" s="189"/>
      <c r="I8" s="190"/>
      <c r="J8" s="189"/>
      <c r="K8" s="5"/>
      <c r="L8" s="1"/>
      <c r="M8" s="1"/>
      <c r="N8" s="1"/>
      <c r="O8" s="1"/>
      <c r="P8" s="1"/>
      <c r="Q8" s="1"/>
      <c r="R8" s="1"/>
      <c r="S8" s="1"/>
      <c r="T8" s="3"/>
      <c r="U8" s="3"/>
      <c r="V8" s="3"/>
      <c r="W8" s="3"/>
      <c r="X8" s="3"/>
      <c r="Y8" s="3"/>
      <c r="Z8" s="3"/>
      <c r="AA8" s="3"/>
    </row>
    <row r="9" spans="1:27" ht="16" x14ac:dyDescent="0.2">
      <c r="A9" s="188"/>
      <c r="B9" s="189"/>
      <c r="C9" s="190"/>
      <c r="D9" s="189"/>
      <c r="E9" s="189"/>
      <c r="F9" s="190"/>
      <c r="G9" s="189"/>
      <c r="H9" s="189"/>
      <c r="I9" s="190"/>
      <c r="J9" s="189"/>
      <c r="K9" s="5"/>
      <c r="L9" s="1"/>
      <c r="M9" s="1"/>
      <c r="N9" s="1"/>
      <c r="O9" s="1"/>
      <c r="P9" s="1"/>
      <c r="Q9" s="1"/>
      <c r="R9" s="1"/>
      <c r="S9" s="1"/>
      <c r="T9" s="3"/>
      <c r="U9" s="3"/>
      <c r="V9" s="3"/>
      <c r="W9" s="3"/>
      <c r="X9" s="3"/>
      <c r="Y9" s="3"/>
      <c r="Z9" s="3"/>
      <c r="AA9" s="3"/>
    </row>
    <row r="10" spans="1:27" ht="16" x14ac:dyDescent="0.2">
      <c r="A10" s="188"/>
      <c r="B10" s="189"/>
      <c r="C10" s="190"/>
      <c r="D10" s="189"/>
      <c r="E10" s="189"/>
      <c r="F10" s="190"/>
      <c r="G10" s="189"/>
      <c r="H10" s="189"/>
      <c r="I10" s="190"/>
      <c r="J10" s="189"/>
      <c r="K10" s="5"/>
      <c r="L10" s="1"/>
      <c r="M10" s="1"/>
      <c r="N10" s="1"/>
      <c r="O10" s="1"/>
      <c r="P10" s="1"/>
      <c r="Q10" s="1"/>
      <c r="R10" s="1"/>
      <c r="S10" s="1"/>
      <c r="T10" s="3"/>
      <c r="U10" s="3"/>
      <c r="V10" s="3"/>
      <c r="W10" s="3"/>
      <c r="X10" s="3"/>
      <c r="Y10" s="3"/>
      <c r="Z10" s="3"/>
      <c r="AA10" s="3"/>
    </row>
    <row r="11" spans="1:27" ht="16" x14ac:dyDescent="0.2">
      <c r="A11" s="188"/>
      <c r="B11" s="189"/>
      <c r="C11" s="190"/>
      <c r="D11" s="189"/>
      <c r="E11" s="189"/>
      <c r="F11" s="190"/>
      <c r="G11" s="189"/>
      <c r="H11" s="189"/>
      <c r="I11" s="190"/>
      <c r="J11" s="189"/>
      <c r="K11" s="5"/>
      <c r="L11" s="1"/>
      <c r="M11" s="1"/>
      <c r="N11" s="1"/>
      <c r="O11" s="1"/>
      <c r="P11" s="1"/>
      <c r="Q11" s="1"/>
      <c r="R11" s="1"/>
      <c r="S11" s="1"/>
      <c r="T11" s="3"/>
      <c r="U11" s="3"/>
      <c r="V11" s="3"/>
      <c r="W11" s="3"/>
      <c r="X11" s="3"/>
      <c r="Y11" s="3"/>
      <c r="Z11" s="3"/>
      <c r="AA11" s="3"/>
    </row>
    <row r="12" spans="1:27" ht="16" x14ac:dyDescent="0.2">
      <c r="A12" s="188"/>
      <c r="B12" s="189"/>
      <c r="C12" s="190"/>
      <c r="D12" s="189"/>
      <c r="E12" s="189"/>
      <c r="F12" s="190"/>
      <c r="G12" s="189"/>
      <c r="H12" s="189"/>
      <c r="I12" s="190"/>
      <c r="J12" s="189"/>
      <c r="K12" s="5"/>
      <c r="L12" s="1"/>
      <c r="M12" s="1"/>
      <c r="N12" s="1"/>
      <c r="O12" s="1"/>
      <c r="P12" s="1"/>
      <c r="Q12" s="1"/>
      <c r="R12" s="1"/>
      <c r="S12" s="1"/>
      <c r="T12" s="3"/>
      <c r="U12" s="3"/>
      <c r="V12" s="3"/>
      <c r="W12" s="3"/>
      <c r="X12" s="3"/>
      <c r="Y12" s="3"/>
      <c r="Z12" s="3"/>
      <c r="AA12" s="3"/>
    </row>
    <row r="13" spans="1:27" ht="16" x14ac:dyDescent="0.2">
      <c r="A13" s="188"/>
      <c r="B13" s="189"/>
      <c r="C13" s="190"/>
      <c r="D13" s="189"/>
      <c r="E13" s="189"/>
      <c r="F13" s="190"/>
      <c r="G13" s="189"/>
      <c r="H13" s="189"/>
      <c r="I13" s="190"/>
      <c r="J13" s="189"/>
      <c r="K13" s="5"/>
      <c r="L13" s="1"/>
      <c r="M13" s="1"/>
      <c r="N13" s="1"/>
      <c r="O13" s="1"/>
      <c r="P13" s="1"/>
      <c r="Q13" s="1"/>
      <c r="R13" s="1"/>
      <c r="S13" s="1"/>
      <c r="T13" s="3"/>
      <c r="U13" s="3"/>
      <c r="V13" s="3"/>
      <c r="W13" s="3"/>
      <c r="X13" s="3"/>
      <c r="Y13" s="3"/>
      <c r="Z13" s="3"/>
      <c r="AA13" s="3"/>
    </row>
    <row r="14" spans="1:27" ht="16" x14ac:dyDescent="0.2">
      <c r="A14" s="188"/>
      <c r="B14" s="189"/>
      <c r="C14" s="190"/>
      <c r="D14" s="189"/>
      <c r="E14" s="189"/>
      <c r="F14" s="190"/>
      <c r="G14" s="189"/>
      <c r="H14" s="189"/>
      <c r="I14" s="190"/>
      <c r="J14" s="189"/>
      <c r="K14" s="5"/>
      <c r="L14" s="1"/>
      <c r="M14" s="1"/>
      <c r="N14" s="1"/>
      <c r="O14" s="1"/>
      <c r="P14" s="1"/>
      <c r="Q14" s="1"/>
      <c r="R14" s="1"/>
      <c r="S14" s="1"/>
      <c r="T14" s="3"/>
      <c r="U14" s="3"/>
      <c r="V14" s="3"/>
      <c r="W14" s="3"/>
      <c r="X14" s="3"/>
      <c r="Y14" s="3"/>
      <c r="Z14" s="3"/>
      <c r="AA14" s="3"/>
    </row>
    <row r="15" spans="1:27" ht="17" thickBot="1" x14ac:dyDescent="0.25">
      <c r="A15" s="191"/>
      <c r="B15" s="192"/>
      <c r="C15" s="193"/>
      <c r="D15" s="192"/>
      <c r="E15" s="192"/>
      <c r="F15" s="193"/>
      <c r="G15" s="192"/>
      <c r="H15" s="192"/>
      <c r="I15" s="193"/>
      <c r="J15" s="192"/>
      <c r="K15" s="6"/>
      <c r="L15" s="1"/>
      <c r="M15" s="1"/>
      <c r="N15" s="1"/>
      <c r="O15" s="1"/>
      <c r="P15" s="1"/>
      <c r="Q15" s="1"/>
      <c r="R15" s="1"/>
      <c r="S15" s="1"/>
      <c r="T15" s="3"/>
      <c r="U15" s="3"/>
      <c r="V15" s="3"/>
      <c r="W15" s="3"/>
      <c r="X15" s="3"/>
      <c r="Y15" s="3"/>
      <c r="Z15" s="3"/>
      <c r="AA15" s="3"/>
    </row>
    <row r="16" spans="1:27" ht="16" x14ac:dyDescent="0.2">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6" x14ac:dyDescent="0.2">
      <c r="A17" s="194" t="s">
        <v>21</v>
      </c>
      <c r="B17" s="194"/>
      <c r="C17" s="194"/>
      <c r="D17" s="194"/>
      <c r="E17" s="194"/>
      <c r="F17" s="194"/>
      <c r="G17" s="194"/>
      <c r="H17" s="194"/>
      <c r="I17" s="194"/>
      <c r="J17" s="194"/>
      <c r="K17" s="194"/>
      <c r="L17" s="1"/>
      <c r="M17" s="1"/>
      <c r="N17" s="1"/>
      <c r="O17" s="1"/>
      <c r="P17" s="1"/>
      <c r="Q17" s="1"/>
      <c r="R17" s="1"/>
      <c r="S17" s="1"/>
      <c r="T17" s="3"/>
      <c r="U17" s="3"/>
      <c r="V17" s="3"/>
      <c r="W17" s="3"/>
      <c r="X17" s="3"/>
      <c r="Y17" s="3"/>
      <c r="Z17" s="3"/>
      <c r="AA17" s="3"/>
    </row>
    <row r="18" spans="1:27" ht="17" thickBot="1" x14ac:dyDescent="0.25">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
      <c r="A19" s="195" t="s">
        <v>14</v>
      </c>
      <c r="B19" s="196"/>
      <c r="C19" s="187" t="s">
        <v>17</v>
      </c>
      <c r="D19" s="197"/>
      <c r="E19" s="196"/>
      <c r="F19" s="187" t="s">
        <v>22</v>
      </c>
      <c r="G19" s="197"/>
      <c r="H19" s="196"/>
      <c r="I19" s="187" t="s">
        <v>19</v>
      </c>
      <c r="J19" s="198"/>
      <c r="K19" s="8"/>
      <c r="L19" s="1"/>
      <c r="M19" s="1"/>
      <c r="N19" s="1"/>
      <c r="O19" s="1"/>
      <c r="P19" s="1"/>
      <c r="Q19" s="1"/>
      <c r="R19" s="1"/>
      <c r="S19" s="1"/>
      <c r="T19" s="3"/>
      <c r="U19" s="3"/>
      <c r="V19" s="3"/>
      <c r="W19" s="3"/>
      <c r="X19" s="3"/>
      <c r="Y19" s="3"/>
      <c r="Z19" s="3"/>
      <c r="AA19" s="3"/>
    </row>
    <row r="20" spans="1:27" ht="16" x14ac:dyDescent="0.2">
      <c r="A20" s="199"/>
      <c r="B20" s="200"/>
      <c r="C20" s="201"/>
      <c r="D20" s="202"/>
      <c r="E20" s="200"/>
      <c r="F20" s="201"/>
      <c r="G20" s="202"/>
      <c r="H20" s="200"/>
      <c r="I20" s="201"/>
      <c r="J20" s="203"/>
      <c r="K20" s="8"/>
      <c r="L20" s="1"/>
      <c r="M20" s="1"/>
      <c r="N20" s="1"/>
      <c r="O20" s="1"/>
      <c r="P20" s="1"/>
      <c r="Q20" s="1"/>
      <c r="R20" s="1"/>
      <c r="S20" s="1"/>
      <c r="T20" s="3"/>
      <c r="U20" s="3"/>
      <c r="V20" s="3"/>
      <c r="W20" s="3"/>
      <c r="X20" s="3"/>
      <c r="Y20" s="3"/>
      <c r="Z20" s="3"/>
      <c r="AA20" s="3"/>
    </row>
    <row r="21" spans="1:27" ht="16" x14ac:dyDescent="0.2">
      <c r="A21" s="199"/>
      <c r="B21" s="200"/>
      <c r="C21" s="201"/>
      <c r="D21" s="202"/>
      <c r="E21" s="200"/>
      <c r="F21" s="201"/>
      <c r="G21" s="202"/>
      <c r="H21" s="200"/>
      <c r="I21" s="201"/>
      <c r="J21" s="203"/>
      <c r="K21" s="8"/>
      <c r="L21" s="1"/>
      <c r="M21" s="1"/>
      <c r="N21" s="1"/>
      <c r="O21" s="1"/>
      <c r="P21" s="1"/>
      <c r="Q21" s="1"/>
      <c r="R21" s="1"/>
      <c r="S21" s="1"/>
      <c r="T21" s="3"/>
      <c r="U21" s="3"/>
      <c r="V21" s="3"/>
      <c r="W21" s="3"/>
      <c r="X21" s="3"/>
      <c r="Y21" s="3"/>
      <c r="Z21" s="3"/>
      <c r="AA21" s="3"/>
    </row>
    <row r="22" spans="1:27" ht="16" x14ac:dyDescent="0.2">
      <c r="A22" s="199"/>
      <c r="B22" s="200"/>
      <c r="C22" s="201"/>
      <c r="D22" s="202"/>
      <c r="E22" s="200"/>
      <c r="F22" s="201"/>
      <c r="G22" s="202"/>
      <c r="H22" s="200"/>
      <c r="I22" s="201"/>
      <c r="J22" s="203"/>
      <c r="K22" s="8"/>
      <c r="L22" s="1"/>
      <c r="M22" s="1"/>
      <c r="N22" s="1"/>
      <c r="O22" s="1"/>
      <c r="P22" s="1"/>
      <c r="Q22" s="1"/>
      <c r="R22" s="1"/>
      <c r="S22" s="1"/>
      <c r="T22" s="3"/>
      <c r="U22" s="3"/>
      <c r="V22" s="3"/>
      <c r="W22" s="3"/>
      <c r="X22" s="3"/>
      <c r="Y22" s="3"/>
      <c r="Z22" s="3"/>
      <c r="AA22" s="3"/>
    </row>
    <row r="23" spans="1:27" ht="16" x14ac:dyDescent="0.2">
      <c r="A23" s="199"/>
      <c r="B23" s="200"/>
      <c r="C23" s="201"/>
      <c r="D23" s="202"/>
      <c r="E23" s="200"/>
      <c r="F23" s="201"/>
      <c r="G23" s="202"/>
      <c r="H23" s="200"/>
      <c r="I23" s="201"/>
      <c r="J23" s="203"/>
      <c r="K23" s="8"/>
      <c r="L23" s="1"/>
      <c r="M23" s="1"/>
      <c r="N23" s="1"/>
      <c r="O23" s="1"/>
      <c r="P23" s="1"/>
      <c r="Q23" s="1"/>
      <c r="R23" s="1"/>
      <c r="S23" s="1"/>
      <c r="T23" s="3"/>
      <c r="U23" s="3"/>
      <c r="V23" s="3"/>
      <c r="W23" s="3"/>
      <c r="X23" s="3"/>
      <c r="Y23" s="3"/>
      <c r="Z23" s="3"/>
      <c r="AA23" s="3"/>
    </row>
    <row r="24" spans="1:27" ht="16" x14ac:dyDescent="0.2">
      <c r="A24" s="199"/>
      <c r="B24" s="200"/>
      <c r="C24" s="201"/>
      <c r="D24" s="202"/>
      <c r="E24" s="200"/>
      <c r="F24" s="201"/>
      <c r="G24" s="202"/>
      <c r="H24" s="200"/>
      <c r="I24" s="201"/>
      <c r="J24" s="203"/>
      <c r="K24" s="8"/>
      <c r="L24" s="1"/>
      <c r="M24" s="1"/>
      <c r="N24" s="1"/>
      <c r="O24" s="1"/>
      <c r="P24" s="1"/>
      <c r="Q24" s="1"/>
      <c r="R24" s="1"/>
      <c r="S24" s="1"/>
      <c r="T24" s="3"/>
      <c r="U24" s="3"/>
      <c r="V24" s="3"/>
      <c r="W24" s="3"/>
      <c r="X24" s="3"/>
      <c r="Y24" s="3"/>
      <c r="Z24" s="3"/>
      <c r="AA24" s="3"/>
    </row>
    <row r="25" spans="1:27" ht="16" x14ac:dyDescent="0.2">
      <c r="A25" s="199"/>
      <c r="B25" s="200"/>
      <c r="C25" s="201"/>
      <c r="D25" s="202"/>
      <c r="E25" s="200"/>
      <c r="F25" s="201"/>
      <c r="G25" s="202"/>
      <c r="H25" s="200"/>
      <c r="I25" s="201"/>
      <c r="J25" s="203"/>
      <c r="K25" s="8"/>
      <c r="L25" s="1"/>
      <c r="M25" s="1"/>
      <c r="N25" s="1"/>
      <c r="O25" s="1"/>
      <c r="P25" s="1"/>
      <c r="Q25" s="1"/>
      <c r="R25" s="1"/>
      <c r="S25" s="1"/>
      <c r="T25" s="3"/>
      <c r="U25" s="3"/>
      <c r="V25" s="3"/>
      <c r="W25" s="3"/>
      <c r="X25" s="3"/>
      <c r="Y25" s="3"/>
      <c r="Z25" s="3"/>
      <c r="AA25" s="3"/>
    </row>
    <row r="26" spans="1:27" ht="16" x14ac:dyDescent="0.2">
      <c r="A26" s="199"/>
      <c r="B26" s="200"/>
      <c r="C26" s="201"/>
      <c r="D26" s="202"/>
      <c r="E26" s="200"/>
      <c r="F26" s="201"/>
      <c r="G26" s="202"/>
      <c r="H26" s="200"/>
      <c r="I26" s="201"/>
      <c r="J26" s="203"/>
      <c r="K26" s="8"/>
      <c r="L26" s="1"/>
      <c r="M26" s="1"/>
      <c r="N26" s="1"/>
      <c r="O26" s="1"/>
      <c r="P26" s="1"/>
      <c r="Q26" s="1"/>
      <c r="R26" s="1"/>
      <c r="S26" s="1"/>
      <c r="T26" s="3"/>
      <c r="U26" s="3"/>
      <c r="V26" s="3"/>
      <c r="W26" s="3"/>
      <c r="X26" s="3"/>
      <c r="Y26" s="3"/>
      <c r="Z26" s="3"/>
      <c r="AA26" s="3"/>
    </row>
    <row r="27" spans="1:27" ht="16" x14ac:dyDescent="0.2">
      <c r="A27" s="199"/>
      <c r="B27" s="200"/>
      <c r="C27" s="201"/>
      <c r="D27" s="202"/>
      <c r="E27" s="200"/>
      <c r="F27" s="201"/>
      <c r="G27" s="202"/>
      <c r="H27" s="200"/>
      <c r="I27" s="201"/>
      <c r="J27" s="203"/>
      <c r="K27" s="8"/>
      <c r="L27" s="1"/>
      <c r="M27" s="1"/>
      <c r="N27" s="1"/>
      <c r="O27" s="1"/>
      <c r="P27" s="1"/>
      <c r="Q27" s="1"/>
      <c r="R27" s="1"/>
      <c r="S27" s="1"/>
      <c r="T27" s="3"/>
      <c r="U27" s="3"/>
      <c r="V27" s="3"/>
      <c r="W27" s="3"/>
      <c r="X27" s="3"/>
      <c r="Y27" s="3"/>
      <c r="Z27" s="3"/>
      <c r="AA27" s="3"/>
    </row>
    <row r="28" spans="1:27" ht="16" x14ac:dyDescent="0.2">
      <c r="A28" s="199"/>
      <c r="B28" s="200"/>
      <c r="C28" s="201"/>
      <c r="D28" s="202"/>
      <c r="E28" s="200"/>
      <c r="F28" s="201"/>
      <c r="G28" s="202"/>
      <c r="H28" s="200"/>
      <c r="I28" s="201"/>
      <c r="J28" s="203"/>
      <c r="K28" s="8"/>
      <c r="L28" s="1"/>
      <c r="M28" s="1"/>
      <c r="N28" s="1"/>
      <c r="O28" s="1"/>
      <c r="P28" s="1"/>
      <c r="Q28" s="1"/>
      <c r="R28" s="1"/>
      <c r="S28" s="1"/>
      <c r="T28" s="3"/>
      <c r="U28" s="3"/>
      <c r="V28" s="3"/>
      <c r="W28" s="3"/>
      <c r="X28" s="3"/>
      <c r="Y28" s="3"/>
      <c r="Z28" s="3"/>
      <c r="AA28" s="3"/>
    </row>
    <row r="29" spans="1:27" ht="16" x14ac:dyDescent="0.2">
      <c r="A29" s="199"/>
      <c r="B29" s="200"/>
      <c r="C29" s="201"/>
      <c r="D29" s="202"/>
      <c r="E29" s="200"/>
      <c r="F29" s="201"/>
      <c r="G29" s="202"/>
      <c r="H29" s="200"/>
      <c r="I29" s="201"/>
      <c r="J29" s="203"/>
      <c r="K29" s="8"/>
      <c r="L29" s="1"/>
      <c r="M29" s="1"/>
      <c r="N29" s="1"/>
      <c r="O29" s="1"/>
      <c r="P29" s="1"/>
      <c r="Q29" s="1"/>
      <c r="R29" s="1"/>
      <c r="S29" s="1"/>
      <c r="T29" s="3"/>
      <c r="U29" s="3"/>
      <c r="V29" s="3"/>
      <c r="W29" s="3"/>
      <c r="X29" s="3"/>
      <c r="Y29" s="3"/>
      <c r="Z29" s="3"/>
      <c r="AA29" s="3"/>
    </row>
    <row r="30" spans="1:27" ht="16" x14ac:dyDescent="0.2">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6" x14ac:dyDescent="0.2">
      <c r="A31" s="204"/>
      <c r="B31" s="204"/>
      <c r="C31" s="204"/>
      <c r="D31" s="204"/>
      <c r="E31" s="204"/>
      <c r="F31" s="204"/>
      <c r="G31" s="204"/>
      <c r="H31" s="204"/>
      <c r="I31" s="204"/>
      <c r="J31" s="204"/>
      <c r="K31" s="1"/>
      <c r="L31" s="1"/>
      <c r="M31" s="1"/>
      <c r="N31" s="1"/>
      <c r="O31" s="1"/>
      <c r="P31" s="1"/>
      <c r="Q31" s="1"/>
      <c r="R31" s="1"/>
      <c r="S31" s="1"/>
      <c r="T31" s="3"/>
      <c r="U31" s="3"/>
      <c r="V31" s="3"/>
      <c r="W31" s="3"/>
      <c r="X31" s="3"/>
      <c r="Y31" s="3"/>
      <c r="Z31" s="3"/>
      <c r="AA31" s="3"/>
    </row>
    <row r="32" spans="1:27" ht="16" x14ac:dyDescent="0.2">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
      <c r="A33" s="21" t="s">
        <v>46</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7" thickBot="1" x14ac:dyDescent="0.2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 customHeight="1" x14ac:dyDescent="0.2">
      <c r="A35" s="9" t="s">
        <v>13</v>
      </c>
      <c r="B35" s="197" t="s">
        <v>23</v>
      </c>
      <c r="C35" s="197"/>
      <c r="D35" s="197"/>
      <c r="E35" s="197"/>
      <c r="F35" s="197"/>
      <c r="G35" s="196"/>
      <c r="H35" s="197" t="s">
        <v>47</v>
      </c>
      <c r="I35" s="197"/>
      <c r="J35" s="198"/>
      <c r="K35" s="1"/>
      <c r="L35" s="1"/>
      <c r="M35" s="1"/>
      <c r="N35" s="1"/>
      <c r="O35" s="1"/>
      <c r="P35" s="1"/>
      <c r="Q35" s="1"/>
      <c r="R35" s="1"/>
      <c r="S35" s="1"/>
      <c r="T35" s="3"/>
      <c r="U35" s="3"/>
      <c r="V35" s="3"/>
      <c r="W35" s="3"/>
      <c r="X35" s="3"/>
      <c r="Y35" s="3"/>
      <c r="Z35" s="3"/>
      <c r="AA35" s="3"/>
    </row>
    <row r="36" spans="1:27" ht="16" x14ac:dyDescent="0.2">
      <c r="A36" s="18">
        <v>1</v>
      </c>
      <c r="B36" s="205" t="s">
        <v>24</v>
      </c>
      <c r="C36" s="206"/>
      <c r="D36" s="206"/>
      <c r="E36" s="206"/>
      <c r="F36" s="206"/>
      <c r="G36" s="207"/>
      <c r="H36" s="208"/>
      <c r="I36" s="202"/>
      <c r="J36" s="203"/>
      <c r="K36" s="1"/>
      <c r="L36" s="1"/>
      <c r="M36" s="1"/>
      <c r="N36" s="1"/>
      <c r="O36" s="1"/>
      <c r="P36" s="1"/>
      <c r="Q36" s="1"/>
      <c r="R36" s="1"/>
      <c r="S36" s="1"/>
      <c r="T36" s="3"/>
      <c r="U36" s="3"/>
      <c r="V36" s="3"/>
      <c r="W36" s="3"/>
      <c r="X36" s="3"/>
      <c r="Y36" s="3"/>
      <c r="Z36" s="3"/>
      <c r="AA36" s="3"/>
    </row>
    <row r="37" spans="1:27" ht="16" x14ac:dyDescent="0.2">
      <c r="A37" s="18">
        <v>2</v>
      </c>
      <c r="B37" s="205" t="s">
        <v>25</v>
      </c>
      <c r="C37" s="206"/>
      <c r="D37" s="206"/>
      <c r="E37" s="206"/>
      <c r="F37" s="206"/>
      <c r="G37" s="207"/>
      <c r="H37" s="208"/>
      <c r="I37" s="202"/>
      <c r="J37" s="203"/>
      <c r="K37" s="1"/>
      <c r="L37" s="1"/>
      <c r="M37" s="1"/>
      <c r="N37" s="1"/>
      <c r="O37" s="1"/>
      <c r="P37" s="1"/>
      <c r="Q37" s="1"/>
      <c r="R37" s="1"/>
      <c r="S37" s="1"/>
      <c r="T37" s="3"/>
      <c r="U37" s="3"/>
      <c r="V37" s="3"/>
      <c r="W37" s="3"/>
      <c r="X37" s="3"/>
      <c r="Y37" s="3"/>
      <c r="Z37" s="3"/>
      <c r="AA37" s="3"/>
    </row>
    <row r="38" spans="1:27" ht="51.75" customHeight="1" x14ac:dyDescent="0.2">
      <c r="A38" s="18">
        <v>3</v>
      </c>
      <c r="B38" s="205" t="s">
        <v>26</v>
      </c>
      <c r="C38" s="206"/>
      <c r="D38" s="206"/>
      <c r="E38" s="206"/>
      <c r="F38" s="206"/>
      <c r="G38" s="207"/>
      <c r="H38" s="201"/>
      <c r="I38" s="208"/>
      <c r="J38" s="215"/>
      <c r="K38" s="1"/>
      <c r="L38" s="1"/>
      <c r="M38" s="1"/>
      <c r="N38" s="1"/>
      <c r="O38" s="1"/>
      <c r="P38" s="1"/>
      <c r="Q38" s="1"/>
      <c r="R38" s="1"/>
      <c r="S38" s="1"/>
      <c r="T38" s="3"/>
      <c r="U38" s="3"/>
      <c r="V38" s="3"/>
      <c r="W38" s="3"/>
      <c r="X38" s="3"/>
      <c r="Y38" s="3"/>
      <c r="Z38" s="3"/>
      <c r="AA38" s="3"/>
    </row>
    <row r="39" spans="1:27" ht="32.25" customHeight="1" x14ac:dyDescent="0.2">
      <c r="A39" s="18">
        <v>4</v>
      </c>
      <c r="B39" s="205" t="s">
        <v>27</v>
      </c>
      <c r="C39" s="206"/>
      <c r="D39" s="206"/>
      <c r="E39" s="206"/>
      <c r="F39" s="206"/>
      <c r="G39" s="207"/>
      <c r="H39" s="208"/>
      <c r="I39" s="202"/>
      <c r="J39" s="203"/>
      <c r="K39" s="1"/>
      <c r="L39" s="1"/>
      <c r="M39" s="1"/>
      <c r="N39" s="1"/>
      <c r="O39" s="1"/>
      <c r="P39" s="1"/>
      <c r="Q39" s="1"/>
      <c r="R39" s="1"/>
      <c r="S39" s="1"/>
      <c r="T39" s="3"/>
      <c r="U39" s="3"/>
      <c r="V39" s="3"/>
      <c r="W39" s="3"/>
      <c r="X39" s="3"/>
      <c r="Y39" s="3"/>
      <c r="Z39" s="3"/>
      <c r="AA39" s="3"/>
    </row>
    <row r="40" spans="1:27" ht="16" x14ac:dyDescent="0.2">
      <c r="A40" s="19">
        <v>5</v>
      </c>
      <c r="B40" s="209" t="s">
        <v>30</v>
      </c>
      <c r="C40" s="210"/>
      <c r="D40" s="210"/>
      <c r="E40" s="210"/>
      <c r="F40" s="210"/>
      <c r="G40" s="211"/>
      <c r="H40" s="208"/>
      <c r="I40" s="202"/>
      <c r="J40" s="203"/>
      <c r="K40" s="1"/>
      <c r="L40" s="1"/>
      <c r="M40" s="1"/>
      <c r="N40" s="1"/>
      <c r="O40" s="1"/>
      <c r="P40" s="1"/>
      <c r="Q40" s="1"/>
      <c r="R40" s="1"/>
      <c r="S40" s="1"/>
      <c r="T40" s="3"/>
      <c r="U40" s="3"/>
      <c r="V40" s="3"/>
      <c r="W40" s="3"/>
      <c r="X40" s="3"/>
      <c r="Y40" s="3"/>
      <c r="Z40" s="3"/>
      <c r="AA40" s="3"/>
    </row>
    <row r="41" spans="1:27" ht="16" x14ac:dyDescent="0.2">
      <c r="A41" s="10">
        <v>6</v>
      </c>
      <c r="B41" s="212" t="s">
        <v>164</v>
      </c>
      <c r="C41" s="213"/>
      <c r="D41" s="213"/>
      <c r="E41" s="213"/>
      <c r="F41" s="213"/>
      <c r="G41" s="214"/>
      <c r="H41" s="208"/>
      <c r="I41" s="202"/>
      <c r="J41" s="203"/>
      <c r="K41" s="1"/>
      <c r="L41" s="1"/>
      <c r="M41" s="1"/>
      <c r="N41" s="1"/>
      <c r="O41" s="1"/>
      <c r="P41" s="1"/>
      <c r="Q41" s="1"/>
      <c r="R41" s="1"/>
      <c r="S41" s="1"/>
      <c r="T41" s="3"/>
      <c r="U41" s="3"/>
      <c r="V41" s="3"/>
      <c r="W41" s="3"/>
      <c r="X41" s="3"/>
      <c r="Y41" s="3"/>
      <c r="Z41" s="3"/>
      <c r="AA41" s="3"/>
    </row>
    <row r="42" spans="1:27" ht="16" x14ac:dyDescent="0.2">
      <c r="A42" s="10">
        <v>7</v>
      </c>
      <c r="B42" s="205" t="s">
        <v>165</v>
      </c>
      <c r="C42" s="206"/>
      <c r="D42" s="206"/>
      <c r="E42" s="206"/>
      <c r="F42" s="206"/>
      <c r="G42" s="207"/>
      <c r="H42" s="208"/>
      <c r="I42" s="202"/>
      <c r="J42" s="203"/>
      <c r="K42" s="1"/>
      <c r="L42" s="1"/>
      <c r="M42" s="1"/>
      <c r="N42" s="1"/>
      <c r="O42" s="1"/>
      <c r="P42" s="1"/>
      <c r="Q42" s="1"/>
      <c r="R42" s="1"/>
      <c r="S42" s="1"/>
      <c r="T42" s="3"/>
      <c r="U42" s="3"/>
      <c r="V42" s="3"/>
      <c r="W42" s="3"/>
      <c r="X42" s="3"/>
      <c r="Y42" s="3"/>
      <c r="Z42" s="3"/>
      <c r="AA42" s="3"/>
    </row>
    <row r="43" spans="1:27" ht="16" x14ac:dyDescent="0.2">
      <c r="A43" s="10"/>
      <c r="B43" s="212"/>
      <c r="C43" s="213"/>
      <c r="D43" s="213"/>
      <c r="E43" s="213"/>
      <c r="F43" s="213"/>
      <c r="G43" s="214"/>
      <c r="H43" s="208"/>
      <c r="I43" s="202"/>
      <c r="J43" s="203"/>
      <c r="K43" s="1"/>
      <c r="L43" s="1"/>
      <c r="M43" s="1"/>
      <c r="N43" s="1"/>
      <c r="O43" s="1"/>
      <c r="P43" s="1"/>
      <c r="Q43" s="1"/>
      <c r="R43" s="1"/>
      <c r="S43" s="1"/>
      <c r="T43" s="3"/>
      <c r="U43" s="3"/>
      <c r="V43" s="3"/>
      <c r="W43" s="3"/>
      <c r="X43" s="3"/>
      <c r="Y43" s="3"/>
      <c r="Z43" s="3"/>
      <c r="AA43" s="3"/>
    </row>
    <row r="44" spans="1:27" ht="16" x14ac:dyDescent="0.2">
      <c r="A44" s="10"/>
      <c r="B44" s="212"/>
      <c r="C44" s="213"/>
      <c r="D44" s="213"/>
      <c r="E44" s="213"/>
      <c r="F44" s="213"/>
      <c r="G44" s="214"/>
      <c r="H44" s="208"/>
      <c r="I44" s="202"/>
      <c r="J44" s="203"/>
      <c r="K44" s="1"/>
      <c r="L44" s="1"/>
      <c r="M44" s="1"/>
      <c r="N44" s="1"/>
      <c r="O44" s="1"/>
      <c r="P44" s="1"/>
      <c r="Q44" s="1"/>
      <c r="R44" s="1"/>
      <c r="S44" s="1"/>
      <c r="T44" s="3"/>
      <c r="U44" s="3"/>
      <c r="V44" s="3"/>
      <c r="W44" s="3"/>
      <c r="X44" s="3"/>
      <c r="Y44" s="3"/>
      <c r="Z44" s="3"/>
      <c r="AA44" s="3"/>
    </row>
    <row r="45" spans="1:27" ht="16" x14ac:dyDescent="0.2">
      <c r="A45" s="10"/>
      <c r="B45" s="212"/>
      <c r="C45" s="213"/>
      <c r="D45" s="213"/>
      <c r="E45" s="213"/>
      <c r="F45" s="213"/>
      <c r="G45" s="214"/>
      <c r="H45" s="208"/>
      <c r="I45" s="202"/>
      <c r="J45" s="203"/>
      <c r="K45" s="1"/>
      <c r="L45" s="1"/>
      <c r="M45" s="1"/>
      <c r="N45" s="1"/>
      <c r="O45" s="1"/>
      <c r="P45" s="1"/>
      <c r="Q45" s="1"/>
      <c r="R45" s="1"/>
      <c r="S45" s="1"/>
      <c r="T45" s="3"/>
      <c r="U45" s="3"/>
      <c r="V45" s="3"/>
      <c r="W45" s="3"/>
      <c r="X45" s="3"/>
      <c r="Y45" s="3"/>
      <c r="Z45" s="3"/>
      <c r="AA45" s="3"/>
    </row>
    <row r="46" spans="1:27" ht="17" thickBot="1" x14ac:dyDescent="0.25">
      <c r="A46" s="11"/>
      <c r="B46" s="216"/>
      <c r="C46" s="217"/>
      <c r="D46" s="217"/>
      <c r="E46" s="217"/>
      <c r="F46" s="217"/>
      <c r="G46" s="218"/>
      <c r="H46" s="219"/>
      <c r="I46" s="220"/>
      <c r="J46" s="221"/>
      <c r="K46" s="1"/>
      <c r="L46" s="1"/>
      <c r="M46" s="1"/>
      <c r="N46" s="1"/>
      <c r="O46" s="1"/>
      <c r="P46" s="1"/>
      <c r="Q46" s="1"/>
      <c r="R46" s="1"/>
      <c r="S46" s="1"/>
      <c r="T46" s="3"/>
      <c r="U46" s="3"/>
      <c r="V46" s="3"/>
      <c r="W46" s="3"/>
      <c r="X46" s="3"/>
      <c r="Y46" s="3"/>
      <c r="Z46" s="3"/>
      <c r="AA46" s="3"/>
    </row>
    <row r="47" spans="1:27" ht="16" x14ac:dyDescent="0.2">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
      <c r="A48" s="222" t="s">
        <v>28</v>
      </c>
      <c r="B48" s="222"/>
      <c r="C48" s="222"/>
      <c r="D48" s="222"/>
      <c r="E48" s="222"/>
      <c r="F48" s="222"/>
      <c r="G48" s="222"/>
      <c r="H48" s="222"/>
      <c r="I48" s="222"/>
      <c r="J48" s="222"/>
      <c r="K48" s="1"/>
      <c r="L48" s="1"/>
      <c r="M48" s="1"/>
      <c r="N48" s="1"/>
      <c r="O48" s="1"/>
      <c r="P48" s="1"/>
      <c r="Q48" s="1"/>
      <c r="R48" s="1"/>
      <c r="S48" s="1"/>
      <c r="T48" s="3"/>
      <c r="U48" s="3"/>
      <c r="V48" s="3"/>
      <c r="W48" s="3"/>
      <c r="X48" s="3"/>
      <c r="Y48" s="3"/>
      <c r="Z48" s="3"/>
      <c r="AA48" s="3"/>
    </row>
    <row r="49" spans="1:27" ht="16" x14ac:dyDescent="0.2">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6" x14ac:dyDescent="0.2">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6" x14ac:dyDescent="0.2">
      <c r="A51" s="223" t="s">
        <v>29</v>
      </c>
      <c r="B51" s="223"/>
      <c r="C51" s="223"/>
      <c r="D51" s="223"/>
      <c r="E51" s="224"/>
      <c r="F51" s="225"/>
      <c r="G51" s="225"/>
      <c r="H51" s="225"/>
      <c r="I51" s="225"/>
      <c r="J51" s="225"/>
      <c r="K51" s="1"/>
      <c r="L51" s="1"/>
      <c r="M51" s="1"/>
      <c r="N51" s="1"/>
      <c r="O51" s="1"/>
      <c r="P51" s="1"/>
      <c r="Q51" s="1"/>
      <c r="R51" s="1"/>
      <c r="S51" s="1"/>
      <c r="T51" s="3"/>
      <c r="U51" s="3"/>
      <c r="V51" s="3"/>
      <c r="W51" s="3"/>
      <c r="X51" s="3"/>
      <c r="Y51" s="3"/>
      <c r="Z51" s="3"/>
      <c r="AA51" s="3"/>
    </row>
    <row r="52" spans="1:27" ht="16" x14ac:dyDescent="0.2">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6" x14ac:dyDescent="0.2">
      <c r="A53" s="223" t="s">
        <v>261</v>
      </c>
      <c r="B53" s="223"/>
      <c r="C53" s="223"/>
      <c r="D53" s="223"/>
      <c r="E53" s="224"/>
      <c r="F53" s="225"/>
      <c r="G53" s="225"/>
      <c r="H53" s="225"/>
      <c r="I53" s="225"/>
      <c r="J53" s="225"/>
      <c r="K53" s="1"/>
      <c r="L53" s="1"/>
      <c r="M53" s="1"/>
      <c r="N53" s="1"/>
      <c r="O53" s="1"/>
      <c r="P53" s="1"/>
      <c r="Q53" s="1"/>
      <c r="R53" s="1"/>
      <c r="S53" s="1"/>
      <c r="T53" s="3"/>
      <c r="U53" s="3"/>
      <c r="V53" s="3"/>
      <c r="W53" s="3"/>
      <c r="X53" s="3"/>
      <c r="Y53" s="3"/>
      <c r="Z53" s="3"/>
      <c r="AA53" s="3"/>
    </row>
    <row r="54" spans="1:27" ht="16" x14ac:dyDescent="0.2">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6" x14ac:dyDescent="0.2">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6" x14ac:dyDescent="0.2">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6" x14ac:dyDescent="0.2">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6" x14ac:dyDescent="0.2">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6" x14ac:dyDescent="0.2">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6" x14ac:dyDescent="0.2">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6" x14ac:dyDescent="0.2">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6" x14ac:dyDescent="0.2">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6" x14ac:dyDescent="0.2">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6" x14ac:dyDescent="0.2">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6" x14ac:dyDescent="0.2">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6" x14ac:dyDescent="0.2">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6" x14ac:dyDescent="0.2">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6" x14ac:dyDescent="0.2">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6" x14ac:dyDescent="0.2">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6" x14ac:dyDescent="0.2">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6" x14ac:dyDescent="0.2">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6" x14ac:dyDescent="0.2">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6" x14ac:dyDescent="0.2">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6" x14ac:dyDescent="0.2">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6" x14ac:dyDescent="0.2">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6" x14ac:dyDescent="0.2">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6" x14ac:dyDescent="0.2">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6" x14ac:dyDescent="0.2">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6" x14ac:dyDescent="0.2">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6" x14ac:dyDescent="0.2">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6" x14ac:dyDescent="0.2">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6" x14ac:dyDescent="0.2">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6" x14ac:dyDescent="0.2">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6" x14ac:dyDescent="0.2">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6" x14ac:dyDescent="0.2">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6" x14ac:dyDescent="0.2">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6" x14ac:dyDescent="0.2">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6" x14ac:dyDescent="0.2">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6" x14ac:dyDescent="0.2">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6" x14ac:dyDescent="0.2">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6" x14ac:dyDescent="0.2">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6" x14ac:dyDescent="0.2">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6" x14ac:dyDescent="0.2">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6" x14ac:dyDescent="0.2">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6" x14ac:dyDescent="0.2">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6" x14ac:dyDescent="0.2">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6" x14ac:dyDescent="0.2">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6" x14ac:dyDescent="0.2">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6" x14ac:dyDescent="0.2">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6" x14ac:dyDescent="0.2">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6" x14ac:dyDescent="0.2">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6" x14ac:dyDescent="0.2">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6" x14ac:dyDescent="0.2">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6" x14ac:dyDescent="0.2">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6" x14ac:dyDescent="0.2">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6" x14ac:dyDescent="0.2">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6" x14ac:dyDescent="0.2">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6" x14ac:dyDescent="0.2">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6" x14ac:dyDescent="0.2">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6" x14ac:dyDescent="0.2">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6" x14ac:dyDescent="0.2">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6" x14ac:dyDescent="0.2">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6" x14ac:dyDescent="0.2">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6" x14ac:dyDescent="0.2">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6" x14ac:dyDescent="0.2">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6" x14ac:dyDescent="0.2">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6" x14ac:dyDescent="0.2">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6" x14ac:dyDescent="0.2">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6" x14ac:dyDescent="0.2">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6" x14ac:dyDescent="0.2">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6" x14ac:dyDescent="0.2">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6" x14ac:dyDescent="0.2">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6" x14ac:dyDescent="0.2">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6" x14ac:dyDescent="0.2">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6" x14ac:dyDescent="0.2">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6" x14ac:dyDescent="0.2">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6" x14ac:dyDescent="0.2">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6" x14ac:dyDescent="0.2">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6" x14ac:dyDescent="0.2">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6" x14ac:dyDescent="0.2">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6" x14ac:dyDescent="0.2">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6" x14ac:dyDescent="0.2">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6" x14ac:dyDescent="0.2">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6" x14ac:dyDescent="0.2">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6" x14ac:dyDescent="0.2">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6" x14ac:dyDescent="0.2">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6" x14ac:dyDescent="0.2">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6" x14ac:dyDescent="0.2">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6" x14ac:dyDescent="0.2">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6" x14ac:dyDescent="0.2">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6" x14ac:dyDescent="0.2">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6" x14ac:dyDescent="0.2">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6" x14ac:dyDescent="0.2">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6" x14ac:dyDescent="0.2">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6" x14ac:dyDescent="0.2">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6" x14ac:dyDescent="0.2">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6" x14ac:dyDescent="0.2">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6" x14ac:dyDescent="0.2">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6" x14ac:dyDescent="0.2">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6" x14ac:dyDescent="0.2">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6" x14ac:dyDescent="0.2">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6" x14ac:dyDescent="0.2">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6" x14ac:dyDescent="0.2">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6" x14ac:dyDescent="0.2">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6" x14ac:dyDescent="0.2">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6" x14ac:dyDescent="0.2">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6" x14ac:dyDescent="0.2">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6" x14ac:dyDescent="0.2">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6" x14ac:dyDescent="0.2">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6" x14ac:dyDescent="0.2">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6" x14ac:dyDescent="0.2">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6" x14ac:dyDescent="0.2">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6" x14ac:dyDescent="0.2">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6" x14ac:dyDescent="0.2">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6" x14ac:dyDescent="0.2">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6" x14ac:dyDescent="0.2">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6" x14ac:dyDescent="0.2">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6" x14ac:dyDescent="0.2">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6" x14ac:dyDescent="0.2">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6" x14ac:dyDescent="0.2">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6" x14ac:dyDescent="0.2">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6" x14ac:dyDescent="0.2">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6" x14ac:dyDescent="0.2">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6" x14ac:dyDescent="0.2">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6" x14ac:dyDescent="0.2">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6" x14ac:dyDescent="0.2">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6" x14ac:dyDescent="0.2">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6" x14ac:dyDescent="0.2">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6" x14ac:dyDescent="0.2">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6" x14ac:dyDescent="0.2">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6" x14ac:dyDescent="0.2">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6" x14ac:dyDescent="0.2">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6" x14ac:dyDescent="0.2">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6" x14ac:dyDescent="0.2">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6" x14ac:dyDescent="0.2">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6" x14ac:dyDescent="0.2">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6" x14ac:dyDescent="0.2">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6" x14ac:dyDescent="0.2">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6" x14ac:dyDescent="0.2">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6" x14ac:dyDescent="0.2">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6" x14ac:dyDescent="0.2">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6" x14ac:dyDescent="0.2">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6" x14ac:dyDescent="0.2">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6" x14ac:dyDescent="0.2">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6" x14ac:dyDescent="0.2">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6" x14ac:dyDescent="0.2">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6" x14ac:dyDescent="0.2">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6" x14ac:dyDescent="0.2">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6" x14ac:dyDescent="0.2">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6" x14ac:dyDescent="0.2">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6" x14ac:dyDescent="0.2">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6" x14ac:dyDescent="0.2">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6" x14ac:dyDescent="0.2">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6" x14ac:dyDescent="0.2">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6" x14ac:dyDescent="0.2">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6" x14ac:dyDescent="0.2">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6" x14ac:dyDescent="0.2">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6" x14ac:dyDescent="0.2">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6" x14ac:dyDescent="0.2">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6" x14ac:dyDescent="0.2">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6" x14ac:dyDescent="0.2">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6" x14ac:dyDescent="0.2">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6" x14ac:dyDescent="0.2">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6" x14ac:dyDescent="0.2">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6" x14ac:dyDescent="0.2">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6" x14ac:dyDescent="0.2">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6" x14ac:dyDescent="0.2">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6" x14ac:dyDescent="0.2">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6" x14ac:dyDescent="0.2">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6" x14ac:dyDescent="0.2">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6" x14ac:dyDescent="0.2">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6" x14ac:dyDescent="0.2">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6" x14ac:dyDescent="0.2">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6" x14ac:dyDescent="0.2">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6" x14ac:dyDescent="0.2">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6" x14ac:dyDescent="0.2">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6" x14ac:dyDescent="0.2">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6" x14ac:dyDescent="0.2">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6" x14ac:dyDescent="0.2">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6" x14ac:dyDescent="0.2">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6" x14ac:dyDescent="0.2">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6" x14ac:dyDescent="0.2">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6" x14ac:dyDescent="0.2">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6" x14ac:dyDescent="0.2">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6" x14ac:dyDescent="0.2">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6" x14ac:dyDescent="0.2">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6" x14ac:dyDescent="0.2">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6" x14ac:dyDescent="0.2">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6" x14ac:dyDescent="0.2">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6" x14ac:dyDescent="0.2">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6" x14ac:dyDescent="0.2">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6" x14ac:dyDescent="0.2">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6" x14ac:dyDescent="0.2">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6" x14ac:dyDescent="0.2">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6" x14ac:dyDescent="0.2">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6" x14ac:dyDescent="0.2">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6" x14ac:dyDescent="0.2">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6" x14ac:dyDescent="0.2">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6" x14ac:dyDescent="0.2">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6" x14ac:dyDescent="0.2">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6" x14ac:dyDescent="0.2">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6" x14ac:dyDescent="0.2">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6" x14ac:dyDescent="0.2">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6" x14ac:dyDescent="0.2">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6" x14ac:dyDescent="0.2">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6" x14ac:dyDescent="0.2">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6" x14ac:dyDescent="0.2">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6" x14ac:dyDescent="0.2">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6" x14ac:dyDescent="0.2">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6" x14ac:dyDescent="0.2">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6" x14ac:dyDescent="0.2">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6" x14ac:dyDescent="0.2">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6" x14ac:dyDescent="0.2">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6" x14ac:dyDescent="0.2">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6" x14ac:dyDescent="0.2">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6" x14ac:dyDescent="0.2">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6" x14ac:dyDescent="0.2">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6" x14ac:dyDescent="0.2">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6" x14ac:dyDescent="0.2">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6" x14ac:dyDescent="0.2">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6" x14ac:dyDescent="0.2">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6" x14ac:dyDescent="0.2">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6" x14ac:dyDescent="0.2">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6" x14ac:dyDescent="0.2">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6" x14ac:dyDescent="0.2">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6" x14ac:dyDescent="0.2">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6" x14ac:dyDescent="0.2">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6" x14ac:dyDescent="0.2">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6" x14ac:dyDescent="0.2">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6" x14ac:dyDescent="0.2">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6" x14ac:dyDescent="0.2">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6" x14ac:dyDescent="0.2">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6" x14ac:dyDescent="0.2">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6" x14ac:dyDescent="0.2">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6" x14ac:dyDescent="0.2">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6" x14ac:dyDescent="0.2">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6" x14ac:dyDescent="0.2">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6" x14ac:dyDescent="0.2">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6" x14ac:dyDescent="0.2">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6" x14ac:dyDescent="0.2">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6" x14ac:dyDescent="0.2">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6" x14ac:dyDescent="0.2">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6" x14ac:dyDescent="0.2">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6" x14ac:dyDescent="0.2">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6" x14ac:dyDescent="0.2">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6" x14ac:dyDescent="0.2">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6" x14ac:dyDescent="0.2">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6" x14ac:dyDescent="0.2">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6" x14ac:dyDescent="0.2">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6" x14ac:dyDescent="0.2">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8"/>
  <sheetViews>
    <sheetView topLeftCell="A16" zoomScale="169" zoomScaleNormal="112" workbookViewId="0">
      <selection activeCell="B41" sqref="B41:O41"/>
    </sheetView>
  </sheetViews>
  <sheetFormatPr baseColWidth="10" defaultColWidth="9.1640625" defaultRowHeight="16" x14ac:dyDescent="0.2"/>
  <cols>
    <col min="1" max="1" width="3.5" style="12" customWidth="1"/>
    <col min="2" max="16384" width="9.1640625" style="12"/>
  </cols>
  <sheetData>
    <row r="1" spans="1:15" ht="18" x14ac:dyDescent="0.2">
      <c r="A1" s="228" t="s">
        <v>154</v>
      </c>
      <c r="B1" s="228"/>
      <c r="C1" s="228"/>
      <c r="D1" s="228"/>
      <c r="E1" s="228"/>
      <c r="F1" s="228"/>
      <c r="G1" s="228"/>
      <c r="H1" s="228"/>
      <c r="I1" s="228"/>
      <c r="J1" s="228"/>
      <c r="K1" s="228"/>
      <c r="L1" s="228"/>
      <c r="M1" s="228"/>
      <c r="N1" s="228"/>
      <c r="O1" s="228"/>
    </row>
    <row r="2" spans="1:15" x14ac:dyDescent="0.2">
      <c r="A2" s="101" t="s">
        <v>45</v>
      </c>
      <c r="B2" s="226" t="s">
        <v>262</v>
      </c>
      <c r="C2" s="226"/>
      <c r="D2" s="226"/>
      <c r="E2" s="226"/>
      <c r="F2" s="226"/>
      <c r="G2" s="226"/>
      <c r="H2" s="226"/>
      <c r="I2" s="226"/>
      <c r="J2" s="226"/>
      <c r="K2" s="226"/>
      <c r="L2" s="226"/>
      <c r="M2" s="226"/>
      <c r="N2" s="226"/>
      <c r="O2" s="226"/>
    </row>
    <row r="3" spans="1:15" x14ac:dyDescent="0.2">
      <c r="A3" s="101"/>
      <c r="B3" s="226"/>
      <c r="C3" s="226"/>
      <c r="D3" s="226"/>
      <c r="E3" s="226"/>
      <c r="F3" s="226"/>
      <c r="G3" s="226"/>
      <c r="H3" s="226"/>
      <c r="I3" s="226"/>
      <c r="J3" s="226"/>
      <c r="K3" s="226"/>
      <c r="L3" s="226"/>
      <c r="M3" s="226"/>
      <c r="N3" s="226"/>
      <c r="O3" s="226"/>
    </row>
    <row r="4" spans="1:15" x14ac:dyDescent="0.2">
      <c r="A4" s="101"/>
      <c r="B4" s="226"/>
      <c r="C4" s="226"/>
      <c r="D4" s="226"/>
      <c r="E4" s="226"/>
      <c r="F4" s="226"/>
      <c r="G4" s="226"/>
      <c r="H4" s="226"/>
      <c r="I4" s="226"/>
      <c r="J4" s="226"/>
      <c r="K4" s="226"/>
      <c r="L4" s="226"/>
      <c r="M4" s="226"/>
      <c r="N4" s="226"/>
      <c r="O4" s="226"/>
    </row>
    <row r="5" spans="1:15" x14ac:dyDescent="0.2">
      <c r="A5" s="101"/>
      <c r="B5" s="226"/>
      <c r="C5" s="226"/>
      <c r="D5" s="226"/>
      <c r="E5" s="226"/>
      <c r="F5" s="226"/>
      <c r="G5" s="226"/>
      <c r="H5" s="226"/>
      <c r="I5" s="226"/>
      <c r="J5" s="226"/>
      <c r="K5" s="226"/>
      <c r="L5" s="226"/>
      <c r="M5" s="226"/>
      <c r="N5" s="226"/>
      <c r="O5" s="226"/>
    </row>
    <row r="6" spans="1:15" x14ac:dyDescent="0.2">
      <c r="A6" s="101"/>
      <c r="B6" s="226"/>
      <c r="C6" s="226"/>
      <c r="D6" s="226"/>
      <c r="E6" s="226"/>
      <c r="F6" s="226"/>
      <c r="G6" s="226"/>
      <c r="H6" s="226"/>
      <c r="I6" s="226"/>
      <c r="J6" s="226"/>
      <c r="K6" s="226"/>
      <c r="L6" s="226"/>
      <c r="M6" s="226"/>
      <c r="N6" s="226"/>
      <c r="O6" s="226"/>
    </row>
    <row r="7" spans="1:15" x14ac:dyDescent="0.2">
      <c r="A7" s="101"/>
      <c r="B7" s="226"/>
      <c r="C7" s="226"/>
      <c r="D7" s="226"/>
      <c r="E7" s="226"/>
      <c r="F7" s="226"/>
      <c r="G7" s="226"/>
      <c r="H7" s="226"/>
      <c r="I7" s="226"/>
      <c r="J7" s="226"/>
      <c r="K7" s="226"/>
      <c r="L7" s="226"/>
      <c r="M7" s="226"/>
      <c r="N7" s="226"/>
      <c r="O7" s="226"/>
    </row>
    <row r="8" spans="1:15" x14ac:dyDescent="0.2">
      <c r="A8" s="101"/>
      <c r="B8" s="226"/>
      <c r="C8" s="226"/>
      <c r="D8" s="226"/>
      <c r="E8" s="226"/>
      <c r="F8" s="226"/>
      <c r="G8" s="226"/>
      <c r="H8" s="226"/>
      <c r="I8" s="226"/>
      <c r="J8" s="226"/>
      <c r="K8" s="226"/>
      <c r="L8" s="226"/>
      <c r="M8" s="226"/>
      <c r="N8" s="226"/>
      <c r="O8" s="226"/>
    </row>
    <row r="9" spans="1:15" x14ac:dyDescent="0.2">
      <c r="A9" s="101"/>
      <c r="B9" s="226"/>
      <c r="C9" s="226"/>
      <c r="D9" s="226"/>
      <c r="E9" s="226"/>
      <c r="F9" s="226"/>
      <c r="G9" s="226"/>
      <c r="H9" s="226"/>
      <c r="I9" s="226"/>
      <c r="J9" s="226"/>
      <c r="K9" s="226"/>
      <c r="L9" s="226"/>
      <c r="M9" s="226"/>
      <c r="N9" s="226"/>
      <c r="O9" s="226"/>
    </row>
    <row r="10" spans="1:15" x14ac:dyDescent="0.2">
      <c r="A10" s="229" t="s">
        <v>48</v>
      </c>
      <c r="B10" s="226" t="s">
        <v>263</v>
      </c>
      <c r="C10" s="226"/>
      <c r="D10" s="226"/>
      <c r="E10" s="226"/>
      <c r="F10" s="226"/>
      <c r="G10" s="226"/>
      <c r="H10" s="226"/>
      <c r="I10" s="226"/>
      <c r="J10" s="226"/>
      <c r="K10" s="226"/>
      <c r="L10" s="226"/>
      <c r="M10" s="226"/>
      <c r="N10" s="226"/>
      <c r="O10" s="226"/>
    </row>
    <row r="11" spans="1:15" x14ac:dyDescent="0.2">
      <c r="A11" s="229"/>
      <c r="B11" s="226"/>
      <c r="C11" s="226"/>
      <c r="D11" s="226"/>
      <c r="E11" s="226"/>
      <c r="F11" s="226"/>
      <c r="G11" s="226"/>
      <c r="H11" s="226"/>
      <c r="I11" s="226"/>
      <c r="J11" s="226"/>
      <c r="K11" s="226"/>
      <c r="L11" s="226"/>
      <c r="M11" s="226"/>
      <c r="N11" s="226"/>
      <c r="O11" s="226"/>
    </row>
    <row r="12" spans="1:15" x14ac:dyDescent="0.2">
      <c r="A12" s="229"/>
      <c r="B12" s="226"/>
      <c r="C12" s="226"/>
      <c r="D12" s="226"/>
      <c r="E12" s="226"/>
      <c r="F12" s="226"/>
      <c r="G12" s="226"/>
      <c r="H12" s="226"/>
      <c r="I12" s="226"/>
      <c r="J12" s="226"/>
      <c r="K12" s="226"/>
      <c r="L12" s="226"/>
      <c r="M12" s="226"/>
      <c r="N12" s="226"/>
      <c r="O12" s="226"/>
    </row>
    <row r="13" spans="1:15" x14ac:dyDescent="0.2">
      <c r="A13" s="229"/>
      <c r="B13" s="226"/>
      <c r="C13" s="226"/>
      <c r="D13" s="226"/>
      <c r="E13" s="226"/>
      <c r="F13" s="226"/>
      <c r="G13" s="226"/>
      <c r="H13" s="226"/>
      <c r="I13" s="226"/>
      <c r="J13" s="226"/>
      <c r="K13" s="226"/>
      <c r="L13" s="226"/>
      <c r="M13" s="226"/>
      <c r="N13" s="226"/>
      <c r="O13" s="226"/>
    </row>
    <row r="14" spans="1:15" x14ac:dyDescent="0.2">
      <c r="A14" s="229"/>
      <c r="B14" s="226"/>
      <c r="C14" s="226"/>
      <c r="D14" s="226"/>
      <c r="E14" s="226"/>
      <c r="F14" s="226"/>
      <c r="G14" s="226"/>
      <c r="H14" s="226"/>
      <c r="I14" s="226"/>
      <c r="J14" s="226"/>
      <c r="K14" s="226"/>
      <c r="L14" s="226"/>
      <c r="M14" s="226"/>
      <c r="N14" s="226"/>
      <c r="O14" s="226"/>
    </row>
    <row r="15" spans="1:15" x14ac:dyDescent="0.2">
      <c r="A15" s="229"/>
      <c r="B15" s="226"/>
      <c r="C15" s="226"/>
      <c r="D15" s="226"/>
      <c r="E15" s="226"/>
      <c r="F15" s="226"/>
      <c r="G15" s="226"/>
      <c r="H15" s="226"/>
      <c r="I15" s="226"/>
      <c r="J15" s="226"/>
      <c r="K15" s="226"/>
      <c r="L15" s="226"/>
      <c r="M15" s="226"/>
      <c r="N15" s="226"/>
      <c r="O15" s="226"/>
    </row>
    <row r="16" spans="1:15" x14ac:dyDescent="0.2">
      <c r="A16" s="229"/>
      <c r="B16" s="226"/>
      <c r="C16" s="226"/>
      <c r="D16" s="226"/>
      <c r="E16" s="226"/>
      <c r="F16" s="226"/>
      <c r="G16" s="226"/>
      <c r="H16" s="226"/>
      <c r="I16" s="226"/>
      <c r="J16" s="226"/>
      <c r="K16" s="226"/>
      <c r="L16" s="226"/>
      <c r="M16" s="226"/>
      <c r="N16" s="226"/>
      <c r="O16" s="226"/>
    </row>
    <row r="17" spans="1:15" x14ac:dyDescent="0.2">
      <c r="A17" s="229"/>
      <c r="B17" s="226"/>
      <c r="C17" s="226"/>
      <c r="D17" s="226"/>
      <c r="E17" s="226"/>
      <c r="F17" s="226"/>
      <c r="G17" s="226"/>
      <c r="H17" s="226"/>
      <c r="I17" s="226"/>
      <c r="J17" s="226"/>
      <c r="K17" s="226"/>
      <c r="L17" s="226"/>
      <c r="M17" s="226"/>
      <c r="N17" s="226"/>
      <c r="O17" s="226"/>
    </row>
    <row r="18" spans="1:15" x14ac:dyDescent="0.2">
      <c r="A18" s="229"/>
      <c r="B18" s="226"/>
      <c r="C18" s="226"/>
      <c r="D18" s="226"/>
      <c r="E18" s="226"/>
      <c r="F18" s="226"/>
      <c r="G18" s="226"/>
      <c r="H18" s="226"/>
      <c r="I18" s="226"/>
      <c r="J18" s="226"/>
      <c r="K18" s="226"/>
      <c r="L18" s="226"/>
      <c r="M18" s="226"/>
      <c r="N18" s="226"/>
      <c r="O18" s="226"/>
    </row>
    <row r="19" spans="1:15" x14ac:dyDescent="0.2">
      <c r="A19" s="229"/>
      <c r="B19" s="226"/>
      <c r="C19" s="226"/>
      <c r="D19" s="226"/>
      <c r="E19" s="226"/>
      <c r="F19" s="226"/>
      <c r="G19" s="226"/>
      <c r="H19" s="226"/>
      <c r="I19" s="226"/>
      <c r="J19" s="226"/>
      <c r="K19" s="226"/>
      <c r="L19" s="226"/>
      <c r="M19" s="226"/>
      <c r="N19" s="226"/>
      <c r="O19" s="226"/>
    </row>
    <row r="20" spans="1:15" x14ac:dyDescent="0.2">
      <c r="A20" s="229" t="s">
        <v>49</v>
      </c>
      <c r="B20" s="226" t="s">
        <v>43</v>
      </c>
      <c r="C20" s="226"/>
      <c r="D20" s="226"/>
      <c r="E20" s="226"/>
      <c r="F20" s="226"/>
      <c r="G20" s="226"/>
      <c r="H20" s="226"/>
      <c r="I20" s="226"/>
      <c r="J20" s="226"/>
      <c r="K20" s="226"/>
      <c r="L20" s="226"/>
      <c r="M20" s="226"/>
      <c r="N20" s="226"/>
      <c r="O20" s="226"/>
    </row>
    <row r="21" spans="1:15" x14ac:dyDescent="0.2">
      <c r="A21" s="229"/>
      <c r="B21" s="226"/>
      <c r="C21" s="226"/>
      <c r="D21" s="226"/>
      <c r="E21" s="226"/>
      <c r="F21" s="226"/>
      <c r="G21" s="226"/>
      <c r="H21" s="226"/>
      <c r="I21" s="226"/>
      <c r="J21" s="226"/>
      <c r="K21" s="226"/>
      <c r="L21" s="226"/>
      <c r="M21" s="226"/>
      <c r="N21" s="226"/>
      <c r="O21" s="226"/>
    </row>
    <row r="22" spans="1:15" x14ac:dyDescent="0.2">
      <c r="A22" s="229"/>
      <c r="B22" s="226"/>
      <c r="C22" s="226"/>
      <c r="D22" s="226"/>
      <c r="E22" s="226"/>
      <c r="F22" s="226"/>
      <c r="G22" s="226"/>
      <c r="H22" s="226"/>
      <c r="I22" s="226"/>
      <c r="J22" s="226"/>
      <c r="K22" s="226"/>
      <c r="L22" s="226"/>
      <c r="M22" s="226"/>
      <c r="N22" s="226"/>
      <c r="O22" s="226"/>
    </row>
    <row r="23" spans="1:15" x14ac:dyDescent="0.2">
      <c r="A23" s="229" t="s">
        <v>50</v>
      </c>
      <c r="B23" s="226" t="s">
        <v>264</v>
      </c>
      <c r="C23" s="226"/>
      <c r="D23" s="226"/>
      <c r="E23" s="226"/>
      <c r="F23" s="226"/>
      <c r="G23" s="226"/>
      <c r="H23" s="226"/>
      <c r="I23" s="226"/>
      <c r="J23" s="226"/>
      <c r="K23" s="226"/>
      <c r="L23" s="226"/>
      <c r="M23" s="226"/>
      <c r="N23" s="226"/>
      <c r="O23" s="226"/>
    </row>
    <row r="24" spans="1:15" x14ac:dyDescent="0.2">
      <c r="A24" s="229"/>
      <c r="B24" s="226"/>
      <c r="C24" s="226"/>
      <c r="D24" s="226"/>
      <c r="E24" s="226"/>
      <c r="F24" s="226"/>
      <c r="G24" s="226"/>
      <c r="H24" s="226"/>
      <c r="I24" s="226"/>
      <c r="J24" s="226"/>
      <c r="K24" s="226"/>
      <c r="L24" s="226"/>
      <c r="M24" s="226"/>
      <c r="N24" s="226"/>
      <c r="O24" s="226"/>
    </row>
    <row r="25" spans="1:15" x14ac:dyDescent="0.2">
      <c r="A25" s="229"/>
      <c r="B25" s="226"/>
      <c r="C25" s="226"/>
      <c r="D25" s="226"/>
      <c r="E25" s="226"/>
      <c r="F25" s="226"/>
      <c r="G25" s="226"/>
      <c r="H25" s="226"/>
      <c r="I25" s="226"/>
      <c r="J25" s="226"/>
      <c r="K25" s="226"/>
      <c r="L25" s="226"/>
      <c r="M25" s="226"/>
      <c r="N25" s="226"/>
      <c r="O25" s="226"/>
    </row>
    <row r="26" spans="1:15" x14ac:dyDescent="0.2">
      <c r="A26" s="229"/>
      <c r="B26" s="226"/>
      <c r="C26" s="226"/>
      <c r="D26" s="226"/>
      <c r="E26" s="226"/>
      <c r="F26" s="226"/>
      <c r="G26" s="226"/>
      <c r="H26" s="226"/>
      <c r="I26" s="226"/>
      <c r="J26" s="226"/>
      <c r="K26" s="226"/>
      <c r="L26" s="226"/>
      <c r="M26" s="226"/>
      <c r="N26" s="226"/>
      <c r="O26" s="226"/>
    </row>
    <row r="27" spans="1:15" x14ac:dyDescent="0.2">
      <c r="A27" s="229"/>
      <c r="B27" s="226"/>
      <c r="C27" s="226"/>
      <c r="D27" s="226"/>
      <c r="E27" s="226"/>
      <c r="F27" s="226"/>
      <c r="G27" s="226"/>
      <c r="H27" s="226"/>
      <c r="I27" s="226"/>
      <c r="J27" s="226"/>
      <c r="K27" s="226"/>
      <c r="L27" s="226"/>
      <c r="M27" s="226"/>
      <c r="N27" s="226"/>
      <c r="O27" s="226"/>
    </row>
    <row r="28" spans="1:15" x14ac:dyDescent="0.2">
      <c r="A28" s="229"/>
      <c r="B28" s="226"/>
      <c r="C28" s="226"/>
      <c r="D28" s="226"/>
      <c r="E28" s="226"/>
      <c r="F28" s="226"/>
      <c r="G28" s="226"/>
      <c r="H28" s="226"/>
      <c r="I28" s="226"/>
      <c r="J28" s="226"/>
      <c r="K28" s="226"/>
      <c r="L28" s="226"/>
      <c r="M28" s="226"/>
      <c r="N28" s="226"/>
      <c r="O28" s="226"/>
    </row>
    <row r="29" spans="1:15" x14ac:dyDescent="0.2">
      <c r="A29" s="229"/>
      <c r="B29" s="226"/>
      <c r="C29" s="226"/>
      <c r="D29" s="226"/>
      <c r="E29" s="226"/>
      <c r="F29" s="226"/>
      <c r="G29" s="226"/>
      <c r="H29" s="226"/>
      <c r="I29" s="226"/>
      <c r="J29" s="226"/>
      <c r="K29" s="226"/>
      <c r="L29" s="226"/>
      <c r="M29" s="226"/>
      <c r="N29" s="226"/>
      <c r="O29" s="226"/>
    </row>
    <row r="30" spans="1:15" x14ac:dyDescent="0.2">
      <c r="A30" s="229"/>
      <c r="B30" s="226"/>
      <c r="C30" s="226"/>
      <c r="D30" s="226"/>
      <c r="E30" s="226"/>
      <c r="F30" s="226"/>
      <c r="G30" s="226"/>
      <c r="H30" s="226"/>
      <c r="I30" s="226"/>
      <c r="J30" s="226"/>
      <c r="K30" s="226"/>
      <c r="L30" s="226"/>
      <c r="M30" s="226"/>
      <c r="N30" s="226"/>
      <c r="O30" s="226"/>
    </row>
    <row r="31" spans="1:15" ht="15.75" customHeight="1" x14ac:dyDescent="0.2">
      <c r="A31" s="229" t="s">
        <v>51</v>
      </c>
      <c r="B31" s="226" t="s">
        <v>265</v>
      </c>
      <c r="C31" s="226"/>
      <c r="D31" s="226"/>
      <c r="E31" s="226"/>
      <c r="F31" s="226"/>
      <c r="G31" s="226"/>
      <c r="H31" s="226"/>
      <c r="I31" s="226"/>
      <c r="J31" s="226"/>
      <c r="K31" s="226"/>
      <c r="L31" s="226"/>
      <c r="M31" s="226"/>
      <c r="N31" s="226"/>
      <c r="O31" s="226"/>
    </row>
    <row r="32" spans="1:15" x14ac:dyDescent="0.2">
      <c r="A32" s="229"/>
      <c r="B32" s="226"/>
      <c r="C32" s="226"/>
      <c r="D32" s="226"/>
      <c r="E32" s="226"/>
      <c r="F32" s="226"/>
      <c r="G32" s="226"/>
      <c r="H32" s="226"/>
      <c r="I32" s="226"/>
      <c r="J32" s="226"/>
      <c r="K32" s="226"/>
      <c r="L32" s="226"/>
      <c r="M32" s="226"/>
      <c r="N32" s="226"/>
      <c r="O32" s="226"/>
    </row>
    <row r="33" spans="1:15" x14ac:dyDescent="0.2">
      <c r="A33" s="229"/>
      <c r="B33" s="226"/>
      <c r="C33" s="226"/>
      <c r="D33" s="226"/>
      <c r="E33" s="226"/>
      <c r="F33" s="226"/>
      <c r="G33" s="226"/>
      <c r="H33" s="226"/>
      <c r="I33" s="226"/>
      <c r="J33" s="226"/>
      <c r="K33" s="226"/>
      <c r="L33" s="226"/>
      <c r="M33" s="226"/>
      <c r="N33" s="226"/>
      <c r="O33" s="226"/>
    </row>
    <row r="34" spans="1:15" x14ac:dyDescent="0.2">
      <c r="A34" s="22" t="s">
        <v>52</v>
      </c>
      <c r="B34" s="226" t="s">
        <v>54</v>
      </c>
      <c r="C34" s="226"/>
      <c r="D34" s="226"/>
      <c r="E34" s="226"/>
      <c r="F34" s="226"/>
      <c r="G34" s="226"/>
      <c r="H34" s="226"/>
      <c r="I34" s="226"/>
      <c r="J34" s="226"/>
      <c r="K34" s="226"/>
      <c r="L34" s="226"/>
      <c r="M34" s="226"/>
      <c r="N34" s="226"/>
      <c r="O34" s="226"/>
    </row>
    <row r="35" spans="1:15" x14ac:dyDescent="0.2">
      <c r="A35" s="22"/>
      <c r="B35" s="227" t="s">
        <v>266</v>
      </c>
      <c r="C35" s="227"/>
      <c r="D35" s="227"/>
      <c r="E35" s="227"/>
      <c r="F35" s="227"/>
      <c r="G35" s="227"/>
      <c r="H35" s="227"/>
      <c r="I35" s="227"/>
      <c r="J35" s="227"/>
      <c r="K35" s="227"/>
      <c r="L35" s="227"/>
      <c r="M35" s="227"/>
      <c r="N35" s="227"/>
      <c r="O35" s="227"/>
    </row>
    <row r="36" spans="1:15" ht="15.75" customHeight="1" x14ac:dyDescent="0.2">
      <c r="A36" s="22"/>
      <c r="B36" s="226" t="s">
        <v>151</v>
      </c>
      <c r="C36" s="226"/>
      <c r="D36" s="226"/>
      <c r="E36" s="226"/>
      <c r="F36" s="226"/>
      <c r="G36" s="226"/>
      <c r="H36" s="226"/>
      <c r="I36" s="226"/>
      <c r="J36" s="226"/>
      <c r="K36" s="226"/>
      <c r="L36" s="226"/>
      <c r="M36" s="226"/>
      <c r="N36" s="226"/>
      <c r="O36" s="226"/>
    </row>
    <row r="37" spans="1:15" x14ac:dyDescent="0.2">
      <c r="A37" s="22"/>
      <c r="B37" s="226"/>
      <c r="C37" s="226"/>
      <c r="D37" s="226"/>
      <c r="E37" s="226"/>
      <c r="F37" s="226"/>
      <c r="G37" s="226"/>
      <c r="H37" s="226"/>
      <c r="I37" s="226"/>
      <c r="J37" s="226"/>
      <c r="K37" s="226"/>
      <c r="L37" s="226"/>
      <c r="M37" s="226"/>
      <c r="N37" s="226"/>
      <c r="O37" s="226"/>
    </row>
    <row r="38" spans="1:15" x14ac:dyDescent="0.2">
      <c r="A38" s="22"/>
      <c r="B38" s="226"/>
      <c r="C38" s="226"/>
      <c r="D38" s="226"/>
      <c r="E38" s="226"/>
      <c r="F38" s="226"/>
      <c r="G38" s="226"/>
      <c r="H38" s="226"/>
      <c r="I38" s="226"/>
      <c r="J38" s="226"/>
      <c r="K38" s="226"/>
      <c r="L38" s="226"/>
      <c r="M38" s="226"/>
      <c r="N38" s="226"/>
      <c r="O38" s="226"/>
    </row>
    <row r="39" spans="1:15" x14ac:dyDescent="0.2">
      <c r="A39" s="22" t="s">
        <v>53</v>
      </c>
      <c r="B39" s="226" t="s">
        <v>55</v>
      </c>
      <c r="C39" s="226"/>
      <c r="D39" s="226"/>
      <c r="E39" s="226"/>
      <c r="F39" s="226"/>
      <c r="G39" s="226"/>
      <c r="H39" s="226"/>
      <c r="I39" s="226"/>
      <c r="J39" s="226"/>
      <c r="K39" s="226"/>
      <c r="L39" s="226"/>
      <c r="M39" s="226"/>
      <c r="N39" s="226"/>
      <c r="O39" s="226"/>
    </row>
    <row r="40" spans="1:15" x14ac:dyDescent="0.2">
      <c r="A40" s="22"/>
      <c r="B40" s="226" t="s">
        <v>56</v>
      </c>
      <c r="C40" s="226"/>
      <c r="D40" s="226"/>
      <c r="E40" s="226"/>
      <c r="F40" s="226"/>
      <c r="G40" s="226"/>
      <c r="H40" s="226"/>
      <c r="I40" s="226"/>
      <c r="J40" s="226"/>
      <c r="K40" s="226"/>
      <c r="L40" s="226"/>
      <c r="M40" s="226"/>
      <c r="N40" s="226"/>
      <c r="O40" s="226"/>
    </row>
    <row r="41" spans="1:15" x14ac:dyDescent="0.2">
      <c r="A41" s="22"/>
      <c r="B41" s="226" t="s">
        <v>57</v>
      </c>
      <c r="C41" s="226"/>
      <c r="D41" s="226"/>
      <c r="E41" s="226"/>
      <c r="F41" s="226"/>
      <c r="G41" s="226"/>
      <c r="H41" s="226"/>
      <c r="I41" s="226"/>
      <c r="J41" s="226"/>
      <c r="K41" s="226"/>
      <c r="L41" s="226"/>
      <c r="M41" s="226"/>
      <c r="N41" s="226"/>
      <c r="O41" s="226"/>
    </row>
    <row r="42" spans="1:15" ht="15.75" customHeight="1" x14ac:dyDescent="0.2">
      <c r="A42" s="22"/>
      <c r="B42" s="226" t="s">
        <v>76</v>
      </c>
      <c r="C42" s="226"/>
      <c r="D42" s="226"/>
      <c r="E42" s="226"/>
      <c r="F42" s="226"/>
      <c r="G42" s="226"/>
      <c r="H42" s="226"/>
      <c r="I42" s="226"/>
      <c r="J42" s="226"/>
      <c r="K42" s="226"/>
      <c r="L42" s="226"/>
      <c r="M42" s="226"/>
      <c r="N42" s="226"/>
      <c r="O42" s="226"/>
    </row>
    <row r="43" spans="1:15" ht="15.75" customHeight="1" x14ac:dyDescent="0.2">
      <c r="A43" s="22"/>
      <c r="B43" s="226"/>
      <c r="C43" s="226"/>
      <c r="D43" s="226"/>
      <c r="E43" s="226"/>
      <c r="F43" s="226"/>
      <c r="G43" s="226"/>
      <c r="H43" s="226"/>
      <c r="I43" s="226"/>
      <c r="J43" s="226"/>
      <c r="K43" s="226"/>
      <c r="L43" s="226"/>
      <c r="M43" s="226"/>
      <c r="N43" s="226"/>
      <c r="O43" s="226"/>
    </row>
    <row r="44" spans="1:15" x14ac:dyDescent="0.2">
      <c r="A44" s="22"/>
      <c r="B44" s="226"/>
      <c r="C44" s="226"/>
      <c r="D44" s="226"/>
      <c r="E44" s="226"/>
      <c r="F44" s="226"/>
      <c r="G44" s="226"/>
      <c r="H44" s="226"/>
      <c r="I44" s="226"/>
      <c r="J44" s="226"/>
      <c r="K44" s="226"/>
      <c r="L44" s="226"/>
      <c r="M44" s="226"/>
      <c r="N44" s="226"/>
      <c r="O44" s="226"/>
    </row>
    <row r="45" spans="1:15" x14ac:dyDescent="0.2">
      <c r="A45" s="22"/>
      <c r="B45" s="226" t="s">
        <v>77</v>
      </c>
      <c r="C45" s="226"/>
      <c r="D45" s="226"/>
      <c r="E45" s="226"/>
      <c r="F45" s="226"/>
      <c r="G45" s="226"/>
      <c r="H45" s="226"/>
      <c r="I45" s="226"/>
      <c r="J45" s="226"/>
      <c r="K45" s="226"/>
      <c r="L45" s="226"/>
      <c r="M45" s="226"/>
      <c r="N45" s="226"/>
      <c r="O45" s="226"/>
    </row>
    <row r="46" spans="1:15" x14ac:dyDescent="0.2">
      <c r="A46" s="22"/>
      <c r="B46" s="226"/>
      <c r="C46" s="226"/>
      <c r="D46" s="226"/>
      <c r="E46" s="226"/>
      <c r="F46" s="226"/>
      <c r="G46" s="226"/>
      <c r="H46" s="226"/>
      <c r="I46" s="226"/>
      <c r="J46" s="226"/>
      <c r="K46" s="226"/>
      <c r="L46" s="226"/>
      <c r="M46" s="226"/>
      <c r="N46" s="226"/>
      <c r="O46" s="226"/>
    </row>
    <row r="47" spans="1:15" x14ac:dyDescent="0.2">
      <c r="A47" s="22" t="s">
        <v>152</v>
      </c>
      <c r="B47" s="227" t="s">
        <v>153</v>
      </c>
      <c r="C47" s="227"/>
      <c r="D47" s="227"/>
      <c r="E47" s="227"/>
      <c r="F47" s="227"/>
      <c r="G47" s="227"/>
      <c r="H47" s="227"/>
      <c r="I47" s="227"/>
      <c r="J47" s="227"/>
      <c r="K47" s="227"/>
      <c r="L47" s="227"/>
      <c r="M47" s="227"/>
      <c r="N47" s="227"/>
      <c r="O47" s="227"/>
    </row>
    <row r="48" spans="1:15" x14ac:dyDescent="0.2">
      <c r="A48" s="22"/>
      <c r="B48" s="226" t="s">
        <v>150</v>
      </c>
      <c r="C48" s="226"/>
      <c r="D48" s="226"/>
      <c r="E48" s="226"/>
      <c r="F48" s="226"/>
      <c r="G48" s="226"/>
      <c r="H48" s="226"/>
      <c r="I48" s="226"/>
      <c r="J48" s="226"/>
      <c r="K48" s="226"/>
      <c r="L48" s="226"/>
      <c r="M48" s="226"/>
      <c r="N48" s="226"/>
      <c r="O48" s="226"/>
    </row>
    <row r="49" spans="1:15" x14ac:dyDescent="0.2">
      <c r="A49" s="22"/>
      <c r="B49" s="102"/>
      <c r="C49" s="102"/>
      <c r="D49" s="102"/>
      <c r="E49" s="102"/>
      <c r="F49" s="102"/>
      <c r="G49" s="102"/>
      <c r="H49" s="102"/>
      <c r="I49" s="102"/>
      <c r="J49" s="102"/>
      <c r="K49" s="102"/>
      <c r="L49" s="102"/>
      <c r="M49" s="102"/>
      <c r="N49" s="102"/>
      <c r="O49" s="102"/>
    </row>
    <row r="50" spans="1:15" x14ac:dyDescent="0.2">
      <c r="A50" s="12" t="s">
        <v>267</v>
      </c>
      <c r="B50" s="226" t="s">
        <v>268</v>
      </c>
      <c r="C50" s="227"/>
      <c r="D50" s="227"/>
      <c r="E50" s="227"/>
      <c r="F50" s="227"/>
      <c r="G50" s="227"/>
      <c r="H50" s="227"/>
      <c r="I50" s="227"/>
      <c r="J50" s="227"/>
      <c r="K50" s="227"/>
      <c r="L50" s="227"/>
      <c r="M50" s="227"/>
      <c r="N50" s="227"/>
      <c r="O50" s="227"/>
    </row>
    <row r="51" spans="1:15" x14ac:dyDescent="0.2">
      <c r="A51" s="35"/>
      <c r="B51" s="227"/>
      <c r="C51" s="227"/>
      <c r="D51" s="227"/>
      <c r="E51" s="227"/>
      <c r="F51" s="227"/>
      <c r="G51" s="227"/>
      <c r="H51" s="227"/>
      <c r="I51" s="227"/>
      <c r="J51" s="227"/>
      <c r="K51" s="227"/>
      <c r="L51" s="227"/>
      <c r="M51" s="227"/>
      <c r="N51" s="227"/>
      <c r="O51" s="227"/>
    </row>
    <row r="52" spans="1:15" x14ac:dyDescent="0.2">
      <c r="A52" s="35"/>
      <c r="B52" s="227"/>
      <c r="C52" s="227"/>
      <c r="D52" s="227"/>
      <c r="E52" s="227"/>
      <c r="F52" s="227"/>
      <c r="G52" s="227"/>
      <c r="H52" s="227"/>
      <c r="I52" s="227"/>
      <c r="J52" s="227"/>
      <c r="K52" s="227"/>
      <c r="L52" s="227"/>
      <c r="M52" s="227"/>
      <c r="N52" s="227"/>
      <c r="O52" s="227"/>
    </row>
    <row r="53" spans="1:15" x14ac:dyDescent="0.2">
      <c r="A53" s="35"/>
      <c r="B53" s="227"/>
      <c r="C53" s="227"/>
      <c r="D53" s="227"/>
      <c r="E53" s="227"/>
      <c r="F53" s="227"/>
      <c r="G53" s="227"/>
      <c r="H53" s="227"/>
      <c r="I53" s="227"/>
      <c r="J53" s="227"/>
      <c r="K53" s="227"/>
      <c r="L53" s="227"/>
      <c r="M53" s="227"/>
      <c r="N53" s="227"/>
      <c r="O53" s="227"/>
    </row>
    <row r="54" spans="1:15" x14ac:dyDescent="0.2">
      <c r="A54" s="35"/>
      <c r="B54" s="227"/>
      <c r="C54" s="227"/>
      <c r="D54" s="227"/>
      <c r="E54" s="227"/>
      <c r="F54" s="227"/>
      <c r="G54" s="227"/>
      <c r="H54" s="227"/>
      <c r="I54" s="227"/>
      <c r="J54" s="227"/>
      <c r="K54" s="227"/>
      <c r="L54" s="227"/>
      <c r="M54" s="227"/>
      <c r="N54" s="227"/>
      <c r="O54" s="227"/>
    </row>
    <row r="55" spans="1:15" x14ac:dyDescent="0.2">
      <c r="A55" s="35"/>
      <c r="B55" s="227"/>
      <c r="C55" s="227"/>
      <c r="D55" s="227"/>
      <c r="E55" s="227"/>
      <c r="F55" s="227"/>
      <c r="G55" s="227"/>
      <c r="H55" s="227"/>
      <c r="I55" s="227"/>
      <c r="J55" s="227"/>
      <c r="K55" s="227"/>
      <c r="L55" s="227"/>
      <c r="M55" s="227"/>
      <c r="N55" s="227"/>
      <c r="O55" s="227"/>
    </row>
    <row r="56" spans="1:15" x14ac:dyDescent="0.2">
      <c r="B56" s="227"/>
      <c r="C56" s="227"/>
      <c r="D56" s="227"/>
      <c r="E56" s="227"/>
      <c r="F56" s="227"/>
      <c r="G56" s="227"/>
      <c r="H56" s="227"/>
      <c r="I56" s="227"/>
      <c r="J56" s="227"/>
      <c r="K56" s="227"/>
      <c r="L56" s="227"/>
      <c r="M56" s="227"/>
      <c r="N56" s="227"/>
      <c r="O56" s="227"/>
    </row>
    <row r="57" spans="1:15" x14ac:dyDescent="0.2">
      <c r="B57" s="227"/>
      <c r="C57" s="227"/>
      <c r="D57" s="227"/>
      <c r="E57" s="227"/>
      <c r="F57" s="227"/>
      <c r="G57" s="227"/>
      <c r="H57" s="227"/>
      <c r="I57" s="227"/>
      <c r="J57" s="227"/>
      <c r="K57" s="227"/>
      <c r="L57" s="227"/>
      <c r="M57" s="227"/>
      <c r="N57" s="227"/>
      <c r="O57" s="227"/>
    </row>
    <row r="58" spans="1:15" x14ac:dyDescent="0.2">
      <c r="B58" s="227"/>
      <c r="C58" s="227"/>
      <c r="D58" s="227"/>
      <c r="E58" s="227"/>
      <c r="F58" s="227"/>
      <c r="G58" s="227"/>
      <c r="H58" s="227"/>
      <c r="I58" s="227"/>
      <c r="J58" s="227"/>
      <c r="K58" s="227"/>
      <c r="L58" s="227"/>
      <c r="M58" s="227"/>
      <c r="N58" s="227"/>
      <c r="O58" s="227"/>
    </row>
    <row r="59" spans="1:15" x14ac:dyDescent="0.2">
      <c r="B59" s="227"/>
      <c r="C59" s="227"/>
      <c r="D59" s="227"/>
      <c r="E59" s="227"/>
      <c r="F59" s="227"/>
      <c r="G59" s="227"/>
      <c r="H59" s="227"/>
      <c r="I59" s="227"/>
      <c r="J59" s="227"/>
      <c r="K59" s="227"/>
      <c r="L59" s="227"/>
      <c r="M59" s="227"/>
      <c r="N59" s="227"/>
      <c r="O59" s="227"/>
    </row>
    <row r="60" spans="1:15" x14ac:dyDescent="0.2">
      <c r="B60" s="227"/>
      <c r="C60" s="227"/>
      <c r="D60" s="227"/>
      <c r="E60" s="227"/>
      <c r="F60" s="227"/>
      <c r="G60" s="227"/>
      <c r="H60" s="227"/>
      <c r="I60" s="227"/>
      <c r="J60" s="227"/>
      <c r="K60" s="227"/>
      <c r="L60" s="227"/>
      <c r="M60" s="227"/>
      <c r="N60" s="227"/>
      <c r="O60" s="227"/>
    </row>
    <row r="61" spans="1:15" x14ac:dyDescent="0.2">
      <c r="B61" s="227"/>
      <c r="C61" s="227"/>
      <c r="D61" s="227"/>
      <c r="E61" s="227"/>
      <c r="F61" s="227"/>
      <c r="G61" s="227"/>
      <c r="H61" s="227"/>
      <c r="I61" s="227"/>
      <c r="J61" s="227"/>
      <c r="K61" s="227"/>
      <c r="L61" s="227"/>
      <c r="M61" s="227"/>
      <c r="N61" s="227"/>
      <c r="O61" s="227"/>
    </row>
    <row r="62" spans="1:15" x14ac:dyDescent="0.2">
      <c r="B62" s="227"/>
      <c r="C62" s="227"/>
      <c r="D62" s="227"/>
      <c r="E62" s="227"/>
      <c r="F62" s="227"/>
      <c r="G62" s="227"/>
      <c r="H62" s="227"/>
      <c r="I62" s="227"/>
      <c r="J62" s="227"/>
      <c r="K62" s="227"/>
      <c r="L62" s="227"/>
      <c r="M62" s="227"/>
      <c r="N62" s="227"/>
      <c r="O62" s="227"/>
    </row>
    <row r="63" spans="1:15" x14ac:dyDescent="0.2">
      <c r="B63" s="227"/>
      <c r="C63" s="227"/>
      <c r="D63" s="227"/>
      <c r="E63" s="227"/>
      <c r="F63" s="227"/>
      <c r="G63" s="227"/>
      <c r="H63" s="227"/>
      <c r="I63" s="227"/>
      <c r="J63" s="227"/>
      <c r="K63" s="227"/>
      <c r="L63" s="227"/>
      <c r="M63" s="227"/>
      <c r="N63" s="227"/>
      <c r="O63" s="227"/>
    </row>
    <row r="64" spans="1:15" x14ac:dyDescent="0.2">
      <c r="B64" s="227"/>
      <c r="C64" s="227"/>
      <c r="D64" s="227"/>
      <c r="E64" s="227"/>
      <c r="F64" s="227"/>
      <c r="G64" s="227"/>
      <c r="H64" s="227"/>
      <c r="I64" s="227"/>
      <c r="J64" s="227"/>
      <c r="K64" s="227"/>
      <c r="L64" s="227"/>
      <c r="M64" s="227"/>
      <c r="N64" s="227"/>
      <c r="O64" s="227"/>
    </row>
    <row r="65" spans="2:15" x14ac:dyDescent="0.2">
      <c r="B65" s="227"/>
      <c r="C65" s="227"/>
      <c r="D65" s="227"/>
      <c r="E65" s="227"/>
      <c r="F65" s="227"/>
      <c r="G65" s="227"/>
      <c r="H65" s="227"/>
      <c r="I65" s="227"/>
      <c r="J65" s="227"/>
      <c r="K65" s="227"/>
      <c r="L65" s="227"/>
      <c r="M65" s="227"/>
      <c r="N65" s="227"/>
      <c r="O65" s="227"/>
    </row>
    <row r="66" spans="2:15" x14ac:dyDescent="0.2">
      <c r="B66" s="227"/>
      <c r="C66" s="227"/>
      <c r="D66" s="227"/>
      <c r="E66" s="227"/>
      <c r="F66" s="227"/>
      <c r="G66" s="227"/>
      <c r="H66" s="227"/>
      <c r="I66" s="227"/>
      <c r="J66" s="227"/>
      <c r="K66" s="227"/>
      <c r="L66" s="227"/>
      <c r="M66" s="227"/>
      <c r="N66" s="227"/>
      <c r="O66" s="227"/>
    </row>
    <row r="67" spans="2:15" x14ac:dyDescent="0.2">
      <c r="B67" s="227"/>
      <c r="C67" s="227"/>
      <c r="D67" s="227"/>
      <c r="E67" s="227"/>
      <c r="F67" s="227"/>
      <c r="G67" s="227"/>
      <c r="H67" s="227"/>
      <c r="I67" s="227"/>
      <c r="J67" s="227"/>
      <c r="K67" s="227"/>
      <c r="L67" s="227"/>
      <c r="M67" s="227"/>
      <c r="N67" s="227"/>
      <c r="O67" s="227"/>
    </row>
    <row r="68" spans="2:15" x14ac:dyDescent="0.2">
      <c r="B68" s="227"/>
      <c r="C68" s="227"/>
      <c r="D68" s="227"/>
      <c r="E68" s="227"/>
      <c r="F68" s="227"/>
      <c r="G68" s="227"/>
      <c r="H68" s="227"/>
      <c r="I68" s="227"/>
      <c r="J68" s="227"/>
      <c r="K68" s="227"/>
      <c r="L68" s="227"/>
      <c r="M68" s="227"/>
      <c r="N68" s="227"/>
      <c r="O68" s="227"/>
    </row>
    <row r="69" spans="2:15" x14ac:dyDescent="0.2">
      <c r="B69" s="227"/>
      <c r="C69" s="227"/>
      <c r="D69" s="227"/>
      <c r="E69" s="227"/>
      <c r="F69" s="227"/>
      <c r="G69" s="227"/>
      <c r="H69" s="227"/>
      <c r="I69" s="227"/>
      <c r="J69" s="227"/>
      <c r="K69" s="227"/>
      <c r="L69" s="227"/>
      <c r="M69" s="227"/>
      <c r="N69" s="227"/>
      <c r="O69" s="227"/>
    </row>
    <row r="70" spans="2:15" x14ac:dyDescent="0.2">
      <c r="B70" s="227"/>
      <c r="C70" s="227"/>
      <c r="D70" s="227"/>
      <c r="E70" s="227"/>
      <c r="F70" s="227"/>
      <c r="G70" s="227"/>
      <c r="H70" s="227"/>
      <c r="I70" s="227"/>
      <c r="J70" s="227"/>
      <c r="K70" s="227"/>
      <c r="L70" s="227"/>
      <c r="M70" s="227"/>
      <c r="N70" s="227"/>
      <c r="O70" s="227"/>
    </row>
    <row r="71" spans="2:15" x14ac:dyDescent="0.2">
      <c r="B71" s="227"/>
      <c r="C71" s="227"/>
      <c r="D71" s="227"/>
      <c r="E71" s="227"/>
      <c r="F71" s="227"/>
      <c r="G71" s="227"/>
      <c r="H71" s="227"/>
      <c r="I71" s="227"/>
      <c r="J71" s="227"/>
      <c r="K71" s="227"/>
      <c r="L71" s="227"/>
      <c r="M71" s="227"/>
      <c r="N71" s="227"/>
      <c r="O71" s="227"/>
    </row>
    <row r="72" spans="2:15" x14ac:dyDescent="0.2">
      <c r="B72" s="227"/>
      <c r="C72" s="227"/>
      <c r="D72" s="227"/>
      <c r="E72" s="227"/>
      <c r="F72" s="227"/>
      <c r="G72" s="227"/>
      <c r="H72" s="227"/>
      <c r="I72" s="227"/>
      <c r="J72" s="227"/>
      <c r="K72" s="227"/>
      <c r="L72" s="227"/>
      <c r="M72" s="227"/>
      <c r="N72" s="227"/>
      <c r="O72" s="227"/>
    </row>
    <row r="73" spans="2:15" x14ac:dyDescent="0.2">
      <c r="B73" s="227"/>
      <c r="C73" s="227"/>
      <c r="D73" s="227"/>
      <c r="E73" s="227"/>
      <c r="F73" s="227"/>
      <c r="G73" s="227"/>
      <c r="H73" s="227"/>
      <c r="I73" s="227"/>
      <c r="J73" s="227"/>
      <c r="K73" s="227"/>
      <c r="L73" s="227"/>
      <c r="M73" s="227"/>
      <c r="N73" s="227"/>
      <c r="O73" s="227"/>
    </row>
    <row r="74" spans="2:15" x14ac:dyDescent="0.2">
      <c r="B74" s="227"/>
      <c r="C74" s="227"/>
      <c r="D74" s="227"/>
      <c r="E74" s="227"/>
      <c r="F74" s="227"/>
      <c r="G74" s="227"/>
      <c r="H74" s="227"/>
      <c r="I74" s="227"/>
      <c r="J74" s="227"/>
      <c r="K74" s="227"/>
      <c r="L74" s="227"/>
      <c r="M74" s="227"/>
      <c r="N74" s="227"/>
      <c r="O74" s="227"/>
    </row>
    <row r="75" spans="2:15" x14ac:dyDescent="0.2">
      <c r="B75" s="227"/>
      <c r="C75" s="227"/>
      <c r="D75" s="227"/>
      <c r="E75" s="227"/>
      <c r="F75" s="227"/>
      <c r="G75" s="227"/>
      <c r="H75" s="227"/>
      <c r="I75" s="227"/>
      <c r="J75" s="227"/>
      <c r="K75" s="227"/>
      <c r="L75" s="227"/>
      <c r="M75" s="227"/>
      <c r="N75" s="227"/>
      <c r="O75" s="227"/>
    </row>
    <row r="76" spans="2:15" x14ac:dyDescent="0.2">
      <c r="B76" s="227"/>
      <c r="C76" s="227"/>
      <c r="D76" s="227"/>
      <c r="E76" s="227"/>
      <c r="F76" s="227"/>
      <c r="G76" s="227"/>
      <c r="H76" s="227"/>
      <c r="I76" s="227"/>
      <c r="J76" s="227"/>
      <c r="K76" s="227"/>
      <c r="L76" s="227"/>
      <c r="M76" s="227"/>
      <c r="N76" s="227"/>
      <c r="O76" s="227"/>
    </row>
    <row r="77" spans="2:15" x14ac:dyDescent="0.2">
      <c r="B77" s="227"/>
      <c r="C77" s="227"/>
      <c r="D77" s="227"/>
      <c r="E77" s="227"/>
      <c r="F77" s="227"/>
      <c r="G77" s="227"/>
      <c r="H77" s="227"/>
      <c r="I77" s="227"/>
      <c r="J77" s="227"/>
      <c r="K77" s="227"/>
      <c r="L77" s="227"/>
      <c r="M77" s="227"/>
      <c r="N77" s="227"/>
      <c r="O77" s="227"/>
    </row>
    <row r="78" spans="2:15" x14ac:dyDescent="0.2">
      <c r="B78" s="227"/>
      <c r="C78" s="227"/>
      <c r="D78" s="227"/>
      <c r="E78" s="227"/>
      <c r="F78" s="227"/>
      <c r="G78" s="227"/>
      <c r="H78" s="227"/>
      <c r="I78" s="227"/>
      <c r="J78" s="227"/>
      <c r="K78" s="227"/>
      <c r="L78" s="227"/>
      <c r="M78" s="227"/>
      <c r="N78" s="227"/>
      <c r="O78" s="227"/>
    </row>
  </sheetData>
  <mergeCells count="21">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 ref="B39:O39"/>
    <mergeCell ref="B50:O78"/>
    <mergeCell ref="B47:O47"/>
    <mergeCell ref="B48:O48"/>
    <mergeCell ref="B45:O4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86"/>
  <sheetViews>
    <sheetView tabSelected="1" zoomScale="150" zoomScaleNormal="85" workbookViewId="0">
      <selection activeCell="D29" sqref="D29"/>
    </sheetView>
  </sheetViews>
  <sheetFormatPr baseColWidth="10" defaultColWidth="9.1640625" defaultRowHeight="16" x14ac:dyDescent="0.2"/>
  <cols>
    <col min="1" max="1" width="10" style="25" customWidth="1"/>
    <col min="2" max="2" width="51.5" style="25" customWidth="1"/>
    <col min="3" max="3" width="62.33203125" style="25" customWidth="1"/>
    <col min="4" max="4" width="54.33203125" style="117" customWidth="1"/>
    <col min="5" max="16384" width="9.1640625" style="25"/>
  </cols>
  <sheetData>
    <row r="1" spans="1:5" x14ac:dyDescent="0.2">
      <c r="B1" s="87"/>
    </row>
    <row r="2" spans="1:5" x14ac:dyDescent="0.2">
      <c r="A2" s="237" t="str">
        <f>Pasiūlymas!B30</f>
        <v>Ultragarsinės diagnostikos prietaisas</v>
      </c>
      <c r="B2" s="237"/>
      <c r="C2" s="237"/>
      <c r="D2" s="237"/>
    </row>
    <row r="3" spans="1:5" x14ac:dyDescent="0.2">
      <c r="A3" s="27"/>
      <c r="B3" s="24"/>
      <c r="C3" s="24"/>
    </row>
    <row r="4" spans="1:5" x14ac:dyDescent="0.2">
      <c r="A4" s="23" t="s">
        <v>12</v>
      </c>
      <c r="B4" s="24"/>
      <c r="C4" s="24"/>
    </row>
    <row r="5" spans="1:5" s="88" customFormat="1" ht="68" x14ac:dyDescent="0.2">
      <c r="A5" s="26" t="s">
        <v>36</v>
      </c>
      <c r="B5" s="26" t="s">
        <v>37</v>
      </c>
      <c r="C5" s="26" t="s">
        <v>38</v>
      </c>
      <c r="D5" s="118" t="s">
        <v>40</v>
      </c>
    </row>
    <row r="6" spans="1:5" s="88" customFormat="1" ht="34" x14ac:dyDescent="0.2">
      <c r="A6" s="103" t="s">
        <v>45</v>
      </c>
      <c r="B6" s="104" t="s">
        <v>39</v>
      </c>
      <c r="C6" s="105" t="s">
        <v>44</v>
      </c>
      <c r="D6" s="119"/>
    </row>
    <row r="7" spans="1:5" s="88" customFormat="1" ht="23" x14ac:dyDescent="0.2">
      <c r="A7" s="106" t="s">
        <v>48</v>
      </c>
      <c r="B7" s="107" t="s">
        <v>168</v>
      </c>
      <c r="C7" s="105"/>
      <c r="D7" s="119"/>
      <c r="E7" s="108"/>
    </row>
    <row r="8" spans="1:5" s="88" customFormat="1" ht="17" x14ac:dyDescent="0.2">
      <c r="A8" s="231" t="s">
        <v>78</v>
      </c>
      <c r="B8" s="238" t="s">
        <v>155</v>
      </c>
      <c r="C8" s="105" t="s">
        <v>169</v>
      </c>
      <c r="D8" s="119"/>
    </row>
    <row r="9" spans="1:5" s="88" customFormat="1" ht="17" x14ac:dyDescent="0.2">
      <c r="A9" s="232"/>
      <c r="B9" s="239"/>
      <c r="C9" s="105" t="s">
        <v>170</v>
      </c>
      <c r="D9" s="119"/>
    </row>
    <row r="10" spans="1:5" s="88" customFormat="1" ht="17" x14ac:dyDescent="0.2">
      <c r="A10" s="232"/>
      <c r="B10" s="239"/>
      <c r="C10" s="105" t="s">
        <v>171</v>
      </c>
      <c r="D10" s="119"/>
    </row>
    <row r="11" spans="1:5" s="88" customFormat="1" ht="17" x14ac:dyDescent="0.2">
      <c r="A11" s="232"/>
      <c r="B11" s="239"/>
      <c r="C11" s="105" t="s">
        <v>283</v>
      </c>
      <c r="D11" s="119"/>
    </row>
    <row r="12" spans="1:5" s="88" customFormat="1" ht="17" x14ac:dyDescent="0.2">
      <c r="A12" s="234"/>
      <c r="B12" s="240"/>
      <c r="C12" s="110" t="s">
        <v>282</v>
      </c>
      <c r="D12" s="119"/>
    </row>
    <row r="13" spans="1:5" s="88" customFormat="1" ht="17" x14ac:dyDescent="0.2">
      <c r="A13" s="109" t="s">
        <v>49</v>
      </c>
      <c r="B13" s="125" t="s">
        <v>172</v>
      </c>
      <c r="C13" s="110"/>
      <c r="D13" s="119"/>
    </row>
    <row r="14" spans="1:5" s="88" customFormat="1" ht="17" x14ac:dyDescent="0.2">
      <c r="A14" s="231" t="s">
        <v>79</v>
      </c>
      <c r="B14" s="230" t="s">
        <v>173</v>
      </c>
      <c r="C14" s="132" t="s">
        <v>174</v>
      </c>
      <c r="D14" s="128"/>
    </row>
    <row r="15" spans="1:5" s="88" customFormat="1" ht="17" x14ac:dyDescent="0.2">
      <c r="A15" s="232"/>
      <c r="B15" s="230"/>
      <c r="C15" s="132" t="s">
        <v>230</v>
      </c>
      <c r="D15" s="128"/>
    </row>
    <row r="16" spans="1:5" s="88" customFormat="1" ht="17" x14ac:dyDescent="0.2">
      <c r="A16" s="232"/>
      <c r="B16" s="230"/>
      <c r="C16" s="132" t="s">
        <v>231</v>
      </c>
      <c r="D16" s="128"/>
    </row>
    <row r="17" spans="1:4" s="88" customFormat="1" ht="17" x14ac:dyDescent="0.2">
      <c r="A17" s="232"/>
      <c r="B17" s="230"/>
      <c r="C17" s="132" t="s">
        <v>232</v>
      </c>
      <c r="D17" s="128"/>
    </row>
    <row r="18" spans="1:4" s="88" customFormat="1" ht="17" x14ac:dyDescent="0.2">
      <c r="A18" s="232"/>
      <c r="B18" s="230"/>
      <c r="C18" s="132" t="s">
        <v>286</v>
      </c>
      <c r="D18" s="128"/>
    </row>
    <row r="19" spans="1:4" s="88" customFormat="1" ht="17" x14ac:dyDescent="0.2">
      <c r="A19" s="232"/>
      <c r="B19" s="230"/>
      <c r="C19" s="132" t="s">
        <v>287</v>
      </c>
      <c r="D19" s="128"/>
    </row>
    <row r="20" spans="1:4" s="88" customFormat="1" ht="17" x14ac:dyDescent="0.2">
      <c r="A20" s="232"/>
      <c r="B20" s="230"/>
      <c r="C20" s="132" t="s">
        <v>288</v>
      </c>
      <c r="D20" s="128"/>
    </row>
    <row r="21" spans="1:4" s="88" customFormat="1" ht="17" x14ac:dyDescent="0.2">
      <c r="A21" s="234"/>
      <c r="B21" s="230"/>
      <c r="C21" s="132" t="s">
        <v>289</v>
      </c>
      <c r="D21" s="128"/>
    </row>
    <row r="22" spans="1:4" s="88" customFormat="1" ht="17" x14ac:dyDescent="0.2">
      <c r="A22" s="231" t="s">
        <v>80</v>
      </c>
      <c r="B22" s="233" t="s">
        <v>175</v>
      </c>
      <c r="C22" s="132" t="s">
        <v>237</v>
      </c>
      <c r="D22" s="128"/>
    </row>
    <row r="23" spans="1:4" s="88" customFormat="1" ht="17" x14ac:dyDescent="0.2">
      <c r="A23" s="232"/>
      <c r="B23" s="233"/>
      <c r="C23" s="132" t="s">
        <v>238</v>
      </c>
      <c r="D23" s="128"/>
    </row>
    <row r="24" spans="1:4" s="88" customFormat="1" ht="17" x14ac:dyDescent="0.2">
      <c r="A24" s="232"/>
      <c r="B24" s="233"/>
      <c r="C24" s="132" t="s">
        <v>176</v>
      </c>
      <c r="D24" s="128"/>
    </row>
    <row r="25" spans="1:4" s="88" customFormat="1" x14ac:dyDescent="0.2">
      <c r="A25" s="234"/>
      <c r="B25" s="233"/>
      <c r="C25" s="133" t="s">
        <v>177</v>
      </c>
      <c r="D25" s="128"/>
    </row>
    <row r="26" spans="1:4" s="88" customFormat="1" ht="17" x14ac:dyDescent="0.2">
      <c r="A26" s="231" t="s">
        <v>81</v>
      </c>
      <c r="B26" s="230" t="s">
        <v>156</v>
      </c>
      <c r="C26" s="132" t="s">
        <v>239</v>
      </c>
      <c r="D26" s="128"/>
    </row>
    <row r="27" spans="1:4" s="88" customFormat="1" ht="34" x14ac:dyDescent="0.2">
      <c r="A27" s="232"/>
      <c r="B27" s="230"/>
      <c r="C27" s="134" t="s">
        <v>240</v>
      </c>
      <c r="D27" s="128"/>
    </row>
    <row r="28" spans="1:4" s="88" customFormat="1" ht="17" x14ac:dyDescent="0.2">
      <c r="A28" s="109" t="s">
        <v>82</v>
      </c>
      <c r="B28" s="133" t="s">
        <v>157</v>
      </c>
      <c r="C28" s="132" t="s">
        <v>241</v>
      </c>
      <c r="D28" s="128"/>
    </row>
    <row r="29" spans="1:4" s="88" customFormat="1" ht="17" x14ac:dyDescent="0.2">
      <c r="A29" s="127" t="s">
        <v>83</v>
      </c>
      <c r="B29" s="133" t="s">
        <v>178</v>
      </c>
      <c r="C29" s="132" t="s">
        <v>242</v>
      </c>
      <c r="D29" s="128"/>
    </row>
    <row r="30" spans="1:4" s="88" customFormat="1" ht="17" x14ac:dyDescent="0.2">
      <c r="A30" s="127" t="s">
        <v>84</v>
      </c>
      <c r="B30" s="133" t="s">
        <v>179</v>
      </c>
      <c r="C30" s="132" t="s">
        <v>180</v>
      </c>
      <c r="D30" s="128"/>
    </row>
    <row r="31" spans="1:4" s="88" customFormat="1" ht="17" x14ac:dyDescent="0.2">
      <c r="A31" s="127" t="s">
        <v>85</v>
      </c>
      <c r="B31" s="133" t="s">
        <v>181</v>
      </c>
      <c r="C31" s="132" t="s">
        <v>243</v>
      </c>
      <c r="D31" s="128"/>
    </row>
    <row r="32" spans="1:4" s="88" customFormat="1" ht="17" x14ac:dyDescent="0.2">
      <c r="A32" s="127" t="s">
        <v>86</v>
      </c>
      <c r="B32" s="133" t="s">
        <v>182</v>
      </c>
      <c r="C32" s="132" t="s">
        <v>183</v>
      </c>
      <c r="D32" s="128"/>
    </row>
    <row r="33" spans="1:4" s="88" customFormat="1" ht="34" x14ac:dyDescent="0.2">
      <c r="A33" s="127" t="s">
        <v>87</v>
      </c>
      <c r="B33" s="132" t="s">
        <v>184</v>
      </c>
      <c r="C33" s="132" t="s">
        <v>185</v>
      </c>
      <c r="D33" s="128"/>
    </row>
    <row r="34" spans="1:4" s="88" customFormat="1" ht="17" x14ac:dyDescent="0.2">
      <c r="A34" s="231" t="s">
        <v>148</v>
      </c>
      <c r="B34" s="233" t="s">
        <v>186</v>
      </c>
      <c r="C34" s="134" t="s">
        <v>187</v>
      </c>
      <c r="D34" s="128"/>
    </row>
    <row r="35" spans="1:4" s="88" customFormat="1" ht="17" x14ac:dyDescent="0.2">
      <c r="A35" s="232"/>
      <c r="B35" s="233"/>
      <c r="C35" s="134" t="s">
        <v>188</v>
      </c>
      <c r="D35" s="128"/>
    </row>
    <row r="36" spans="1:4" s="88" customFormat="1" ht="17" x14ac:dyDescent="0.2">
      <c r="A36" s="232"/>
      <c r="B36" s="233"/>
      <c r="C36" s="134" t="s">
        <v>189</v>
      </c>
      <c r="D36" s="128"/>
    </row>
    <row r="37" spans="1:4" s="88" customFormat="1" ht="17" x14ac:dyDescent="0.2">
      <c r="A37" s="232"/>
      <c r="B37" s="233"/>
      <c r="C37" s="134" t="s">
        <v>190</v>
      </c>
      <c r="D37" s="128"/>
    </row>
    <row r="38" spans="1:4" s="88" customFormat="1" ht="17" x14ac:dyDescent="0.2">
      <c r="A38" s="232"/>
      <c r="B38" s="233"/>
      <c r="C38" s="134" t="s">
        <v>191</v>
      </c>
      <c r="D38" s="128"/>
    </row>
    <row r="39" spans="1:4" s="88" customFormat="1" ht="17" x14ac:dyDescent="0.2">
      <c r="A39" s="232"/>
      <c r="B39" s="233"/>
      <c r="C39" s="134" t="s">
        <v>192</v>
      </c>
      <c r="D39" s="128"/>
    </row>
    <row r="40" spans="1:4" s="88" customFormat="1" ht="17" x14ac:dyDescent="0.2">
      <c r="A40" s="232"/>
      <c r="B40" s="233"/>
      <c r="C40" s="134" t="s">
        <v>193</v>
      </c>
      <c r="D40" s="128"/>
    </row>
    <row r="41" spans="1:4" s="88" customFormat="1" ht="17" x14ac:dyDescent="0.2">
      <c r="A41" s="232"/>
      <c r="B41" s="233"/>
      <c r="C41" s="134" t="s">
        <v>244</v>
      </c>
      <c r="D41" s="128"/>
    </row>
    <row r="42" spans="1:4" s="88" customFormat="1" ht="17" x14ac:dyDescent="0.2">
      <c r="A42" s="232"/>
      <c r="B42" s="233"/>
      <c r="C42" s="134" t="s">
        <v>194</v>
      </c>
      <c r="D42" s="128"/>
    </row>
    <row r="43" spans="1:4" s="88" customFormat="1" ht="17" x14ac:dyDescent="0.2">
      <c r="A43" s="232"/>
      <c r="B43" s="233"/>
      <c r="C43" s="134" t="s">
        <v>245</v>
      </c>
      <c r="D43" s="128"/>
    </row>
    <row r="44" spans="1:4" s="88" customFormat="1" ht="34" x14ac:dyDescent="0.2">
      <c r="A44" s="232"/>
      <c r="B44" s="233"/>
      <c r="C44" s="134" t="s">
        <v>246</v>
      </c>
      <c r="D44" s="128"/>
    </row>
    <row r="45" spans="1:4" s="88" customFormat="1" ht="17" x14ac:dyDescent="0.2">
      <c r="A45" s="231" t="s">
        <v>160</v>
      </c>
      <c r="B45" s="233" t="s">
        <v>195</v>
      </c>
      <c r="C45" s="132" t="s">
        <v>196</v>
      </c>
      <c r="D45" s="128"/>
    </row>
    <row r="46" spans="1:4" s="88" customFormat="1" ht="17" x14ac:dyDescent="0.2">
      <c r="A46" s="232"/>
      <c r="B46" s="233"/>
      <c r="C46" s="132" t="s">
        <v>247</v>
      </c>
      <c r="D46" s="128"/>
    </row>
    <row r="47" spans="1:4" s="88" customFormat="1" ht="17" x14ac:dyDescent="0.2">
      <c r="A47" s="232"/>
      <c r="B47" s="233"/>
      <c r="C47" s="132" t="s">
        <v>248</v>
      </c>
      <c r="D47" s="128"/>
    </row>
    <row r="48" spans="1:4" s="88" customFormat="1" ht="34" x14ac:dyDescent="0.2">
      <c r="A48" s="231" t="s">
        <v>218</v>
      </c>
      <c r="B48" s="233" t="s">
        <v>197</v>
      </c>
      <c r="C48" s="134" t="s">
        <v>198</v>
      </c>
      <c r="D48" s="128"/>
    </row>
    <row r="49" spans="1:4" s="88" customFormat="1" ht="17" x14ac:dyDescent="0.2">
      <c r="A49" s="232"/>
      <c r="B49" s="233"/>
      <c r="C49" s="134" t="s">
        <v>249</v>
      </c>
      <c r="D49" s="128"/>
    </row>
    <row r="50" spans="1:4" s="88" customFormat="1" ht="34" x14ac:dyDescent="0.2">
      <c r="A50" s="232"/>
      <c r="B50" s="233"/>
      <c r="C50" s="134" t="s">
        <v>250</v>
      </c>
      <c r="D50" s="128"/>
    </row>
    <row r="51" spans="1:4" s="88" customFormat="1" ht="34" x14ac:dyDescent="0.2">
      <c r="A51" s="234"/>
      <c r="B51" s="233"/>
      <c r="C51" s="134" t="s">
        <v>251</v>
      </c>
      <c r="D51" s="128"/>
    </row>
    <row r="52" spans="1:4" s="88" customFormat="1" ht="51" x14ac:dyDescent="0.2">
      <c r="A52" s="231" t="s">
        <v>219</v>
      </c>
      <c r="B52" s="233" t="s">
        <v>199</v>
      </c>
      <c r="C52" s="134" t="s">
        <v>252</v>
      </c>
      <c r="D52" s="128"/>
    </row>
    <row r="53" spans="1:4" s="88" customFormat="1" ht="17" x14ac:dyDescent="0.2">
      <c r="A53" s="232"/>
      <c r="B53" s="233"/>
      <c r="C53" s="134" t="s">
        <v>200</v>
      </c>
      <c r="D53" s="128"/>
    </row>
    <row r="54" spans="1:4" s="88" customFormat="1" ht="34" x14ac:dyDescent="0.2">
      <c r="A54" s="232"/>
      <c r="B54" s="233"/>
      <c r="C54" s="134" t="s">
        <v>201</v>
      </c>
      <c r="D54" s="128"/>
    </row>
    <row r="55" spans="1:4" s="88" customFormat="1" ht="34" x14ac:dyDescent="0.2">
      <c r="A55" s="232"/>
      <c r="B55" s="233"/>
      <c r="C55" s="134" t="s">
        <v>202</v>
      </c>
      <c r="D55" s="128"/>
    </row>
    <row r="56" spans="1:4" s="88" customFormat="1" ht="17" x14ac:dyDescent="0.2">
      <c r="A56" s="234"/>
      <c r="B56" s="233"/>
      <c r="C56" s="134" t="s">
        <v>253</v>
      </c>
      <c r="D56" s="128"/>
    </row>
    <row r="57" spans="1:4" s="88" customFormat="1" ht="17" x14ac:dyDescent="0.2">
      <c r="A57" s="231" t="s">
        <v>220</v>
      </c>
      <c r="B57" s="230" t="s">
        <v>203</v>
      </c>
      <c r="C57" s="132" t="s">
        <v>204</v>
      </c>
      <c r="D57" s="128"/>
    </row>
    <row r="58" spans="1:4" s="88" customFormat="1" ht="17" x14ac:dyDescent="0.2">
      <c r="A58" s="232"/>
      <c r="B58" s="230"/>
      <c r="C58" s="132" t="s">
        <v>205</v>
      </c>
      <c r="D58" s="128"/>
    </row>
    <row r="59" spans="1:4" s="88" customFormat="1" ht="17" x14ac:dyDescent="0.2">
      <c r="A59" s="234"/>
      <c r="B59" s="230"/>
      <c r="C59" s="132" t="s">
        <v>206</v>
      </c>
      <c r="D59" s="128"/>
    </row>
    <row r="60" spans="1:4" s="88" customFormat="1" ht="17" x14ac:dyDescent="0.2">
      <c r="A60" s="231" t="s">
        <v>221</v>
      </c>
      <c r="B60" s="233" t="s">
        <v>207</v>
      </c>
      <c r="C60" s="132" t="s">
        <v>254</v>
      </c>
      <c r="D60" s="128"/>
    </row>
    <row r="61" spans="1:4" s="88" customFormat="1" ht="34" x14ac:dyDescent="0.2">
      <c r="A61" s="232"/>
      <c r="B61" s="233"/>
      <c r="C61" s="132" t="s">
        <v>208</v>
      </c>
      <c r="D61" s="128"/>
    </row>
    <row r="62" spans="1:4" s="88" customFormat="1" ht="17" x14ac:dyDescent="0.2">
      <c r="A62" s="232"/>
      <c r="B62" s="233"/>
      <c r="C62" s="132" t="s">
        <v>209</v>
      </c>
      <c r="D62" s="128"/>
    </row>
    <row r="63" spans="1:4" s="88" customFormat="1" ht="17" x14ac:dyDescent="0.2">
      <c r="A63" s="232"/>
      <c r="B63" s="233"/>
      <c r="C63" s="132" t="s">
        <v>256</v>
      </c>
      <c r="D63" s="128"/>
    </row>
    <row r="64" spans="1:4" s="88" customFormat="1" ht="17" x14ac:dyDescent="0.2">
      <c r="A64" s="232"/>
      <c r="B64" s="233"/>
      <c r="C64" s="132" t="s">
        <v>210</v>
      </c>
      <c r="D64" s="128"/>
    </row>
    <row r="65" spans="1:4" s="88" customFormat="1" ht="17" x14ac:dyDescent="0.2">
      <c r="A65" s="232"/>
      <c r="B65" s="233"/>
      <c r="C65" s="132" t="s">
        <v>255</v>
      </c>
      <c r="D65" s="128"/>
    </row>
    <row r="66" spans="1:4" s="88" customFormat="1" ht="17" x14ac:dyDescent="0.2">
      <c r="A66" s="232"/>
      <c r="B66" s="233"/>
      <c r="C66" s="132" t="s">
        <v>257</v>
      </c>
      <c r="D66" s="128"/>
    </row>
    <row r="67" spans="1:4" s="88" customFormat="1" ht="17" x14ac:dyDescent="0.2">
      <c r="A67" s="234"/>
      <c r="B67" s="233"/>
      <c r="C67" s="132" t="s">
        <v>258</v>
      </c>
      <c r="D67" s="128"/>
    </row>
    <row r="68" spans="1:4" s="88" customFormat="1" ht="17" x14ac:dyDescent="0.2">
      <c r="A68" s="231" t="s">
        <v>222</v>
      </c>
      <c r="B68" s="235" t="s">
        <v>211</v>
      </c>
      <c r="C68" s="134" t="s">
        <v>235</v>
      </c>
      <c r="D68" s="128"/>
    </row>
    <row r="69" spans="1:4" s="88" customFormat="1" ht="34" x14ac:dyDescent="0.2">
      <c r="A69" s="234"/>
      <c r="B69" s="236"/>
      <c r="C69" s="134" t="s">
        <v>236</v>
      </c>
      <c r="D69" s="128"/>
    </row>
    <row r="70" spans="1:4" s="88" customFormat="1" ht="17" x14ac:dyDescent="0.2">
      <c r="A70" s="231" t="s">
        <v>223</v>
      </c>
      <c r="B70" s="230" t="s">
        <v>158</v>
      </c>
      <c r="C70" s="132" t="s">
        <v>271</v>
      </c>
      <c r="D70" s="128"/>
    </row>
    <row r="71" spans="1:4" s="88" customFormat="1" ht="17" x14ac:dyDescent="0.2">
      <c r="A71" s="232"/>
      <c r="B71" s="230"/>
      <c r="C71" s="132" t="s">
        <v>269</v>
      </c>
      <c r="D71" s="128"/>
    </row>
    <row r="72" spans="1:4" s="88" customFormat="1" ht="17" x14ac:dyDescent="0.2">
      <c r="A72" s="232"/>
      <c r="B72" s="230"/>
      <c r="C72" s="132" t="s">
        <v>275</v>
      </c>
      <c r="D72" s="128"/>
    </row>
    <row r="73" spans="1:4" s="88" customFormat="1" ht="17" x14ac:dyDescent="0.2">
      <c r="A73" s="231" t="s">
        <v>224</v>
      </c>
      <c r="B73" s="230" t="s">
        <v>159</v>
      </c>
      <c r="C73" s="132" t="s">
        <v>212</v>
      </c>
      <c r="D73" s="128"/>
    </row>
    <row r="74" spans="1:4" s="88" customFormat="1" ht="17" x14ac:dyDescent="0.2">
      <c r="A74" s="232"/>
      <c r="B74" s="230"/>
      <c r="C74" s="132" t="s">
        <v>213</v>
      </c>
      <c r="D74" s="128"/>
    </row>
    <row r="75" spans="1:4" s="88" customFormat="1" ht="17" x14ac:dyDescent="0.2">
      <c r="A75" s="232"/>
      <c r="B75" s="230"/>
      <c r="C75" s="132" t="s">
        <v>274</v>
      </c>
      <c r="D75" s="129"/>
    </row>
    <row r="76" spans="1:4" s="88" customFormat="1" ht="17" x14ac:dyDescent="0.2">
      <c r="A76" s="231" t="s">
        <v>225</v>
      </c>
      <c r="B76" s="230" t="s">
        <v>234</v>
      </c>
      <c r="C76" s="132" t="s">
        <v>273</v>
      </c>
      <c r="D76" s="129"/>
    </row>
    <row r="77" spans="1:4" s="88" customFormat="1" ht="34" x14ac:dyDescent="0.2">
      <c r="A77" s="232"/>
      <c r="B77" s="230"/>
      <c r="C77" s="134" t="s">
        <v>272</v>
      </c>
      <c r="D77" s="129"/>
    </row>
    <row r="78" spans="1:4" s="88" customFormat="1" ht="17" x14ac:dyDescent="0.2">
      <c r="A78" s="232"/>
      <c r="B78" s="230"/>
      <c r="C78" s="134" t="s">
        <v>276</v>
      </c>
      <c r="D78" s="129"/>
    </row>
    <row r="79" spans="1:4" s="88" customFormat="1" ht="17" x14ac:dyDescent="0.2">
      <c r="A79" s="231" t="s">
        <v>226</v>
      </c>
      <c r="B79" s="230" t="s">
        <v>291</v>
      </c>
      <c r="C79" s="134" t="s">
        <v>292</v>
      </c>
      <c r="D79" s="129"/>
    </row>
    <row r="80" spans="1:4" s="88" customFormat="1" ht="17" x14ac:dyDescent="0.2">
      <c r="A80" s="232"/>
      <c r="B80" s="230"/>
      <c r="C80" s="134" t="s">
        <v>293</v>
      </c>
      <c r="D80" s="129"/>
    </row>
    <row r="81" spans="1:4" s="88" customFormat="1" ht="17" x14ac:dyDescent="0.2">
      <c r="A81" s="232"/>
      <c r="B81" s="230"/>
      <c r="C81" s="134" t="s">
        <v>294</v>
      </c>
      <c r="D81" s="129"/>
    </row>
    <row r="82" spans="1:4" s="88" customFormat="1" ht="17" x14ac:dyDescent="0.2">
      <c r="A82" s="231" t="s">
        <v>290</v>
      </c>
      <c r="B82" s="238" t="s">
        <v>214</v>
      </c>
      <c r="C82" s="111" t="s">
        <v>215</v>
      </c>
      <c r="D82" s="119"/>
    </row>
    <row r="83" spans="1:4" s="88" customFormat="1" ht="17" x14ac:dyDescent="0.2">
      <c r="A83" s="232"/>
      <c r="B83" s="239"/>
      <c r="C83" s="111" t="s">
        <v>216</v>
      </c>
      <c r="D83" s="119"/>
    </row>
    <row r="84" spans="1:4" s="88" customFormat="1" ht="17" x14ac:dyDescent="0.2">
      <c r="A84" s="232"/>
      <c r="B84" s="239"/>
      <c r="C84" s="111" t="s">
        <v>217</v>
      </c>
      <c r="D84" s="119"/>
    </row>
    <row r="85" spans="1:4" s="88" customFormat="1" ht="17" x14ac:dyDescent="0.2">
      <c r="A85" s="232"/>
      <c r="B85" s="239"/>
      <c r="C85" s="111" t="s">
        <v>233</v>
      </c>
      <c r="D85" s="119"/>
    </row>
    <row r="86" spans="1:4" s="88" customFormat="1" ht="17" x14ac:dyDescent="0.2">
      <c r="A86" s="234"/>
      <c r="B86" s="240"/>
      <c r="C86" s="111" t="s">
        <v>295</v>
      </c>
      <c r="D86" s="119"/>
    </row>
  </sheetData>
  <mergeCells count="33">
    <mergeCell ref="A48:A51"/>
    <mergeCell ref="A52:A56"/>
    <mergeCell ref="B82:B86"/>
    <mergeCell ref="A82:A86"/>
    <mergeCell ref="B73:B75"/>
    <mergeCell ref="B76:B78"/>
    <mergeCell ref="A73:A75"/>
    <mergeCell ref="A76:A78"/>
    <mergeCell ref="A79:A81"/>
    <mergeCell ref="B79:B81"/>
    <mergeCell ref="A2:D2"/>
    <mergeCell ref="B14:B21"/>
    <mergeCell ref="B22:B25"/>
    <mergeCell ref="A14:A21"/>
    <mergeCell ref="A22:A25"/>
    <mergeCell ref="A8:A12"/>
    <mergeCell ref="B8:B12"/>
    <mergeCell ref="B26:B27"/>
    <mergeCell ref="A26:A27"/>
    <mergeCell ref="B34:B44"/>
    <mergeCell ref="B45:B47"/>
    <mergeCell ref="B70:B72"/>
    <mergeCell ref="B48:B51"/>
    <mergeCell ref="B52:B56"/>
    <mergeCell ref="A57:A59"/>
    <mergeCell ref="B68:B69"/>
    <mergeCell ref="A68:A69"/>
    <mergeCell ref="A60:A67"/>
    <mergeCell ref="A70:A72"/>
    <mergeCell ref="B57:B59"/>
    <mergeCell ref="B60:B67"/>
    <mergeCell ref="A34:A44"/>
    <mergeCell ref="A45:A47"/>
  </mergeCells>
  <phoneticPr fontId="2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6"/>
  <sheetViews>
    <sheetView zoomScale="98" workbookViewId="0">
      <selection activeCell="B40" sqref="B40"/>
    </sheetView>
  </sheetViews>
  <sheetFormatPr baseColWidth="10" defaultColWidth="9.1640625" defaultRowHeight="16" x14ac:dyDescent="0.2"/>
  <cols>
    <col min="1" max="1" width="41" style="70" bestFit="1" customWidth="1"/>
    <col min="2" max="4" width="60.83203125" style="48" customWidth="1"/>
    <col min="5" max="16384" width="9.1640625" style="48"/>
  </cols>
  <sheetData>
    <row r="1" spans="1:4" ht="16" customHeight="1" x14ac:dyDescent="0.2">
      <c r="A1" s="99"/>
      <c r="B1" s="99"/>
      <c r="C1" s="99"/>
      <c r="D1" s="99"/>
    </row>
    <row r="2" spans="1:4" ht="17" customHeight="1" thickBot="1" x14ac:dyDescent="0.25">
      <c r="A2" s="99"/>
      <c r="B2" s="100"/>
      <c r="C2" s="100"/>
      <c r="D2" s="100"/>
    </row>
    <row r="3" spans="1:4" ht="17" thickBot="1" x14ac:dyDescent="0.25">
      <c r="A3" s="62"/>
      <c r="B3" s="63" t="s">
        <v>120</v>
      </c>
      <c r="C3" s="63" t="s">
        <v>121</v>
      </c>
      <c r="D3" s="63" t="s">
        <v>167</v>
      </c>
    </row>
    <row r="4" spans="1:4" ht="20" thickBot="1" x14ac:dyDescent="0.25">
      <c r="A4" s="97" t="s">
        <v>122</v>
      </c>
      <c r="B4" s="64"/>
      <c r="C4" s="64"/>
      <c r="D4" s="64"/>
    </row>
    <row r="5" spans="1:4" ht="20" thickBot="1" x14ac:dyDescent="0.25">
      <c r="A5" s="97" t="s">
        <v>123</v>
      </c>
      <c r="B5" s="65"/>
      <c r="C5" s="65"/>
      <c r="D5" s="65"/>
    </row>
    <row r="6" spans="1:4" ht="20" thickBot="1" x14ac:dyDescent="0.25">
      <c r="A6" s="97" t="s">
        <v>124</v>
      </c>
      <c r="B6" s="66"/>
      <c r="C6" s="66"/>
      <c r="D6" s="66"/>
    </row>
    <row r="7" spans="1:4" ht="20" thickBot="1" x14ac:dyDescent="0.25">
      <c r="A7" s="97" t="s">
        <v>125</v>
      </c>
      <c r="B7" s="66"/>
      <c r="C7" s="66"/>
      <c r="D7" s="66"/>
    </row>
    <row r="8" spans="1:4" ht="20" thickBot="1" x14ac:dyDescent="0.25">
      <c r="A8" s="97" t="s">
        <v>126</v>
      </c>
      <c r="B8" s="66"/>
      <c r="C8" s="66"/>
      <c r="D8" s="66"/>
    </row>
    <row r="9" spans="1:4" ht="20" thickBot="1" x14ac:dyDescent="0.25">
      <c r="A9" s="97" t="s">
        <v>127</v>
      </c>
      <c r="B9" s="66"/>
      <c r="C9" s="66"/>
      <c r="D9" s="66"/>
    </row>
    <row r="11" spans="1:4" x14ac:dyDescent="0.2">
      <c r="A11" s="68" t="s">
        <v>128</v>
      </c>
    </row>
    <row r="12" spans="1:4" ht="18" x14ac:dyDescent="0.25">
      <c r="A12" s="241" t="s">
        <v>161</v>
      </c>
      <c r="B12" s="241"/>
      <c r="C12" s="241"/>
      <c r="D12" s="241"/>
    </row>
    <row r="13" spans="1:4" x14ac:dyDescent="0.2">
      <c r="A13" s="142" t="s">
        <v>277</v>
      </c>
      <c r="B13" s="142"/>
      <c r="C13" s="142"/>
      <c r="D13" s="142"/>
    </row>
    <row r="14" spans="1:4" ht="19" customHeight="1" x14ac:dyDescent="0.2">
      <c r="A14" s="142"/>
      <c r="B14" s="142"/>
      <c r="C14" s="142"/>
      <c r="D14" s="142"/>
    </row>
    <row r="15" spans="1:4" ht="18" x14ac:dyDescent="0.25">
      <c r="A15" s="241" t="s">
        <v>229</v>
      </c>
      <c r="B15" s="241"/>
      <c r="C15" s="241"/>
      <c r="D15" s="241"/>
    </row>
    <row r="16" spans="1:4" x14ac:dyDescent="0.2">
      <c r="A16" s="69"/>
    </row>
  </sheetData>
  <mergeCells count="3">
    <mergeCell ref="A12:D12"/>
    <mergeCell ref="A15:D15"/>
    <mergeCell ref="A13:D14"/>
  </mergeCells>
  <phoneticPr fontId="26" type="noConversion"/>
  <dataValidations count="2">
    <dataValidation type="list" allowBlank="1" showInputMessage="1" showErrorMessage="1" sqref="B5:D5" xr:uid="{B1CC987E-D3ED-4D14-B5D6-6560F7057193}">
      <formula1>"3,4,5,"</formula1>
    </dataValidation>
    <dataValidation type="list" allowBlank="1" showInputMessage="1" showErrorMessage="1" sqref="B6:D9"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B37" sqref="B37"/>
    </sheetView>
  </sheetViews>
  <sheetFormatPr baseColWidth="10" defaultColWidth="9.1640625" defaultRowHeight="16" x14ac:dyDescent="0.2"/>
  <cols>
    <col min="1" max="1" width="40.5" style="70" customWidth="1"/>
    <col min="2" max="4" width="60.83203125" style="48" customWidth="1"/>
    <col min="5" max="7" width="9.1640625" style="48"/>
    <col min="8" max="9" width="9.5" style="48" bestFit="1" customWidth="1"/>
    <col min="10" max="17" width="11.33203125" style="48" bestFit="1" customWidth="1"/>
    <col min="18" max="16384" width="9.1640625" style="48"/>
  </cols>
  <sheetData>
    <row r="1" spans="1:7" x14ac:dyDescent="0.2">
      <c r="A1" s="242"/>
      <c r="B1" s="242"/>
      <c r="C1" s="242"/>
      <c r="D1" s="242"/>
    </row>
    <row r="2" spans="1:7" ht="17" thickBot="1" x14ac:dyDescent="0.25">
      <c r="A2" s="242"/>
      <c r="B2" s="242"/>
      <c r="C2" s="242"/>
      <c r="D2" s="242"/>
    </row>
    <row r="3" spans="1:7" ht="17" thickBot="1" x14ac:dyDescent="0.25">
      <c r="A3" s="48"/>
      <c r="B3" s="71" t="s">
        <v>120</v>
      </c>
      <c r="C3" s="71" t="s">
        <v>121</v>
      </c>
      <c r="D3" s="71" t="s">
        <v>167</v>
      </c>
      <c r="F3" s="67"/>
      <c r="G3" s="67"/>
    </row>
    <row r="4" spans="1:7" ht="37" thickBot="1" x14ac:dyDescent="0.3">
      <c r="A4" s="72" t="s">
        <v>129</v>
      </c>
      <c r="B4" s="73">
        <f>('Pasiūlymų suvestinė_Bendra'!B5-'Vertinimo sąlygos'!G4)*('Pasiūlymų suvestinė_Bendra'!B4*(('Vertinimo sąlygos'!G3/100)))</f>
        <v>0</v>
      </c>
      <c r="C4" s="73">
        <f>('Pasiūlymų suvestinė_Bendra'!C5-'Vertinimo sąlygos'!G4)*('Pasiūlymų suvestinė_Bendra'!C4*(('Vertinimo sąlygos'!G3/100)))</f>
        <v>0</v>
      </c>
      <c r="D4" s="73">
        <f>('Pasiūlymų suvestinė_Bendra'!D5-'Vertinimo sąlygos'!G4)*('Pasiūlymų suvestinė_Bendra'!D4*(('Vertinimo sąlygos'!G3/100)))</f>
        <v>0</v>
      </c>
    </row>
    <row r="5" spans="1:7" ht="20" thickBot="1" x14ac:dyDescent="0.3">
      <c r="A5" s="74" t="s">
        <v>130</v>
      </c>
      <c r="B5" s="65">
        <f>'Pasiūlymų suvestinė_Bendra'!B4-'Pasiūlymų suvestinė_Koreguota'!B4</f>
        <v>0</v>
      </c>
      <c r="C5" s="65">
        <f>'Pasiūlymų suvestinė_Bendra'!C4-'Pasiūlymų suvestinė_Koreguota'!C4</f>
        <v>0</v>
      </c>
      <c r="D5" s="65">
        <f>'Pasiūlymų suvestinė_Bendra'!D4-'Pasiūlymų suvestinė_Koreguota'!D4</f>
        <v>0</v>
      </c>
    </row>
    <row r="7" spans="1:7" x14ac:dyDescent="0.2">
      <c r="A7" s="68" t="s">
        <v>131</v>
      </c>
    </row>
    <row r="8" spans="1:7" ht="18" x14ac:dyDescent="0.25">
      <c r="A8" s="241" t="s">
        <v>132</v>
      </c>
      <c r="B8" s="241"/>
      <c r="C8" s="241"/>
      <c r="D8" s="241"/>
    </row>
    <row r="9" spans="1:7" ht="18" x14ac:dyDescent="0.25">
      <c r="A9" s="241" t="s">
        <v>133</v>
      </c>
      <c r="B9" s="241"/>
      <c r="C9" s="241"/>
      <c r="D9" s="241"/>
    </row>
    <row r="10" spans="1:7" x14ac:dyDescent="0.2">
      <c r="A10" s="69"/>
    </row>
    <row r="11" spans="1:7" x14ac:dyDescent="0.2">
      <c r="A11" s="75" t="s">
        <v>119</v>
      </c>
      <c r="B11" s="59"/>
      <c r="C11" s="59"/>
    </row>
    <row r="12" spans="1:7" ht="18" x14ac:dyDescent="0.25">
      <c r="A12" s="76" t="s">
        <v>134</v>
      </c>
      <c r="B12" s="59"/>
      <c r="C12" s="59"/>
    </row>
    <row r="13" spans="1:7" x14ac:dyDescent="0.2">
      <c r="A13" s="76"/>
      <c r="B13" s="59"/>
      <c r="C13" s="59"/>
    </row>
    <row r="14" spans="1:7" ht="18" x14ac:dyDescent="0.25">
      <c r="A14" s="76" t="s">
        <v>135</v>
      </c>
      <c r="B14" s="59"/>
      <c r="C14" s="59"/>
    </row>
    <row r="15" spans="1:7" x14ac:dyDescent="0.2">
      <c r="A15" s="77"/>
      <c r="B15" s="59"/>
      <c r="C15" s="59"/>
    </row>
    <row r="16" spans="1:7" x14ac:dyDescent="0.2">
      <c r="A16" s="69"/>
    </row>
    <row r="17" spans="1:1" x14ac:dyDescent="0.2">
      <c r="A17" s="69"/>
    </row>
    <row r="18" spans="1:1" x14ac:dyDescent="0.2">
      <c r="A18" s="69"/>
    </row>
  </sheetData>
  <mergeCells count="3">
    <mergeCell ref="A8:D8"/>
    <mergeCell ref="A9:D9"/>
    <mergeCell ref="A1:D2"/>
  </mergeCells>
  <phoneticPr fontId="26"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5"/>
  <sheetViews>
    <sheetView workbookViewId="0">
      <selection activeCell="C40" sqref="C40"/>
    </sheetView>
  </sheetViews>
  <sheetFormatPr baseColWidth="10" defaultColWidth="9.1640625" defaultRowHeight="16" x14ac:dyDescent="0.2"/>
  <cols>
    <col min="1" max="1" width="37.83203125" style="2" bestFit="1" customWidth="1"/>
    <col min="2" max="4" width="60.83203125" style="2" customWidth="1"/>
    <col min="5" max="6" width="10.6640625" style="2" bestFit="1" customWidth="1"/>
    <col min="7" max="16384" width="9.1640625" style="2"/>
  </cols>
  <sheetData>
    <row r="1" spans="1:4" ht="19" thickBot="1" x14ac:dyDescent="0.25">
      <c r="B1" s="93"/>
      <c r="C1" s="93"/>
      <c r="D1" s="93"/>
    </row>
    <row r="2" spans="1:4" ht="17" thickBot="1" x14ac:dyDescent="0.25">
      <c r="B2" s="71" t="s">
        <v>120</v>
      </c>
      <c r="C2" s="71" t="s">
        <v>121</v>
      </c>
      <c r="D2" s="71" t="s">
        <v>167</v>
      </c>
    </row>
    <row r="3" spans="1:4" ht="19" thickBot="1" x14ac:dyDescent="0.3">
      <c r="A3" s="78" t="s">
        <v>136</v>
      </c>
      <c r="B3" s="79">
        <f>'Pasiūlymų suvestinė_Bendra'!B4</f>
        <v>0</v>
      </c>
      <c r="C3" s="79">
        <f>'Pasiūlymų suvestinė_Bendra'!C4</f>
        <v>0</v>
      </c>
      <c r="D3" s="79">
        <f>'Pasiūlymų suvestinė_Bendra'!D4</f>
        <v>0</v>
      </c>
    </row>
    <row r="4" spans="1:4" ht="19" thickBot="1" x14ac:dyDescent="0.3">
      <c r="A4" s="78" t="s">
        <v>137</v>
      </c>
      <c r="B4" s="79">
        <f>'Pasiūlymų suvestinė_Koreguota'!B5</f>
        <v>0</v>
      </c>
      <c r="C4" s="79">
        <f>'Pasiūlymų suvestinė_Koreguota'!C5</f>
        <v>0</v>
      </c>
      <c r="D4" s="79">
        <f>'Pasiūlymų suvestinė_Koreguota'!D5</f>
        <v>0</v>
      </c>
    </row>
    <row r="5" spans="1:4" ht="19" thickBot="1" x14ac:dyDescent="0.3">
      <c r="A5" s="78" t="s">
        <v>138</v>
      </c>
      <c r="B5" s="80" t="e">
        <f>(MIN(B3:D3)/B3)*'Vertinimo tvarka'!H13</f>
        <v>#DIV/0!</v>
      </c>
      <c r="C5" s="80" t="e">
        <f>(MIN(B3:D3)/C3)*'Vertinimo tvarka'!H13</f>
        <v>#DIV/0!</v>
      </c>
      <c r="D5" s="80" t="e">
        <f>(MIN(B3:D3)/D3)*'Vertinimo tvarka'!H13</f>
        <v>#DIV/0!</v>
      </c>
    </row>
    <row r="6" spans="1:4" ht="19" thickBot="1" x14ac:dyDescent="0.3">
      <c r="A6" s="78" t="s">
        <v>139</v>
      </c>
      <c r="B6" s="80" t="e">
        <f>(MIN(B4:D4)/B4)*'Vertinimo tvarka'!H13</f>
        <v>#DIV/0!</v>
      </c>
      <c r="C6" s="80" t="e">
        <f>(MIN(B4:D4)/C4)*'Vertinimo tvarka'!H13</f>
        <v>#DIV/0!</v>
      </c>
      <c r="D6" s="80" t="e">
        <f>(MIN(B4:D4)/D4)*'Vertinimo tvarka'!H13</f>
        <v>#DIV/0!</v>
      </c>
    </row>
    <row r="7" spans="1:4" ht="19" thickBot="1" x14ac:dyDescent="0.3">
      <c r="A7" s="81" t="s">
        <v>140</v>
      </c>
      <c r="B7" s="80">
        <f>SUM(B8:B11)*'Vertinimo tvarka'!H14</f>
        <v>0</v>
      </c>
      <c r="C7" s="80">
        <f>SUM(C8:C11)*'Vertinimo tvarka'!H14</f>
        <v>0</v>
      </c>
      <c r="D7" s="80">
        <f>SUM(D8:D11)*'Vertinimo tvarka'!H14</f>
        <v>0</v>
      </c>
    </row>
    <row r="8" spans="1:4" ht="19" x14ac:dyDescent="0.2">
      <c r="A8" s="82" t="s">
        <v>141</v>
      </c>
      <c r="B8" s="98">
        <f>COUNTIF('Pasiūlymų suvestinė_Bendra'!B6, "Yra")*'Vertinimo tvarka'!F16</f>
        <v>0</v>
      </c>
      <c r="C8" s="98">
        <f>COUNTIF('Pasiūlymų suvestinė_Bendra'!C6, "Yra")*'Vertinimo tvarka'!F16</f>
        <v>0</v>
      </c>
      <c r="D8" s="98">
        <f>COUNTIF('Pasiūlymų suvestinė_Bendra'!D6, "Yra")*'Vertinimo tvarka'!F16</f>
        <v>0</v>
      </c>
    </row>
    <row r="9" spans="1:4" ht="19" x14ac:dyDescent="0.2">
      <c r="A9" s="83" t="s">
        <v>142</v>
      </c>
      <c r="B9" s="98">
        <f>COUNTIF('Pasiūlymų suvestinė_Bendra'!B7, "Yra")*'Vertinimo tvarka'!F17</f>
        <v>0</v>
      </c>
      <c r="C9" s="98">
        <f>COUNTIF('Pasiūlymų suvestinė_Bendra'!C7, "Yra")*'Vertinimo tvarka'!F17</f>
        <v>0</v>
      </c>
      <c r="D9" s="98">
        <f>COUNTIF('Pasiūlymų suvestinė_Bendra'!D7, "Yra")*'Vertinimo tvarka'!F17</f>
        <v>0</v>
      </c>
    </row>
    <row r="10" spans="1:4" ht="19" x14ac:dyDescent="0.2">
      <c r="A10" s="83" t="s">
        <v>143</v>
      </c>
      <c r="B10" s="98">
        <f>COUNTIF('Pasiūlymų suvestinė_Bendra'!B8, "Yra")*'Vertinimo tvarka'!F18</f>
        <v>0</v>
      </c>
      <c r="C10" s="98">
        <f>COUNTIF('Pasiūlymų suvestinė_Bendra'!C8, "Yra")*'Vertinimo tvarka'!F18</f>
        <v>0</v>
      </c>
      <c r="D10" s="98">
        <f>COUNTIF('Pasiūlymų suvestinė_Bendra'!D8, "Yra")*'Vertinimo tvarka'!F18</f>
        <v>0</v>
      </c>
    </row>
    <row r="11" spans="1:4" ht="19" x14ac:dyDescent="0.2">
      <c r="A11" s="83" t="s">
        <v>144</v>
      </c>
      <c r="B11" s="98">
        <f>COUNTIF('Pasiūlymų suvestinė_Bendra'!B9, "Yra")*'Vertinimo tvarka'!F19</f>
        <v>0</v>
      </c>
      <c r="C11" s="98">
        <f>COUNTIF('Pasiūlymų suvestinė_Bendra'!C9, "Yra")*'Vertinimo tvarka'!F19</f>
        <v>0</v>
      </c>
      <c r="D11" s="98">
        <f>COUNTIF('Pasiūlymų suvestinė_Bendra'!D9, "Yra")*'Vertinimo tvarka'!F19</f>
        <v>0</v>
      </c>
    </row>
    <row r="12" spans="1:4" ht="19" thickBot="1" x14ac:dyDescent="0.3">
      <c r="A12" s="78" t="s">
        <v>145</v>
      </c>
      <c r="B12" s="96" t="e">
        <f>SUM(B6+B7)</f>
        <v>#DIV/0!</v>
      </c>
      <c r="C12" s="96" t="e">
        <f>SUM(C6+C7)</f>
        <v>#DIV/0!</v>
      </c>
      <c r="D12" s="96" t="e">
        <f>SUM(D6+D7)</f>
        <v>#DIV/0!</v>
      </c>
    </row>
    <row r="13" spans="1:4" ht="17" thickBot="1" x14ac:dyDescent="0.25">
      <c r="A13" s="78" t="s">
        <v>146</v>
      </c>
      <c r="B13" s="84" t="e">
        <f>_xlfn.RANK.EQ(B12, $B$12:$D$12, 0)</f>
        <v>#DIV/0!</v>
      </c>
      <c r="C13" s="84" t="e">
        <f t="shared" ref="C13:D13" si="0">_xlfn.RANK.EQ(C12, $B$12:$D$12, 0)</f>
        <v>#DIV/0!</v>
      </c>
      <c r="D13" s="84" t="e">
        <f t="shared" si="0"/>
        <v>#DIV/0!</v>
      </c>
    </row>
    <row r="15" spans="1:4" x14ac:dyDescent="0.2">
      <c r="B15" s="2" t="s">
        <v>147</v>
      </c>
    </row>
    <row r="20" spans="1:1" x14ac:dyDescent="0.2">
      <c r="A20" s="85"/>
    </row>
    <row r="25" spans="1:1" x14ac:dyDescent="0.2">
      <c r="A25" s="86"/>
    </row>
  </sheetData>
  <phoneticPr fontId="26" type="noConversion"/>
  <conditionalFormatting sqref="B13:D13">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2025-10-18T09:44:16Z</dcterms:modified>
</cp:coreProperties>
</file>