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4. Tarptautiniai konkursai\Intervencinės priemonės reikalingos kardiologinių ir angiologinių pacientų gydymui Pirkimo Nr 2003 PAKARTOTINAS\CVP IS\"/>
    </mc:Choice>
  </mc:AlternateContent>
  <xr:revisionPtr revIDLastSave="0" documentId="13_ncr:1_{98625089-0AE5-42F1-9216-1C058718D7D6}" xr6:coauthVersionLast="47" xr6:coauthVersionMax="47" xr10:uidLastSave="{00000000-0000-0000-0000-000000000000}"/>
  <workbookProtection workbookAlgorithmName="SHA-512" workbookHashValue="eomy3QZ9F1X9NZZRUoH+NbAb5pvgEpfe/dtyi0mPLVIsxV2Ui3DTKN5MQ/KrKKnRxGOBhFq2NPys+H0I+oKIvA==" workbookSaltValue="YwPyxDAQblQ8CKT3yGOdnw==" workbookSpinCount="100000" lockStructure="1"/>
  <bookViews>
    <workbookView xWindow="3090" yWindow="8130" windowWidth="25710" windowHeight="915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2" i="1" l="1"/>
  <c r="G391" i="1"/>
  <c r="F380" i="1"/>
  <c r="F391" i="1" s="1"/>
  <c r="F392" i="1" s="1"/>
  <c r="F393" i="1" s="1"/>
  <c r="G370" i="1"/>
  <c r="F359" i="1"/>
  <c r="G369" i="1" s="1"/>
  <c r="G349" i="1"/>
  <c r="G348" i="1"/>
  <c r="F343" i="1"/>
  <c r="F348" i="1" s="1"/>
  <c r="F349" i="1" s="1"/>
  <c r="F350" i="1" s="1"/>
  <c r="G333" i="1"/>
  <c r="F325" i="1"/>
  <c r="G332" i="1" s="1"/>
  <c r="G315" i="1"/>
  <c r="G314" i="1"/>
  <c r="F310" i="1"/>
  <c r="F314" i="1" s="1"/>
  <c r="F315" i="1" s="1"/>
  <c r="F316" i="1" s="1"/>
  <c r="G300" i="1"/>
  <c r="F291" i="1"/>
  <c r="G299" i="1" s="1"/>
  <c r="G281" i="1"/>
  <c r="G280" i="1"/>
  <c r="F273" i="1"/>
  <c r="F280" i="1" s="1"/>
  <c r="F281" i="1" s="1"/>
  <c r="F282" i="1" s="1"/>
  <c r="G263" i="1"/>
  <c r="F243" i="1"/>
  <c r="G262" i="1" s="1"/>
  <c r="G233" i="1"/>
  <c r="G232" i="1"/>
  <c r="F228" i="1"/>
  <c r="F232" i="1" s="1"/>
  <c r="F233" i="1" s="1"/>
  <c r="F234" i="1" s="1"/>
  <c r="G218" i="1"/>
  <c r="F212" i="1"/>
  <c r="G217" i="1" s="1"/>
  <c r="G202" i="1"/>
  <c r="G201" i="1"/>
  <c r="F195" i="1"/>
  <c r="F201" i="1" s="1"/>
  <c r="F202" i="1" s="1"/>
  <c r="F203" i="1" s="1"/>
  <c r="G185" i="1"/>
  <c r="F179" i="1"/>
  <c r="G184" i="1" s="1"/>
  <c r="G169" i="1"/>
  <c r="G168" i="1"/>
  <c r="F163" i="1"/>
  <c r="F168" i="1" s="1"/>
  <c r="F169" i="1" s="1"/>
  <c r="F170" i="1" s="1"/>
  <c r="G153" i="1"/>
  <c r="F150" i="1"/>
  <c r="G152" i="1" s="1"/>
  <c r="G140" i="1"/>
  <c r="G139" i="1"/>
  <c r="F127" i="1"/>
  <c r="F139" i="1" s="1"/>
  <c r="F140" i="1" s="1"/>
  <c r="F141" i="1" s="1"/>
  <c r="G117" i="1"/>
  <c r="F114" i="1"/>
  <c r="G116" i="1" s="1"/>
  <c r="G104" i="1"/>
  <c r="G103" i="1"/>
  <c r="F94" i="1"/>
  <c r="F103" i="1" s="1"/>
  <c r="F104" i="1" s="1"/>
  <c r="F105" i="1" s="1"/>
  <c r="G84" i="1"/>
  <c r="F79" i="1"/>
  <c r="G83" i="1" s="1"/>
  <c r="G69" i="1"/>
  <c r="G68" i="1"/>
  <c r="F66" i="1"/>
  <c r="F68" i="1" s="1"/>
  <c r="F69" i="1" s="1"/>
  <c r="F70" i="1" s="1"/>
  <c r="G56" i="1"/>
  <c r="F37" i="1"/>
  <c r="F55" i="1" s="1"/>
  <c r="F56" i="1" s="1"/>
  <c r="F57" i="1" s="1"/>
  <c r="G21" i="1"/>
  <c r="F83" i="1" l="1"/>
  <c r="F84" i="1" s="1"/>
  <c r="F85" i="1" s="1"/>
  <c r="F116" i="1"/>
  <c r="F117" i="1" s="1"/>
  <c r="F118" i="1" s="1"/>
  <c r="F152" i="1"/>
  <c r="F153" i="1" s="1"/>
  <c r="F154" i="1" s="1"/>
  <c r="F184" i="1"/>
  <c r="F185" i="1" s="1"/>
  <c r="F186" i="1" s="1"/>
  <c r="F217" i="1"/>
  <c r="F218" i="1" s="1"/>
  <c r="F219" i="1" s="1"/>
  <c r="F262" i="1"/>
  <c r="F263" i="1" s="1"/>
  <c r="F264" i="1" s="1"/>
  <c r="F299" i="1"/>
  <c r="F300" i="1" s="1"/>
  <c r="F301" i="1" s="1"/>
  <c r="F332" i="1"/>
  <c r="F333" i="1" s="1"/>
  <c r="F334" i="1" s="1"/>
  <c r="F369" i="1"/>
  <c r="F370" i="1" s="1"/>
  <c r="F371" i="1" s="1"/>
  <c r="G55" i="1"/>
</calcChain>
</file>

<file path=xl/sharedStrings.xml><?xml version="1.0" encoding="utf-8"?>
<sst xmlns="http://schemas.openxmlformats.org/spreadsheetml/2006/main" count="704" uniqueCount="411">
  <si>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</si>
  <si>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</si>
  <si>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</si>
  <si>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</si>
  <si>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</si>
  <si>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</si>
  <si>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</si>
  <si>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</si>
  <si>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</si>
  <si>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</si>
  <si>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</si>
  <si>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</si>
  <si>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</si>
  <si>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</si>
  <si>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</si>
  <si>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</si>
  <si>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</si>
  <si>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</si>
  <si>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</si>
  <si>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</si>
  <si>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</si>
  <si>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</si>
  <si>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</si>
  <si>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</si>
  <si>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</si>
  <si>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</si>
  <si>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</si>
  <si>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ŽNYPLĖS MIOKARDO BIOPSIJAI</t>
  </si>
  <si>
    <t>Tiekėjo pasiūlymas:</t>
  </si>
  <si>
    <t>Nr.</t>
  </si>
  <si>
    <t>Pavadinimas</t>
  </si>
  <si>
    <t>Kiekis</t>
  </si>
  <si>
    <t>Mato vienetas</t>
  </si>
  <si>
    <t>Kaina be PVM, Eur</t>
  </si>
  <si>
    <t>Suma be PVM, Eur</t>
  </si>
  <si>
    <t>Prekės pavadinimas, gamintojas, modelis, prekės kodas (jeigu turi)</t>
  </si>
  <si>
    <t>Siūlomo parametro atitikimas, konkreti parametro reikšmė ir atitikimo patvirtinimas (psl. pasiūlyme, puslapyje pabraukiant kiekvienos pozicijos kiekvieną atitikimą, nurodant pozicijos numerį pagal prašomas specifikacijas)Nurodyti katalogo Nr. ir psl.</t>
  </si>
  <si>
    <t>1.</t>
  </si>
  <si>
    <t>Žnyplės miokardo biopsijai</t>
  </si>
  <si>
    <t>1.1.</t>
  </si>
  <si>
    <t>vnt</t>
  </si>
  <si>
    <t>1.1.1.</t>
  </si>
  <si>
    <t>paaštrintos rankiniu būdu;</t>
  </si>
  <si>
    <t>1.1.2.</t>
  </si>
  <si>
    <t>darbinis ilgis 50-110 cm ribose;</t>
  </si>
  <si>
    <t>1.1.3.</t>
  </si>
  <si>
    <t xml:space="preserve">du modeliai – 5,4 Fr; 6,9 Fr ir 8,7 Fr; </t>
  </si>
  <si>
    <t>1.1.4.</t>
  </si>
  <si>
    <t xml:space="preserve">5,4 Fr modelis skirtas ne mažesniam, nei 2,2 mm3 bioptato tūriui; </t>
  </si>
  <si>
    <t>1.1.5.</t>
  </si>
  <si>
    <t xml:space="preserve">naudojamas 6 Fr ar maženis introdiuseris ir ne didesnio, </t>
  </si>
  <si>
    <t>1.1.6.</t>
  </si>
  <si>
    <t xml:space="preserve">nei 0,071'' vidinio skersmens nukreipiantis kateteris; </t>
  </si>
  <si>
    <t>1.1.7.</t>
  </si>
  <si>
    <t xml:space="preserve">6,9 Fr modelis skirtas ne mažesniam, </t>
  </si>
  <si>
    <t>1.1.8.</t>
  </si>
  <si>
    <t xml:space="preserve">nei 6,5 mm3 bioptato tūriui; naudojamas 7 Fr </t>
  </si>
  <si>
    <t>1.1.9.</t>
  </si>
  <si>
    <t xml:space="preserve"> ar maženis introdiuseris ir ne didesnio, </t>
  </si>
  <si>
    <t>1.1.10.</t>
  </si>
  <si>
    <t xml:space="preserve"> nei 0,091'' vidinio skersmens nukreipiantis kateteris; galimi modeliai, </t>
  </si>
  <si>
    <t>1.1.11.</t>
  </si>
  <si>
    <t xml:space="preserve"> padengti guaina; </t>
  </si>
  <si>
    <t>1.1.12.</t>
  </si>
  <si>
    <t xml:space="preserve">taip pat galimas modelis, su jundančiu galu („mobile jaw“);  </t>
  </si>
  <si>
    <t>1.1.13.</t>
  </si>
  <si>
    <t xml:space="preserve">8,7 Fr modelis skirtas ne mažesniam, </t>
  </si>
  <si>
    <t>1.1.14.</t>
  </si>
  <si>
    <t xml:space="preserve">nei 7,7 mm3 bioptato tūriui; </t>
  </si>
  <si>
    <t>1.1.15.</t>
  </si>
  <si>
    <t xml:space="preserve">naudojamas 9 Fr ar maženis introdiuseris ir </t>
  </si>
  <si>
    <t>1.1.16.</t>
  </si>
  <si>
    <t xml:space="preserve"> ne didesnio, nei 0,115'' vidinio skersmens nukreipiantis kateteris; </t>
  </si>
  <si>
    <t>1.1.17.</t>
  </si>
  <si>
    <t xml:space="preserve">padengtas guaina; su jundančiu galu („mobile jaw“).  </t>
  </si>
  <si>
    <t>Suma be PVM</t>
  </si>
  <si>
    <t>Taikomas PVM dydis (%)</t>
  </si>
  <si>
    <t>PVM suma</t>
  </si>
  <si>
    <t>Suma su PVM</t>
  </si>
  <si>
    <t>2. DALIS</t>
  </si>
  <si>
    <t>“MALE-MALE” JUNGTIS:</t>
  </si>
  <si>
    <t>2.</t>
  </si>
  <si>
    <t>“Male-male” jungtis:</t>
  </si>
  <si>
    <t>2.1.</t>
  </si>
  <si>
    <t>2.1.1.</t>
  </si>
  <si>
    <t>“Male-male” jungtis, su sriegiu.</t>
  </si>
  <si>
    <t>3. DALIS</t>
  </si>
  <si>
    <t>AUKŠTO SLĖGIMO ŠVIRKŠTAS AUTOMATINIAM INJEKTORIUI:</t>
  </si>
  <si>
    <t>3.</t>
  </si>
  <si>
    <t>Aukšto slėgimo švirkštas automatiniam injektoriui:</t>
  </si>
  <si>
    <t>3.1.</t>
  </si>
  <si>
    <t>3.1.1.</t>
  </si>
  <si>
    <t>Tinkantis automatiniams injektoriams  “Nemoto”  ir “Medrad 7 “</t>
  </si>
  <si>
    <t>3.1.2.</t>
  </si>
  <si>
    <t>Tūris- nuo 100  iki  150 ml;</t>
  </si>
  <si>
    <t>3.1.3.</t>
  </si>
  <si>
    <t xml:space="preserve">Komplekte turi būti J galo užpildymo vamzdeliu; </t>
  </si>
  <si>
    <t>4. DALIS</t>
  </si>
  <si>
    <t>INTRAAORTINĖS KONTRAPULSACIJOS BALIONAI, TINKAMI DATASCOPE APARATAMS:</t>
  </si>
  <si>
    <t>4.</t>
  </si>
  <si>
    <t>Intraaortinės kontrapulsacijos balionai, tinkami Datascope aparatams:</t>
  </si>
  <si>
    <t>4.1.</t>
  </si>
  <si>
    <t>4.1.1.</t>
  </si>
  <si>
    <t>Turi tikti Datascope aparatams; su aparato gamintojo patvirtinimu, kad siūloma produkcija bus saugiai ir efektyviai naudojama su  System  CS 100 ir CS 300 aparatais.</t>
  </si>
  <si>
    <t>4.1.2.</t>
  </si>
  <si>
    <t>balionėlius galima įvesti dviem būdais;  naudojant įvedikli arba nenaudojant įvediklio.</t>
  </si>
  <si>
    <t>4.1.3.</t>
  </si>
  <si>
    <t>susuktos balionėlio membranos diametras turi būti toks pats kaip ir kateterio.</t>
  </si>
  <si>
    <t>4.1.4.</t>
  </si>
  <si>
    <t>įvediklio vidinis diametras turi būti toks pats kaip ir balionėlio kateterio išorinis diametras</t>
  </si>
  <si>
    <t>4.1.5.</t>
  </si>
  <si>
    <t>leistinas įvesto baliono funkcionavimo laikas ne mažiau kaip 120 val.</t>
  </si>
  <si>
    <t>4.1.6.</t>
  </si>
  <si>
    <t>balionėliai komplektuojami su pilnu įvedimo rinkiniu: </t>
  </si>
  <si>
    <t>4.1.7.</t>
  </si>
  <si>
    <t xml:space="preserve"> a) angiografine adata  b) kreipikliu  c) kraujagyslės plėtikliu   d) kateterio prailgintuvu  e) įvedikliu su vožtuvu   c) išoriniu posthemostazės įrenginiu stabdančiu kraujavimą ištraukus kateterį</t>
  </si>
  <si>
    <t>4.1.8.</t>
  </si>
  <si>
    <t>Kateteris su fibrooptine technologija tinkantis kompanijos Datascope</t>
  </si>
  <si>
    <t>5. DALIS</t>
  </si>
  <si>
    <t>HELIO BALIONAS 2 LTR., TINKANTIS DATASCOPE APARATAMS</t>
  </si>
  <si>
    <t>5.</t>
  </si>
  <si>
    <t>Helio balionas 2 ltr., tinkantis Datascope aparatams</t>
  </si>
  <si>
    <t>5.1.</t>
  </si>
  <si>
    <t>5.1.1.</t>
  </si>
  <si>
    <t>6. DALIS</t>
  </si>
  <si>
    <t>INTRAAORTINĖS KONTRAPULSACIJOS BALIONAI, TINKAMI ARROWS APARATAMS:</t>
  </si>
  <si>
    <t>6.</t>
  </si>
  <si>
    <t>Intraaortinės kontrapulsacijos balionai, tinkami Arrows aparatams:</t>
  </si>
  <si>
    <t>6.1.</t>
  </si>
  <si>
    <t>6.1.1.</t>
  </si>
  <si>
    <t>Fibrooptinis daviklis</t>
  </si>
  <si>
    <t>6.1.2.</t>
  </si>
  <si>
    <t>Turi tikti turi tikti Arrows aparatams; su aparato gamintojo patvirtinimu,</t>
  </si>
  <si>
    <t>6.1.3.</t>
  </si>
  <si>
    <t xml:space="preserve"> kad siūloma produkcija bus saugiai ir efektyviai naudojama su Arrows aparatais.</t>
  </si>
  <si>
    <t>6.1.4.</t>
  </si>
  <si>
    <t>Galimi suaugusiųjų balionų dydžiai 25cc; 34cc, 40cc.</t>
  </si>
  <si>
    <t>6.1.5.</t>
  </si>
  <si>
    <t>IAB turi būti pateiktas su įvedimo (būtinas kiekvienas komponentas) rinkiniu:</t>
  </si>
  <si>
    <t>6.1.6.</t>
  </si>
  <si>
    <t>Angiografijos adata</t>
  </si>
  <si>
    <t>6.1.7.</t>
  </si>
  <si>
    <t>Kreipikliu</t>
  </si>
  <si>
    <t>6.1.8.</t>
  </si>
  <si>
    <t>Kraujagyslės plėtikliu</t>
  </si>
  <si>
    <t>6.1.9.</t>
  </si>
  <si>
    <t>Introdiuseriu</t>
  </si>
  <si>
    <t>6.1.10.</t>
  </si>
  <si>
    <t>Prailginimo linija sujungiančia IAB</t>
  </si>
  <si>
    <t>6.1.11.</t>
  </si>
  <si>
    <t xml:space="preserve"> su intraaortinės kontrapulsacijos aparatu</t>
  </si>
  <si>
    <t>7. DALIS</t>
  </si>
  <si>
    <t>HELIO BALIONAS 2 LTR., TINKANTIS ARROWS APARATAMS</t>
  </si>
  <si>
    <t>7.</t>
  </si>
  <si>
    <t>Helio balionas 2 ltr., tinkantis Arrows aparatams</t>
  </si>
  <si>
    <t>7.1.</t>
  </si>
  <si>
    <t>7.1.1.</t>
  </si>
  <si>
    <t>8. DALIS</t>
  </si>
  <si>
    <t>MANIFOLDAS (KOLEKTORIUS):</t>
  </si>
  <si>
    <t>8.</t>
  </si>
  <si>
    <t>Manifoldas (kolektorius):</t>
  </si>
  <si>
    <t>8.1.</t>
  </si>
  <si>
    <t>8.1.1.</t>
  </si>
  <si>
    <t>550 PSI.</t>
  </si>
  <si>
    <t>8.1.2.</t>
  </si>
  <si>
    <t>2- 3- 4 šoninių jungčių.</t>
  </si>
  <si>
    <t>8.1.3.</t>
  </si>
  <si>
    <t>Su rotatoriumi, „male“.</t>
  </si>
  <si>
    <t>8.1.4.</t>
  </si>
  <si>
    <t>Dešinės pusės.</t>
  </si>
  <si>
    <t>9. DALIS</t>
  </si>
  <si>
    <t>PTKA RINKINYS SU AUKŠTO SLĖGIO MANOMETRU</t>
  </si>
  <si>
    <t>9.</t>
  </si>
  <si>
    <t>PTKA rinkinys su aukšto slėgio manometru</t>
  </si>
  <si>
    <t>9.1.</t>
  </si>
  <si>
    <t>9.1.1.</t>
  </si>
  <si>
    <t>Indefliatorius su manometru, kurio slėgis ne mažiau 40 atm.,</t>
  </si>
  <si>
    <t>9.1.2.</t>
  </si>
  <si>
    <t>Vielos fiksatorius su suktuku,</t>
  </si>
  <si>
    <t>9.1.3.</t>
  </si>
  <si>
    <t>Y jungtukas su hemostatiniu vožtuvu, “Click” tipo</t>
  </si>
  <si>
    <t>9.1.4.</t>
  </si>
  <si>
    <t>PTKA vielos įvedimo adata.</t>
  </si>
  <si>
    <t>10. DALIS</t>
  </si>
  <si>
    <t>MANOMETRAS PTKA IR PTA</t>
  </si>
  <si>
    <t>10.</t>
  </si>
  <si>
    <t>Manometras PTKA ir PTA</t>
  </si>
  <si>
    <t>10.1.</t>
  </si>
  <si>
    <t>10.1.1.</t>
  </si>
  <si>
    <t xml:space="preserve">maksimalus slėgis – ne mažiau 30 atm. </t>
  </si>
  <si>
    <t>10.1.2.</t>
  </si>
  <si>
    <t>slėgis ne mažiau 30 atm;</t>
  </si>
  <si>
    <t>10.1.3.</t>
  </si>
  <si>
    <t>tūris ne mažiau 20 ml</t>
  </si>
  <si>
    <t>10.1.4.</t>
  </si>
  <si>
    <t>1 ml padalos;</t>
  </si>
  <si>
    <t>10.1.5.</t>
  </si>
  <si>
    <t>dešininis („right on“);</t>
  </si>
  <si>
    <t>11. DALIS</t>
  </si>
  <si>
    <t xml:space="preserve">RINKINYS ANGIOPLASTIKAI: </t>
  </si>
  <si>
    <t>11.</t>
  </si>
  <si>
    <t xml:space="preserve">Rinkinys angioplastikai: </t>
  </si>
  <si>
    <t>11.1.</t>
  </si>
  <si>
    <t>11.1.1.</t>
  </si>
  <si>
    <t>Y jungukas- su spyruokliniu vožtuvu, sandarus. “Click” tipo</t>
  </si>
  <si>
    <t>11.1.2.</t>
  </si>
  <si>
    <t>PTCA vielų suktukas- išardomas.</t>
  </si>
  <si>
    <t>11.1.3.</t>
  </si>
  <si>
    <t>PTCA vielos įvedėjas.</t>
  </si>
  <si>
    <t>11.1.4.</t>
  </si>
  <si>
    <t>Komplektas pateikiamas vientisoje sterilioje pakuotėje</t>
  </si>
  <si>
    <t>12. DALIS</t>
  </si>
  <si>
    <t>KORONARINIŲ ARTERIJŲ DENGTAS STENTAS (STENTGRAFTAS):</t>
  </si>
  <si>
    <t>12.</t>
  </si>
  <si>
    <t>Koronarinių arterijų dengtas stentas (stentgraftas):</t>
  </si>
  <si>
    <t>12.1.</t>
  </si>
  <si>
    <t>12.1.1.</t>
  </si>
  <si>
    <t xml:space="preserve">Kobalto-chromo stentas, dengtas PTFE audiniu, darbui su 0,014“ viela, </t>
  </si>
  <si>
    <t>12.1.2.</t>
  </si>
  <si>
    <t xml:space="preserve">turi praeiti per 5F kateterį, diametrai nuo 2,5mm iki 4,0mm; </t>
  </si>
  <si>
    <t>12.1.3.</t>
  </si>
  <si>
    <t>ilgiai nuo 8 iki 24mm, plyšimo slėgis (RBP) ne mažiau 16atm</t>
  </si>
  <si>
    <t>13. DALIS</t>
  </si>
  <si>
    <t>RADIALINIO INDRODIUSERIO IR A. RADIALIS UŽSPAUDĖJO RINKINYS KOMPLEKSINIAM PKI</t>
  </si>
  <si>
    <t>13.</t>
  </si>
  <si>
    <t>Radialinio indrodiuserio ir a. radialis užspaudėjo rinkinys kompleksiniam PKI</t>
  </si>
  <si>
    <t>13.1.</t>
  </si>
  <si>
    <t>13.1.1.</t>
  </si>
  <si>
    <t>Radialinis introdiuserio- Įmovos galas plonėjantis distaliniame gale, pagerinantis dilatatoriaus – įmovos perėjimą, sumažinatis rezistenciją punkcijos metu; Ypatingai plona rentgenokontrastinė kateterio sienelė užtikrina puikų katetrio valdymą, tačiau yra atspari susisukimui/persilenkimui;</t>
  </si>
  <si>
    <t>13.1.2.</t>
  </si>
  <si>
    <t>Imova padengta speciale „M“ hidrofiline danga;</t>
  </si>
  <si>
    <t>13.1.3.</t>
  </si>
  <si>
    <t>Įmovos vidaus diametras: 5F, 6F; 7F; (koduota pagal spalvą);</t>
  </si>
  <si>
    <t>13.1.4.</t>
  </si>
  <si>
    <t>Tinkančios vielos gidės: 0,018“, 0,021” ir 0,025”;</t>
  </si>
  <si>
    <t>13.1.5.</t>
  </si>
  <si>
    <t>Mini vielos: ilgis 45 cm ir 80 cm galas tiesus;</t>
  </si>
  <si>
    <t>13.1.6.</t>
  </si>
  <si>
    <t>Adata su grioveliu, aptraukta polietileno apvalkalu pagal “Flach Back” technologiją: 20 G (0,9 mm) x 32 mm; 20 G (0,9 mm) x 35 mm; 20 G (0,9 mm) x 51 mm; 21 G (0,8 mm) x 35 mm; 22 G (0,7 mm) x 35 mm; 22 G (0,7 mm) x 25 mm; Naudojamos vielos: metalinės arba plastikinės, 0.021“,0.025“;</t>
  </si>
  <si>
    <t>13.1.7.</t>
  </si>
  <si>
    <t>Introdiuseriai ypač didelio vidinio diametro: dėka ypatingai plonos introdiuserio sienelės, vidinis introdiuserio diametras yra 1F didesnis už išorinį: 5F introdiuserio išorinis diametras atitinka 4F introdiuserio diametrą; 6F introdiuserio išorinis diametras atitinka 5F introdiuserio diametrą; 7F introdiuserio išorinis diametras atitinka 6F introdiuserio diametrą;</t>
  </si>
  <si>
    <t>13.1.8.</t>
  </si>
  <si>
    <t>Ilgiai:10 cm; 16 cm.</t>
  </si>
  <si>
    <t>13.1.9.</t>
  </si>
  <si>
    <t>Užspaudėjas pagamintas iš pilnai permatomos medžiagos – kraujavimo kontrolei;</t>
  </si>
  <si>
    <t>13.1.10.</t>
  </si>
  <si>
    <t>selektyviai užspaudžiama a. radialis prileidžiant oro į du specialius balionėlius;</t>
  </si>
  <si>
    <t>13.1.11.</t>
  </si>
  <si>
    <t>užspaudėjas greitai fiksuojamas prie rankos specialiu prilimpančiu fiksatoriumi;</t>
  </si>
  <si>
    <t>13.1.12.</t>
  </si>
  <si>
    <t>užspaudėjo vieta, kuri dedama ant punkcijos vietos, pažymėta specialiu gerai matomu žymekliu</t>
  </si>
  <si>
    <t>13.1.13.</t>
  </si>
  <si>
    <t>užspaudėjo konstrukcija - diržas, palaikomoji plokštelė ir du oro balionėliai - užtikrina gerą a. ulnaris, veninę kraujotaką, leidžia išvengti nervų užspaudimo;</t>
  </si>
  <si>
    <t>13.1.14.</t>
  </si>
  <si>
    <t>oro prileidimas kontroliuojamas specialiu slėgio kontrolės balionu, kurio nominalusis tūris - ne didesnis nei 13 ml, maksimalusis – ne didesnis nei 18 ml;</t>
  </si>
  <si>
    <t>13.1.15.</t>
  </si>
  <si>
    <t>oro prileidžiama komplektacijoje esančiu švirkštu;</t>
  </si>
  <si>
    <t>13.1.16.</t>
  </si>
  <si>
    <t xml:space="preserve">prietaisas supakuotas steriliai; </t>
  </si>
  <si>
    <t>13.1.17.</t>
  </si>
  <si>
    <t>dviejų dydžių - standartiniai ir dideli (normaliam ir didesniam riešui).</t>
  </si>
  <si>
    <t>13.1.18.</t>
  </si>
  <si>
    <t>Pateikti klinikines studijas/mokslinius straipsnius, įrodančius teigiamą užspaudėjo poveikį pacientui.</t>
  </si>
  <si>
    <t>14. DALIS</t>
  </si>
  <si>
    <t>„PIGTAIL“ TIPO GRADUOTAS DIAGNOSTINIS  KATETERIS 5F DIAMETRO:</t>
  </si>
  <si>
    <t>14.</t>
  </si>
  <si>
    <t>„Pigtail“ tipo graduotas diagnostinis  kateteris 5F diametro:</t>
  </si>
  <si>
    <t>14.1.</t>
  </si>
  <si>
    <t>14.1.1.</t>
  </si>
  <si>
    <t>14.1.2.</t>
  </si>
  <si>
    <t xml:space="preserve">Graduotas kas 1 cm rentgenokontrastiniais markeriais  diagnostinis 5F kateteris. </t>
  </si>
  <si>
    <t>14.1.3.</t>
  </si>
  <si>
    <t>Graduotas segmentas 20 cm proksimaliniame gale.</t>
  </si>
  <si>
    <t>14.1.4.</t>
  </si>
  <si>
    <t xml:space="preserve"> Ilgis 70 cm ir 100 cm. </t>
  </si>
  <si>
    <t>14.1.5.</t>
  </si>
  <si>
    <t xml:space="preserve">Suderinamas su 0,035 colio diametro viela. </t>
  </si>
  <si>
    <t>14.1.6.</t>
  </si>
  <si>
    <t>Kateterio galiukas gali būti tiesus arba riestas.</t>
  </si>
  <si>
    <t>15. DALIS</t>
  </si>
  <si>
    <t>INTRAVASKULINIO ULTRAGARSO (IVUS) KATETERIAI VAINIKINĖMS ARTERIJOMS IR AORTAI:</t>
  </si>
  <si>
    <t>15.</t>
  </si>
  <si>
    <t>Intravaskulinio ultragarso (IVUS) kateteriai vainikinėms arterijoms ir aortai:</t>
  </si>
  <si>
    <t>15.1.</t>
  </si>
  <si>
    <t>15.1.1.</t>
  </si>
  <si>
    <t>Suderinamas su 5 F kateteriu pravedėju.</t>
  </si>
  <si>
    <t>15.1.2.</t>
  </si>
  <si>
    <t>Įėjimo profilis ne daugiau 2.9 F.</t>
  </si>
  <si>
    <t>15.1.3.</t>
  </si>
  <si>
    <t>Aukštos skiriamosios gebos 20 MHz-45MHz transdiuseris su signalo filtravimu.</t>
  </si>
  <si>
    <t>15.1.4.</t>
  </si>
  <si>
    <t xml:space="preserve">Pritaikytas 0,014 colio vielai. </t>
  </si>
  <si>
    <t>15.1.5.</t>
  </si>
  <si>
    <t>Su 3 tolygiai išdėstytais rentgenokontrastiniais markeriais.</t>
  </si>
  <si>
    <t>15.1.6.</t>
  </si>
  <si>
    <t>Kateteris pilnai paruoštas naudoti (nereikalingas jo praplovimas).</t>
  </si>
  <si>
    <t>15.1.7.</t>
  </si>
  <si>
    <t>Kateteris suderinamas su įranga, galinčia atlikti intravaskulinio ultragarso (IVUS) bendras registracijas (co-registration – angl.) su angiograma</t>
  </si>
  <si>
    <t>16. DALIS</t>
  </si>
  <si>
    <t xml:space="preserve">VIELOS FRAKCIJINIO TĖKMĖS REZERVO (FFR - FRACTIONAL FLOW RESERVE) MATAVIMUI </t>
  </si>
  <si>
    <t>16.</t>
  </si>
  <si>
    <t xml:space="preserve">Vielos frakcijinio tėkmės rezervo (FFR - fractional flow reserve) matavimui </t>
  </si>
  <si>
    <t>16.1.</t>
  </si>
  <si>
    <t>16.1.1.</t>
  </si>
  <si>
    <t>Vielos ilgis ne mažesnis nei 185 cm., lankstus ilgis ne mažesnis nei 40 cm. • Storis ne didesnis nei 0.014".</t>
  </si>
  <si>
    <t>16.1.2.</t>
  </si>
  <si>
    <t xml:space="preserve">Rentgenokontrastinis galiukas ne trumpesnis nei 3 cm. </t>
  </si>
  <si>
    <t>16.1.3.</t>
  </si>
  <si>
    <t xml:space="preserve">Viela suderinama su įranga, galinčia atlikti fiziologijos bendras registracijas (co-registration – angl.) su angiograma. </t>
  </si>
  <si>
    <t>17. DALIS</t>
  </si>
  <si>
    <t>KONTRASTO-SKYSČIŲ DOZAVIMO SISTEMA</t>
  </si>
  <si>
    <t>17.</t>
  </si>
  <si>
    <t>Kontrasto-skysčių dozavimo sistema</t>
  </si>
  <si>
    <t>17.1.</t>
  </si>
  <si>
    <t>17.1.1.</t>
  </si>
  <si>
    <t xml:space="preserve">Sistema pagaminta iš minkšto plastiko, lengvai suspaudžiamo ranka, </t>
  </si>
  <si>
    <t>17.1.2.</t>
  </si>
  <si>
    <t xml:space="preserve">Sistemos talpa 20 ml, </t>
  </si>
  <si>
    <t>17.1.3.</t>
  </si>
  <si>
    <t xml:space="preserve">"Sistema turi apsauginį mechanizmą užtikrinantį, kad neištekėtų  kontrastas, susidedantį iš dviejų žiedų judančių priešingomis kryptimis," </t>
  </si>
  <si>
    <t>17.1.4.</t>
  </si>
  <si>
    <t xml:space="preserve">Sistema turi du oro vožtuvus ant kontrasto linijos proksimalioje dalyje ir kraniuką distalioje dalyje, </t>
  </si>
  <si>
    <t>17.1.5.</t>
  </si>
  <si>
    <t xml:space="preserve">Kad kontrasto perteklius nepatektų į distalinę liniją, sistemoje turi būti vožtuvas, </t>
  </si>
  <si>
    <t>17.1.6.</t>
  </si>
  <si>
    <t xml:space="preserve">Sistemos gale turi būti “luer lock” tipo jungtis, arba speciali adata tiekti tirpalui iš rezervuaro. </t>
  </si>
  <si>
    <t>18. DALIS</t>
  </si>
  <si>
    <t>RINKINYS, SKIRTAS ŠLAUNIKAULIO KOMPRESIJAI PO ŠIRDIES KATETERIZACIJOS PROCEDŪRŲ AR KITŲ INTERVENCINIŲ PROCEDŪRŲ</t>
  </si>
  <si>
    <t>18.</t>
  </si>
  <si>
    <t>Rinkinys, skirtas šlaunikaulio kompresijai po širdies kateterizacijos procedūrų ar kitų intervencinių procedūrų</t>
  </si>
  <si>
    <t>18.1.</t>
  </si>
  <si>
    <t>18.1.1.</t>
  </si>
  <si>
    <t xml:space="preserve">Daukartinio naudojimo arka. </t>
  </si>
  <si>
    <t>18.1.2.</t>
  </si>
  <si>
    <t>Daukartinio naudojimo dvipusis adapteris.</t>
  </si>
  <si>
    <t>18.1.3.</t>
  </si>
  <si>
    <t xml:space="preserve">Daukartinio naudojimo monometras. </t>
  </si>
  <si>
    <t>18.1.4.</t>
  </si>
  <si>
    <t xml:space="preserve">Vienkartinio naudojimo Kupolas (sterilus, po apsauginiu dakteliu) ir reguliuojamas diržas. </t>
  </si>
  <si>
    <t>19. DALIS</t>
  </si>
  <si>
    <t>ILGI HIDROFILINIAI ĮVEDĖJAI PERIFERINĖMS PROCEDŪROMS</t>
  </si>
  <si>
    <t>19.</t>
  </si>
  <si>
    <t>Ilgi hidrofiliniai įvedėjai periferinėms procedūroms</t>
  </si>
  <si>
    <t>19.1.</t>
  </si>
  <si>
    <t>19.1.1.</t>
  </si>
  <si>
    <t xml:space="preserve">Išorinio paviršiaus padengimas: hidrofilinė medžiaga visame ilgyje. </t>
  </si>
  <si>
    <t>19.1.2.</t>
  </si>
  <si>
    <t xml:space="preserve">Vidinis paviršius padengtas teflonu. </t>
  </si>
  <si>
    <t>19.1.3.</t>
  </si>
  <si>
    <t xml:space="preserve">Įvedėjo korpusas sutvirtintas plieninėmis spiralės vijomis. </t>
  </si>
  <si>
    <t>19.1.4.</t>
  </si>
  <si>
    <t xml:space="preserve">Su dviem vidiniais lanksčiais dilatoriais: 0.018" ir 0.035" ±0.003" diametro. </t>
  </si>
  <si>
    <t>19.1.5.</t>
  </si>
  <si>
    <t xml:space="preserve">Įvairaus dydžio: imtinai nuo 4Fr iki 12Fr (intervalas kas 1 Fr iki 10Fr). </t>
  </si>
  <si>
    <t>19.1.6.</t>
  </si>
  <si>
    <t xml:space="preserve">Didelio vidinio diametro: 4Fr - ne mažiau kaip 0,061"; 5Fr - ne mažiau kaip 0,074". </t>
  </si>
  <si>
    <t>19.1.7.</t>
  </si>
  <si>
    <t xml:space="preserve">Įvairaus ilgio: nuo 45 cm iki 110 cm, tame intervale turi būti 55 cm; 70 cm; 80 cm; 90 cm. </t>
  </si>
  <si>
    <t>19.1.8.</t>
  </si>
  <si>
    <t xml:space="preserve">"Distalinio galo konfigūracija: tiesūs ir įvairaus lenkimo tipo,  su minkštu atraumatiniu rentgenokontrastiniu galiuku, rentgenokontrastinis žymeklis integruotas sienelėje ir nemažinantis vidinio spindžio." </t>
  </si>
  <si>
    <t>19.1.9.</t>
  </si>
  <si>
    <t xml:space="preserve">Ne mažiau 2 įvedėjo vožtuvų pasirinkimai. </t>
  </si>
  <si>
    <t>20. DALIS</t>
  </si>
  <si>
    <t xml:space="preserve">KRAUJAGYSLIŲ UŽDARYMO SISTEMA DIDELIO DIAMETRO ARTERIJOMS </t>
  </si>
  <si>
    <t>20.</t>
  </si>
  <si>
    <t xml:space="preserve">Kraujagyslių uždarymo sistema didelio diametro arterijoms </t>
  </si>
  <si>
    <t>20.1.</t>
  </si>
  <si>
    <t>20.1.1.</t>
  </si>
  <si>
    <t xml:space="preserve">Kraujagyslių užsiuvimo po intervencinių procedūrų sistema </t>
  </si>
  <si>
    <t>20.1.2.</t>
  </si>
  <si>
    <t xml:space="preserve">kraujagyslė užsiuvama prietaisu, suformuojančiu po oda mazgą, </t>
  </si>
  <si>
    <t>20.1.3.</t>
  </si>
  <si>
    <t xml:space="preserve">padengta hidrofiline danga, vienos adatos mechanizmas, tinka arterijoms ir venoms; </t>
  </si>
  <si>
    <t>20.1.4.</t>
  </si>
  <si>
    <t xml:space="preserve">skirta 5 - 26F diametro punkcijos vietai užsiūti; </t>
  </si>
  <si>
    <t>20.1.5.</t>
  </si>
  <si>
    <t xml:space="preserve">galimybė kateterizuoti kraujagyslę toje pačioje vietoje iš karto po sistemos panaudojimo; </t>
  </si>
  <si>
    <t>20.1.6.</t>
  </si>
  <si>
    <t xml:space="preserve">manipuliacijų prietaisu metu išlieka patekimo į kraujagyslę galimybė </t>
  </si>
  <si>
    <t>20.1.7.</t>
  </si>
  <si>
    <t xml:space="preserve">Galiukas 3 - 20 cm rentgenokontrastiškas; </t>
  </si>
  <si>
    <t>20.1.8.</t>
  </si>
  <si>
    <t xml:space="preserve">Galiuko storis - ne didesnis nei 0,009”; </t>
  </si>
  <si>
    <t>20.1.9.</t>
  </si>
  <si>
    <t xml:space="preserve">Ne mažiau 28 cm lankstus galas. </t>
  </si>
  <si>
    <t>20.1.10.</t>
  </si>
  <si>
    <t xml:space="preserve">Švirkšto stūmoklį galima užrakinti 6 skirtingose vietose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</si>
  <si>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</si>
  <si>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</si>
  <si>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</si>
  <si>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</si>
  <si>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</si>
  <si>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</si>
  <si>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</si>
  <si>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</si>
  <si>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</si>
  <si>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</si>
  <si>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</si>
  <si>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</si>
  <si>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</si>
  <si>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</si>
  <si>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</si>
  <si>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</si>
  <si>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</si>
  <si>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</si>
  <si>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</si>
  <si>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</si>
  <si>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</si>
  <si>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</si>
  <si>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2003 2024-12-16 10:47:38</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</si>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</sst>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wrapText="1"/>
    </xf>
    <xf numFmtId="0" fontId="2" fillId="4" borderId="23" xfId="0" applyFont="1" applyFill="1" applyBorder="1" applyAlignment="1">
      <alignment vertical="center"/>
    </xf>
    <xf numFmtId="0" fontId="2" fillId="4" borderId="23" xfId="0" applyFont="1" applyFill="1" applyBorder="1" applyAlignment="1">
      <alignment horizontal="center" vertical="center"/>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3"/>
  <sheetViews>
    <sheetView tabSelected="1" topLeftCell="A7" workbookViewId="0">
      <selection activeCell="H13" sqref="H13"/>
    </sheetView>
  </sheetViews>
  <sheetFormatPr defaultColWidth="10.875" defaultRowHeight="15" x14ac:dyDescent="0.25"/>
  <cols>
    <col min="1" max="1" width="9.125" style="1" customWidth="1"/>
    <col min="2" max="2" width="59.375" style="1" customWidth="1"/>
    <col min="3" max="3" width="11.125" style="24" customWidth="1"/>
    <col min="4" max="4" width="12.5" style="24" customWidth="1"/>
    <col min="5" max="5" width="19.125" style="1" customWidth="1"/>
    <col min="6" max="6" width="21.75" style="1" customWidth="1"/>
    <col min="7" max="7" width="27.5" style="1" customWidth="1"/>
    <col min="8" max="8" width="34.5" style="1" customWidth="1"/>
    <col min="9" max="15" width="25" style="1" customWidth="1"/>
    <col min="16" max="16" width="10.875" style="1" customWidth="1"/>
    <col min="17" max="16384" width="10.875" style="1"/>
  </cols>
  <sheetData>
    <row r="1" spans="1:6" x14ac:dyDescent="0.25">
      <c r="E1" s="1" t="s">
        <v>410</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7" t="s">
        <v>11</v>
      </c>
      <c r="B16" s="44"/>
      <c r="C16" s="35"/>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71.099999999999994" customHeight="1" x14ac:dyDescent="0.25">
      <c r="A21" s="40" t="s">
        <v>16</v>
      </c>
      <c r="B21" s="41"/>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x14ac:dyDescent="0.25">
      <c r="A30" s="14" t="s">
        <v>24</v>
      </c>
      <c r="D30" s="27"/>
    </row>
    <row r="31" spans="1:7" x14ac:dyDescent="0.25">
      <c r="A31" s="14" t="s">
        <v>25</v>
      </c>
    </row>
    <row r="32" spans="1:7" x14ac:dyDescent="0.25">
      <c r="A32" s="12" t="s">
        <v>26</v>
      </c>
      <c r="B32" s="12" t="s">
        <v>27</v>
      </c>
    </row>
    <row r="34" spans="1:8" x14ac:dyDescent="0.25">
      <c r="A34" s="12" t="s">
        <v>28</v>
      </c>
    </row>
    <row r="35" spans="1:8" ht="105" x14ac:dyDescent="0.25">
      <c r="A35" s="30" t="s">
        <v>29</v>
      </c>
      <c r="B35" s="30" t="s">
        <v>30</v>
      </c>
      <c r="C35" s="31" t="s">
        <v>31</v>
      </c>
      <c r="D35" s="31" t="s">
        <v>32</v>
      </c>
      <c r="E35" s="30" t="s">
        <v>33</v>
      </c>
      <c r="F35" s="30" t="s">
        <v>34</v>
      </c>
      <c r="G35" s="32" t="s">
        <v>35</v>
      </c>
      <c r="H35" s="32" t="s">
        <v>36</v>
      </c>
    </row>
    <row r="36" spans="1:8" x14ac:dyDescent="0.25">
      <c r="A36" s="15" t="s">
        <v>37</v>
      </c>
      <c r="B36" s="29" t="s">
        <v>38</v>
      </c>
      <c r="C36" s="26"/>
      <c r="D36" s="26"/>
      <c r="E36" s="16"/>
      <c r="F36" s="16"/>
      <c r="G36" s="16"/>
      <c r="H36" s="16"/>
    </row>
    <row r="37" spans="1:8" x14ac:dyDescent="0.25">
      <c r="A37" s="16" t="s">
        <v>39</v>
      </c>
      <c r="B37" s="33" t="s">
        <v>38</v>
      </c>
      <c r="C37" s="26">
        <v>30</v>
      </c>
      <c r="D37" s="26" t="s">
        <v>40</v>
      </c>
      <c r="E37" s="17"/>
      <c r="F37" s="16" t="str">
        <f>IF(ISBLANK(E37),"", PRODUCT(C37,E37))</f>
        <v/>
      </c>
      <c r="G37" s="18"/>
      <c r="H37" s="16"/>
    </row>
    <row r="38" spans="1:8" x14ac:dyDescent="0.25">
      <c r="A38" s="16" t="s">
        <v>41</v>
      </c>
      <c r="B38" s="33" t="s">
        <v>42</v>
      </c>
      <c r="C38" s="26"/>
      <c r="D38" s="26"/>
      <c r="E38" s="16"/>
      <c r="F38" s="16"/>
      <c r="G38" s="16"/>
      <c r="H38" s="18"/>
    </row>
    <row r="39" spans="1:8" x14ac:dyDescent="0.25">
      <c r="A39" s="16" t="s">
        <v>43</v>
      </c>
      <c r="B39" s="33" t="s">
        <v>44</v>
      </c>
      <c r="C39" s="26"/>
      <c r="D39" s="26"/>
      <c r="E39" s="16"/>
      <c r="F39" s="16"/>
      <c r="G39" s="16"/>
      <c r="H39" s="18"/>
    </row>
    <row r="40" spans="1:8" x14ac:dyDescent="0.25">
      <c r="A40" s="16" t="s">
        <v>45</v>
      </c>
      <c r="B40" s="33" t="s">
        <v>46</v>
      </c>
      <c r="C40" s="26"/>
      <c r="D40" s="26"/>
      <c r="E40" s="16"/>
      <c r="F40" s="16"/>
      <c r="G40" s="16"/>
      <c r="H40" s="18"/>
    </row>
    <row r="41" spans="1:8" x14ac:dyDescent="0.25">
      <c r="A41" s="16" t="s">
        <v>47</v>
      </c>
      <c r="B41" s="33" t="s">
        <v>48</v>
      </c>
      <c r="C41" s="26"/>
      <c r="D41" s="26"/>
      <c r="E41" s="16"/>
      <c r="F41" s="16"/>
      <c r="G41" s="16"/>
      <c r="H41" s="18"/>
    </row>
    <row r="42" spans="1:8" x14ac:dyDescent="0.25">
      <c r="A42" s="16" t="s">
        <v>49</v>
      </c>
      <c r="B42" s="33" t="s">
        <v>50</v>
      </c>
      <c r="C42" s="26"/>
      <c r="D42" s="26"/>
      <c r="E42" s="16"/>
      <c r="F42" s="16"/>
      <c r="G42" s="16"/>
      <c r="H42" s="18"/>
    </row>
    <row r="43" spans="1:8" x14ac:dyDescent="0.25">
      <c r="A43" s="16" t="s">
        <v>51</v>
      </c>
      <c r="B43" s="33" t="s">
        <v>52</v>
      </c>
      <c r="C43" s="26"/>
      <c r="D43" s="26"/>
      <c r="E43" s="16"/>
      <c r="F43" s="16"/>
      <c r="G43" s="16"/>
      <c r="H43" s="18"/>
    </row>
    <row r="44" spans="1:8" x14ac:dyDescent="0.25">
      <c r="A44" s="16" t="s">
        <v>53</v>
      </c>
      <c r="B44" s="33" t="s">
        <v>54</v>
      </c>
      <c r="C44" s="26"/>
      <c r="D44" s="26"/>
      <c r="E44" s="16"/>
      <c r="F44" s="16"/>
      <c r="G44" s="16"/>
      <c r="H44" s="18"/>
    </row>
    <row r="45" spans="1:8" x14ac:dyDescent="0.25">
      <c r="A45" s="16" t="s">
        <v>55</v>
      </c>
      <c r="B45" s="33" t="s">
        <v>56</v>
      </c>
      <c r="C45" s="26"/>
      <c r="D45" s="26"/>
      <c r="E45" s="16"/>
      <c r="F45" s="16"/>
      <c r="G45" s="16"/>
      <c r="H45" s="18"/>
    </row>
    <row r="46" spans="1:8" x14ac:dyDescent="0.25">
      <c r="A46" s="16" t="s">
        <v>57</v>
      </c>
      <c r="B46" s="33" t="s">
        <v>58</v>
      </c>
      <c r="C46" s="26"/>
      <c r="D46" s="26"/>
      <c r="E46" s="16"/>
      <c r="F46" s="16"/>
      <c r="G46" s="16"/>
      <c r="H46" s="18"/>
    </row>
    <row r="47" spans="1:8" x14ac:dyDescent="0.25">
      <c r="A47" s="16" t="s">
        <v>59</v>
      </c>
      <c r="B47" s="33" t="s">
        <v>60</v>
      </c>
      <c r="C47" s="26"/>
      <c r="D47" s="26"/>
      <c r="E47" s="16"/>
      <c r="F47" s="16"/>
      <c r="G47" s="16"/>
      <c r="H47" s="18"/>
    </row>
    <row r="48" spans="1:8" x14ac:dyDescent="0.25">
      <c r="A48" s="16" t="s">
        <v>61</v>
      </c>
      <c r="B48" s="33" t="s">
        <v>62</v>
      </c>
      <c r="C48" s="26"/>
      <c r="D48" s="26"/>
      <c r="E48" s="16"/>
      <c r="F48" s="16"/>
      <c r="G48" s="16"/>
      <c r="H48" s="18"/>
    </row>
    <row r="49" spans="1:8" x14ac:dyDescent="0.25">
      <c r="A49" s="16" t="s">
        <v>63</v>
      </c>
      <c r="B49" s="33" t="s">
        <v>64</v>
      </c>
      <c r="C49" s="26"/>
      <c r="D49" s="26"/>
      <c r="E49" s="16"/>
      <c r="F49" s="16"/>
      <c r="G49" s="16"/>
      <c r="H49" s="18"/>
    </row>
    <row r="50" spans="1:8" x14ac:dyDescent="0.25">
      <c r="A50" s="16" t="s">
        <v>65</v>
      </c>
      <c r="B50" s="33" t="s">
        <v>66</v>
      </c>
      <c r="C50" s="26"/>
      <c r="D50" s="26"/>
      <c r="E50" s="16"/>
      <c r="F50" s="16"/>
      <c r="G50" s="16"/>
      <c r="H50" s="18"/>
    </row>
    <row r="51" spans="1:8" x14ac:dyDescent="0.25">
      <c r="A51" s="16" t="s">
        <v>67</v>
      </c>
      <c r="B51" s="33" t="s">
        <v>68</v>
      </c>
      <c r="C51" s="26"/>
      <c r="D51" s="26"/>
      <c r="E51" s="16"/>
      <c r="F51" s="16"/>
      <c r="G51" s="16"/>
      <c r="H51" s="18"/>
    </row>
    <row r="52" spans="1:8" x14ac:dyDescent="0.25">
      <c r="A52" s="16" t="s">
        <v>69</v>
      </c>
      <c r="B52" s="33" t="s">
        <v>70</v>
      </c>
      <c r="C52" s="26"/>
      <c r="D52" s="26"/>
      <c r="E52" s="16"/>
      <c r="F52" s="16"/>
      <c r="G52" s="16"/>
      <c r="H52" s="18"/>
    </row>
    <row r="53" spans="1:8" x14ac:dyDescent="0.25">
      <c r="A53" s="16" t="s">
        <v>71</v>
      </c>
      <c r="B53" s="33" t="s">
        <v>72</v>
      </c>
      <c r="C53" s="26"/>
      <c r="D53" s="26"/>
      <c r="E53" s="16"/>
      <c r="F53" s="16"/>
      <c r="G53" s="16"/>
      <c r="H53" s="18"/>
    </row>
    <row r="54" spans="1:8" x14ac:dyDescent="0.25">
      <c r="A54" s="16" t="s">
        <v>73</v>
      </c>
      <c r="B54" s="33" t="s">
        <v>74</v>
      </c>
      <c r="C54" s="26"/>
      <c r="D54" s="26"/>
      <c r="E54" s="16"/>
      <c r="F54" s="16"/>
      <c r="G54" s="16"/>
      <c r="H54" s="18"/>
    </row>
    <row r="55" spans="1:8" x14ac:dyDescent="0.25">
      <c r="E55" s="15" t="s">
        <v>75</v>
      </c>
      <c r="F55" s="15" t="str">
        <f>IF((COUNT(C37:C54)&lt;&gt;COUNT(F37:F54)),"", ROUND(SUM(F37:F54),2))</f>
        <v/>
      </c>
      <c r="G55" s="14" t="str">
        <f>IF((COUNT(C37:C54)&lt;&gt;COUNT(F37:F54)),"Neužpildytos visų objektų kainos", "")</f>
        <v>Neužpildytos visų objektų kainos</v>
      </c>
    </row>
    <row r="56" spans="1:8" x14ac:dyDescent="0.25">
      <c r="C56" s="25" t="s">
        <v>76</v>
      </c>
      <c r="D56" s="28"/>
      <c r="E56" s="15" t="s">
        <v>77</v>
      </c>
      <c r="F56" s="15" t="str">
        <f>IF(OR(F55="",D56=""),"", ROUND(PRODUCT(D56,F55)/100,2))</f>
        <v/>
      </c>
      <c r="G56" s="14" t="str">
        <f>IF(D56="", "Nurodykite taikomą PVM dydį", "")</f>
        <v>Nurodykite taikomą PVM dydį</v>
      </c>
    </row>
    <row r="57" spans="1:8" x14ac:dyDescent="0.25">
      <c r="E57" s="15" t="s">
        <v>78</v>
      </c>
      <c r="F57" s="15">
        <f>IF(ISBLANK(F56), "", ROUND(SUM(F55:F56),2))</f>
        <v>0</v>
      </c>
    </row>
    <row r="61" spans="1:8" x14ac:dyDescent="0.25">
      <c r="A61" s="12" t="s">
        <v>79</v>
      </c>
      <c r="B61" s="12" t="s">
        <v>80</v>
      </c>
    </row>
    <row r="63" spans="1:8" x14ac:dyDescent="0.25">
      <c r="A63" s="12" t="s">
        <v>28</v>
      </c>
    </row>
    <row r="64" spans="1:8" ht="105" x14ac:dyDescent="0.25">
      <c r="A64" s="30" t="s">
        <v>29</v>
      </c>
      <c r="B64" s="30" t="s">
        <v>30</v>
      </c>
      <c r="C64" s="31" t="s">
        <v>31</v>
      </c>
      <c r="D64" s="31" t="s">
        <v>32</v>
      </c>
      <c r="E64" s="30" t="s">
        <v>33</v>
      </c>
      <c r="F64" s="30" t="s">
        <v>34</v>
      </c>
      <c r="G64" s="32" t="s">
        <v>35</v>
      </c>
      <c r="H64" s="32" t="s">
        <v>36</v>
      </c>
    </row>
    <row r="65" spans="1:8" x14ac:dyDescent="0.25">
      <c r="A65" s="15" t="s">
        <v>81</v>
      </c>
      <c r="B65" s="29" t="s">
        <v>82</v>
      </c>
      <c r="C65" s="26"/>
      <c r="D65" s="26"/>
      <c r="E65" s="16"/>
      <c r="F65" s="16"/>
      <c r="G65" s="16"/>
      <c r="H65" s="16"/>
    </row>
    <row r="66" spans="1:8" x14ac:dyDescent="0.25">
      <c r="A66" s="16" t="s">
        <v>83</v>
      </c>
      <c r="B66" s="33" t="s">
        <v>82</v>
      </c>
      <c r="C66" s="26">
        <v>600</v>
      </c>
      <c r="D66" s="26" t="s">
        <v>40</v>
      </c>
      <c r="E66" s="17"/>
      <c r="F66" s="16" t="str">
        <f>IF(ISBLANK(E66),"", PRODUCT(C66,E66))</f>
        <v/>
      </c>
      <c r="G66" s="18"/>
      <c r="H66" s="16"/>
    </row>
    <row r="67" spans="1:8" x14ac:dyDescent="0.25">
      <c r="A67" s="16" t="s">
        <v>84</v>
      </c>
      <c r="B67" s="33" t="s">
        <v>85</v>
      </c>
      <c r="C67" s="26"/>
      <c r="D67" s="26"/>
      <c r="E67" s="16"/>
      <c r="F67" s="16"/>
      <c r="G67" s="16"/>
      <c r="H67" s="18"/>
    </row>
    <row r="68" spans="1:8" x14ac:dyDescent="0.25">
      <c r="E68" s="15" t="s">
        <v>75</v>
      </c>
      <c r="F68" s="15" t="str">
        <f>IF((COUNT(C66:C67)&lt;&gt;COUNT(F66:F67)),"", ROUND(SUM(F66:F67),2))</f>
        <v/>
      </c>
      <c r="G68" s="14" t="str">
        <f>IF((COUNT(C66:C67)&lt;&gt;COUNT(F66:F67)),"Neužpildytos visų objektų kainos", "")</f>
        <v>Neužpildytos visų objektų kainos</v>
      </c>
    </row>
    <row r="69" spans="1:8" x14ac:dyDescent="0.25">
      <c r="C69" s="25" t="s">
        <v>76</v>
      </c>
      <c r="D69" s="28"/>
      <c r="E69" s="15" t="s">
        <v>77</v>
      </c>
      <c r="F69" s="15" t="str">
        <f>IF(OR(F68="",D69=""),"", ROUND(PRODUCT(D69,F68)/100,2))</f>
        <v/>
      </c>
      <c r="G69" s="14" t="str">
        <f>IF(D69="", "Nurodykite taikomą PVM dydį", "")</f>
        <v>Nurodykite taikomą PVM dydį</v>
      </c>
    </row>
    <row r="70" spans="1:8" x14ac:dyDescent="0.25">
      <c r="E70" s="15" t="s">
        <v>78</v>
      </c>
      <c r="F70" s="15">
        <f>IF(ISBLANK(F69), "", ROUND(SUM(F68:F69),2))</f>
        <v>0</v>
      </c>
    </row>
    <row r="74" spans="1:8" x14ac:dyDescent="0.25">
      <c r="A74" s="12" t="s">
        <v>86</v>
      </c>
      <c r="B74" s="12" t="s">
        <v>87</v>
      </c>
    </row>
    <row r="76" spans="1:8" x14ac:dyDescent="0.25">
      <c r="A76" s="12" t="s">
        <v>28</v>
      </c>
    </row>
    <row r="77" spans="1:8" ht="105" x14ac:dyDescent="0.25">
      <c r="A77" s="30" t="s">
        <v>29</v>
      </c>
      <c r="B77" s="30" t="s">
        <v>30</v>
      </c>
      <c r="C77" s="31" t="s">
        <v>31</v>
      </c>
      <c r="D77" s="31" t="s">
        <v>32</v>
      </c>
      <c r="E77" s="30" t="s">
        <v>33</v>
      </c>
      <c r="F77" s="30" t="s">
        <v>34</v>
      </c>
      <c r="G77" s="32" t="s">
        <v>35</v>
      </c>
      <c r="H77" s="32" t="s">
        <v>36</v>
      </c>
    </row>
    <row r="78" spans="1:8" x14ac:dyDescent="0.25">
      <c r="A78" s="15" t="s">
        <v>88</v>
      </c>
      <c r="B78" s="29" t="s">
        <v>89</v>
      </c>
      <c r="C78" s="26"/>
      <c r="D78" s="26"/>
      <c r="E78" s="16"/>
      <c r="F78" s="16"/>
      <c r="G78" s="16"/>
      <c r="H78" s="16"/>
    </row>
    <row r="79" spans="1:8" x14ac:dyDescent="0.25">
      <c r="A79" s="16" t="s">
        <v>90</v>
      </c>
      <c r="B79" s="33" t="s">
        <v>89</v>
      </c>
      <c r="C79" s="26">
        <v>450</v>
      </c>
      <c r="D79" s="26" t="s">
        <v>40</v>
      </c>
      <c r="E79" s="17"/>
      <c r="F79" s="16" t="str">
        <f>IF(ISBLANK(E79),"", PRODUCT(C79,E79))</f>
        <v/>
      </c>
      <c r="G79" s="18"/>
      <c r="H79" s="16"/>
    </row>
    <row r="80" spans="1:8" x14ac:dyDescent="0.25">
      <c r="A80" s="16" t="s">
        <v>91</v>
      </c>
      <c r="B80" s="33" t="s">
        <v>92</v>
      </c>
      <c r="C80" s="26"/>
      <c r="D80" s="26"/>
      <c r="E80" s="16"/>
      <c r="F80" s="16"/>
      <c r="G80" s="16"/>
      <c r="H80" s="18"/>
    </row>
    <row r="81" spans="1:8" x14ac:dyDescent="0.25">
      <c r="A81" s="16" t="s">
        <v>93</v>
      </c>
      <c r="B81" s="33" t="s">
        <v>94</v>
      </c>
      <c r="C81" s="26"/>
      <c r="D81" s="26"/>
      <c r="E81" s="16"/>
      <c r="F81" s="16"/>
      <c r="G81" s="16"/>
      <c r="H81" s="18"/>
    </row>
    <row r="82" spans="1:8" x14ac:dyDescent="0.25">
      <c r="A82" s="16" t="s">
        <v>95</v>
      </c>
      <c r="B82" s="33" t="s">
        <v>96</v>
      </c>
      <c r="C82" s="26"/>
      <c r="D82" s="26"/>
      <c r="E82" s="16"/>
      <c r="F82" s="16"/>
      <c r="G82" s="16"/>
      <c r="H82" s="18"/>
    </row>
    <row r="83" spans="1:8" x14ac:dyDescent="0.25">
      <c r="E83" s="15" t="s">
        <v>75</v>
      </c>
      <c r="F83" s="15" t="str">
        <f>IF((COUNT(C79:C82)&lt;&gt;COUNT(F79:F82)),"", ROUND(SUM(F79:F82),2))</f>
        <v/>
      </c>
      <c r="G83" s="14" t="str">
        <f>IF((COUNT(C79:C82)&lt;&gt;COUNT(F79:F82)),"Neužpildytos visų objektų kainos", "")</f>
        <v>Neužpildytos visų objektų kainos</v>
      </c>
    </row>
    <row r="84" spans="1:8" x14ac:dyDescent="0.25">
      <c r="C84" s="25" t="s">
        <v>76</v>
      </c>
      <c r="D84" s="28"/>
      <c r="E84" s="15" t="s">
        <v>77</v>
      </c>
      <c r="F84" s="15" t="str">
        <f>IF(OR(F83="",D84=""),"", ROUND(PRODUCT(D84,F83)/100,2))</f>
        <v/>
      </c>
      <c r="G84" s="14" t="str">
        <f>IF(D84="", "Nurodykite taikomą PVM dydį", "")</f>
        <v>Nurodykite taikomą PVM dydį</v>
      </c>
    </row>
    <row r="85" spans="1:8" x14ac:dyDescent="0.25">
      <c r="E85" s="15" t="s">
        <v>78</v>
      </c>
      <c r="F85" s="15">
        <f>IF(ISBLANK(F84), "", ROUND(SUM(F83:F84),2))</f>
        <v>0</v>
      </c>
    </row>
    <row r="89" spans="1:8" x14ac:dyDescent="0.25">
      <c r="A89" s="12" t="s">
        <v>97</v>
      </c>
      <c r="B89" s="12" t="s">
        <v>98</v>
      </c>
    </row>
    <row r="91" spans="1:8" x14ac:dyDescent="0.25">
      <c r="A91" s="12" t="s">
        <v>28</v>
      </c>
    </row>
    <row r="92" spans="1:8" ht="105" x14ac:dyDescent="0.25">
      <c r="A92" s="30" t="s">
        <v>29</v>
      </c>
      <c r="B92" s="30" t="s">
        <v>30</v>
      </c>
      <c r="C92" s="31" t="s">
        <v>31</v>
      </c>
      <c r="D92" s="31" t="s">
        <v>32</v>
      </c>
      <c r="E92" s="30" t="s">
        <v>33</v>
      </c>
      <c r="F92" s="30" t="s">
        <v>34</v>
      </c>
      <c r="G92" s="32" t="s">
        <v>35</v>
      </c>
      <c r="H92" s="32" t="s">
        <v>36</v>
      </c>
    </row>
    <row r="93" spans="1:8" x14ac:dyDescent="0.25">
      <c r="A93" s="15" t="s">
        <v>99</v>
      </c>
      <c r="B93" s="29" t="s">
        <v>100</v>
      </c>
      <c r="C93" s="26"/>
      <c r="D93" s="26"/>
      <c r="E93" s="16"/>
      <c r="F93" s="16"/>
      <c r="G93" s="16"/>
      <c r="H93" s="16"/>
    </row>
    <row r="94" spans="1:8" x14ac:dyDescent="0.25">
      <c r="A94" s="16" t="s">
        <v>101</v>
      </c>
      <c r="B94" s="33" t="s">
        <v>100</v>
      </c>
      <c r="C94" s="26">
        <v>6</v>
      </c>
      <c r="D94" s="26" t="s">
        <v>40</v>
      </c>
      <c r="E94" s="17"/>
      <c r="F94" s="16" t="str">
        <f>IF(ISBLANK(E94),"", PRODUCT(C94,E94))</f>
        <v/>
      </c>
      <c r="G94" s="18"/>
      <c r="H94" s="16"/>
    </row>
    <row r="95" spans="1:8" ht="45" x14ac:dyDescent="0.25">
      <c r="A95" s="16" t="s">
        <v>102</v>
      </c>
      <c r="B95" s="33" t="s">
        <v>103</v>
      </c>
      <c r="C95" s="26"/>
      <c r="D95" s="26"/>
      <c r="E95" s="16"/>
      <c r="F95" s="16"/>
      <c r="G95" s="16"/>
      <c r="H95" s="18"/>
    </row>
    <row r="96" spans="1:8" ht="30" x14ac:dyDescent="0.25">
      <c r="A96" s="16" t="s">
        <v>104</v>
      </c>
      <c r="B96" s="33" t="s">
        <v>105</v>
      </c>
      <c r="C96" s="26"/>
      <c r="D96" s="26"/>
      <c r="E96" s="16"/>
      <c r="F96" s="16"/>
      <c r="G96" s="16"/>
      <c r="H96" s="18"/>
    </row>
    <row r="97" spans="1:8" ht="30" x14ac:dyDescent="0.25">
      <c r="A97" s="16" t="s">
        <v>106</v>
      </c>
      <c r="B97" s="33" t="s">
        <v>107</v>
      </c>
      <c r="C97" s="26"/>
      <c r="D97" s="26"/>
      <c r="E97" s="16"/>
      <c r="F97" s="16"/>
      <c r="G97" s="16"/>
      <c r="H97" s="18"/>
    </row>
    <row r="98" spans="1:8" ht="30" x14ac:dyDescent="0.25">
      <c r="A98" s="16" t="s">
        <v>108</v>
      </c>
      <c r="B98" s="33" t="s">
        <v>109</v>
      </c>
      <c r="C98" s="26"/>
      <c r="D98" s="26"/>
      <c r="E98" s="16"/>
      <c r="F98" s="16"/>
      <c r="G98" s="16"/>
      <c r="H98" s="18"/>
    </row>
    <row r="99" spans="1:8" x14ac:dyDescent="0.25">
      <c r="A99" s="16" t="s">
        <v>110</v>
      </c>
      <c r="B99" s="33" t="s">
        <v>111</v>
      </c>
      <c r="C99" s="26"/>
      <c r="D99" s="26"/>
      <c r="E99" s="16"/>
      <c r="F99" s="16"/>
      <c r="G99" s="16"/>
      <c r="H99" s="18"/>
    </row>
    <row r="100" spans="1:8" x14ac:dyDescent="0.25">
      <c r="A100" s="16" t="s">
        <v>112</v>
      </c>
      <c r="B100" s="33" t="s">
        <v>113</v>
      </c>
      <c r="C100" s="26"/>
      <c r="D100" s="26"/>
      <c r="E100" s="16"/>
      <c r="F100" s="16"/>
      <c r="G100" s="16"/>
      <c r="H100" s="18"/>
    </row>
    <row r="101" spans="1:8" ht="45" x14ac:dyDescent="0.25">
      <c r="A101" s="16" t="s">
        <v>114</v>
      </c>
      <c r="B101" s="33" t="s">
        <v>115</v>
      </c>
      <c r="C101" s="26"/>
      <c r="D101" s="26"/>
      <c r="E101" s="16"/>
      <c r="F101" s="16"/>
      <c r="G101" s="16"/>
      <c r="H101" s="18"/>
    </row>
    <row r="102" spans="1:8" x14ac:dyDescent="0.25">
      <c r="A102" s="16" t="s">
        <v>116</v>
      </c>
      <c r="B102" s="33" t="s">
        <v>117</v>
      </c>
      <c r="C102" s="26"/>
      <c r="D102" s="26"/>
      <c r="E102" s="16"/>
      <c r="F102" s="16"/>
      <c r="G102" s="16"/>
      <c r="H102" s="18"/>
    </row>
    <row r="103" spans="1:8" x14ac:dyDescent="0.25">
      <c r="E103" s="15" t="s">
        <v>75</v>
      </c>
      <c r="F103" s="15" t="str">
        <f>IF((COUNT(C94:C102)&lt;&gt;COUNT(F94:F102)),"", ROUND(SUM(F94:F102),2))</f>
        <v/>
      </c>
      <c r="G103" s="14" t="str">
        <f>IF((COUNT(C94:C102)&lt;&gt;COUNT(F94:F102)),"Neužpildytos visų objektų kainos", "")</f>
        <v>Neužpildytos visų objektų kainos</v>
      </c>
    </row>
    <row r="104" spans="1:8" x14ac:dyDescent="0.25">
      <c r="C104" s="25" t="s">
        <v>76</v>
      </c>
      <c r="D104" s="28"/>
      <c r="E104" s="15" t="s">
        <v>77</v>
      </c>
      <c r="F104" s="15" t="str">
        <f>IF(OR(F103="",D104=""),"", ROUND(PRODUCT(D104,F103)/100,2))</f>
        <v/>
      </c>
      <c r="G104" s="14" t="str">
        <f>IF(D104="", "Nurodykite taikomą PVM dydį", "")</f>
        <v>Nurodykite taikomą PVM dydį</v>
      </c>
    </row>
    <row r="105" spans="1:8" x14ac:dyDescent="0.25">
      <c r="E105" s="15" t="s">
        <v>78</v>
      </c>
      <c r="F105" s="15">
        <f>IF(ISBLANK(F104), "", ROUND(SUM(F103:F104),2))</f>
        <v>0</v>
      </c>
    </row>
    <row r="109" spans="1:8" x14ac:dyDescent="0.25">
      <c r="A109" s="12" t="s">
        <v>118</v>
      </c>
      <c r="B109" s="12" t="s">
        <v>119</v>
      </c>
    </row>
    <row r="111" spans="1:8" x14ac:dyDescent="0.25">
      <c r="A111" s="12" t="s">
        <v>28</v>
      </c>
    </row>
    <row r="112" spans="1:8" ht="105" x14ac:dyDescent="0.25">
      <c r="A112" s="30" t="s">
        <v>29</v>
      </c>
      <c r="B112" s="30" t="s">
        <v>30</v>
      </c>
      <c r="C112" s="31" t="s">
        <v>31</v>
      </c>
      <c r="D112" s="31" t="s">
        <v>32</v>
      </c>
      <c r="E112" s="30" t="s">
        <v>33</v>
      </c>
      <c r="F112" s="30" t="s">
        <v>34</v>
      </c>
      <c r="G112" s="32" t="s">
        <v>35</v>
      </c>
      <c r="H112" s="32" t="s">
        <v>36</v>
      </c>
    </row>
    <row r="113" spans="1:8" x14ac:dyDescent="0.25">
      <c r="A113" s="15" t="s">
        <v>120</v>
      </c>
      <c r="B113" s="29" t="s">
        <v>121</v>
      </c>
      <c r="C113" s="26"/>
      <c r="D113" s="26"/>
      <c r="E113" s="16"/>
      <c r="F113" s="16"/>
      <c r="G113" s="16"/>
      <c r="H113" s="16"/>
    </row>
    <row r="114" spans="1:8" x14ac:dyDescent="0.25">
      <c r="A114" s="16" t="s">
        <v>122</v>
      </c>
      <c r="B114" s="33" t="s">
        <v>121</v>
      </c>
      <c r="C114" s="26">
        <v>6</v>
      </c>
      <c r="D114" s="26" t="s">
        <v>40</v>
      </c>
      <c r="E114" s="17"/>
      <c r="F114" s="16" t="str">
        <f>IF(ISBLANK(E114),"", PRODUCT(C114,E114))</f>
        <v/>
      </c>
      <c r="G114" s="18"/>
      <c r="H114" s="16"/>
    </row>
    <row r="115" spans="1:8" x14ac:dyDescent="0.25">
      <c r="A115" s="16" t="s">
        <v>123</v>
      </c>
      <c r="B115" s="33" t="s">
        <v>121</v>
      </c>
      <c r="C115" s="26"/>
      <c r="D115" s="26"/>
      <c r="E115" s="16"/>
      <c r="F115" s="16"/>
      <c r="G115" s="16"/>
      <c r="H115" s="18"/>
    </row>
    <row r="116" spans="1:8" x14ac:dyDescent="0.25">
      <c r="E116" s="15" t="s">
        <v>75</v>
      </c>
      <c r="F116" s="15" t="str">
        <f>IF((COUNT(C114:C115)&lt;&gt;COUNT(F114:F115)),"", ROUND(SUM(F114:F115),2))</f>
        <v/>
      </c>
      <c r="G116" s="14" t="str">
        <f>IF((COUNT(C114:C115)&lt;&gt;COUNT(F114:F115)),"Neužpildytos visų objektų kainos", "")</f>
        <v>Neužpildytos visų objektų kainos</v>
      </c>
    </row>
    <row r="117" spans="1:8" x14ac:dyDescent="0.25">
      <c r="C117" s="25" t="s">
        <v>76</v>
      </c>
      <c r="D117" s="28"/>
      <c r="E117" s="15" t="s">
        <v>77</v>
      </c>
      <c r="F117" s="15" t="str">
        <f>IF(OR(F116="",D117=""),"", ROUND(PRODUCT(D117,F116)/100,2))</f>
        <v/>
      </c>
      <c r="G117" s="14" t="str">
        <f>IF(D117="", "Nurodykite taikomą PVM dydį", "")</f>
        <v>Nurodykite taikomą PVM dydį</v>
      </c>
    </row>
    <row r="118" spans="1:8" x14ac:dyDescent="0.25">
      <c r="E118" s="15" t="s">
        <v>78</v>
      </c>
      <c r="F118" s="15">
        <f>IF(ISBLANK(F117), "", ROUND(SUM(F116:F117),2))</f>
        <v>0</v>
      </c>
    </row>
    <row r="122" spans="1:8" x14ac:dyDescent="0.25">
      <c r="A122" s="12" t="s">
        <v>124</v>
      </c>
      <c r="B122" s="12" t="s">
        <v>125</v>
      </c>
    </row>
    <row r="124" spans="1:8" x14ac:dyDescent="0.25">
      <c r="A124" s="12" t="s">
        <v>28</v>
      </c>
    </row>
    <row r="125" spans="1:8" ht="105" x14ac:dyDescent="0.25">
      <c r="A125" s="30" t="s">
        <v>29</v>
      </c>
      <c r="B125" s="30" t="s">
        <v>30</v>
      </c>
      <c r="C125" s="31" t="s">
        <v>31</v>
      </c>
      <c r="D125" s="31" t="s">
        <v>32</v>
      </c>
      <c r="E125" s="30" t="s">
        <v>33</v>
      </c>
      <c r="F125" s="30" t="s">
        <v>34</v>
      </c>
      <c r="G125" s="32" t="s">
        <v>35</v>
      </c>
      <c r="H125" s="32" t="s">
        <v>36</v>
      </c>
    </row>
    <row r="126" spans="1:8" x14ac:dyDescent="0.25">
      <c r="A126" s="15" t="s">
        <v>126</v>
      </c>
      <c r="B126" s="29" t="s">
        <v>127</v>
      </c>
      <c r="C126" s="26"/>
      <c r="D126" s="26"/>
      <c r="E126" s="16"/>
      <c r="F126" s="16"/>
      <c r="G126" s="16"/>
      <c r="H126" s="16"/>
    </row>
    <row r="127" spans="1:8" x14ac:dyDescent="0.25">
      <c r="A127" s="16" t="s">
        <v>128</v>
      </c>
      <c r="B127" s="33" t="s">
        <v>127</v>
      </c>
      <c r="C127" s="26">
        <v>6</v>
      </c>
      <c r="D127" s="26" t="s">
        <v>40</v>
      </c>
      <c r="E127" s="17"/>
      <c r="F127" s="16" t="str">
        <f>IF(ISBLANK(E127),"", PRODUCT(C127,E127))</f>
        <v/>
      </c>
      <c r="G127" s="18"/>
      <c r="H127" s="16"/>
    </row>
    <row r="128" spans="1:8" x14ac:dyDescent="0.25">
      <c r="A128" s="16" t="s">
        <v>129</v>
      </c>
      <c r="B128" s="33" t="s">
        <v>130</v>
      </c>
      <c r="C128" s="26"/>
      <c r="D128" s="26"/>
      <c r="E128" s="16"/>
      <c r="F128" s="16"/>
      <c r="G128" s="16"/>
      <c r="H128" s="18"/>
    </row>
    <row r="129" spans="1:8" x14ac:dyDescent="0.25">
      <c r="A129" s="16" t="s">
        <v>131</v>
      </c>
      <c r="B129" s="33" t="s">
        <v>132</v>
      </c>
      <c r="C129" s="26"/>
      <c r="D129" s="26"/>
      <c r="E129" s="16"/>
      <c r="F129" s="16"/>
      <c r="G129" s="16"/>
      <c r="H129" s="18"/>
    </row>
    <row r="130" spans="1:8" ht="30" x14ac:dyDescent="0.25">
      <c r="A130" s="16" t="s">
        <v>133</v>
      </c>
      <c r="B130" s="33" t="s">
        <v>134</v>
      </c>
      <c r="C130" s="26"/>
      <c r="D130" s="26"/>
      <c r="E130" s="16"/>
      <c r="F130" s="16"/>
      <c r="G130" s="16"/>
      <c r="H130" s="18"/>
    </row>
    <row r="131" spans="1:8" x14ac:dyDescent="0.25">
      <c r="A131" s="16" t="s">
        <v>135</v>
      </c>
      <c r="B131" s="33" t="s">
        <v>136</v>
      </c>
      <c r="C131" s="26"/>
      <c r="D131" s="26"/>
      <c r="E131" s="16"/>
      <c r="F131" s="16"/>
      <c r="G131" s="16"/>
      <c r="H131" s="18"/>
    </row>
    <row r="132" spans="1:8" ht="30" x14ac:dyDescent="0.25">
      <c r="A132" s="16" t="s">
        <v>137</v>
      </c>
      <c r="B132" s="33" t="s">
        <v>138</v>
      </c>
      <c r="C132" s="26"/>
      <c r="D132" s="26"/>
      <c r="E132" s="16"/>
      <c r="F132" s="16"/>
      <c r="G132" s="16"/>
      <c r="H132" s="18"/>
    </row>
    <row r="133" spans="1:8" x14ac:dyDescent="0.25">
      <c r="A133" s="16" t="s">
        <v>139</v>
      </c>
      <c r="B133" s="33" t="s">
        <v>140</v>
      </c>
      <c r="C133" s="26"/>
      <c r="D133" s="26"/>
      <c r="E133" s="16"/>
      <c r="F133" s="16"/>
      <c r="G133" s="16"/>
      <c r="H133" s="18"/>
    </row>
    <row r="134" spans="1:8" x14ac:dyDescent="0.25">
      <c r="A134" s="16" t="s">
        <v>141</v>
      </c>
      <c r="B134" s="33" t="s">
        <v>142</v>
      </c>
      <c r="C134" s="26"/>
      <c r="D134" s="26"/>
      <c r="E134" s="16"/>
      <c r="F134" s="16"/>
      <c r="G134" s="16"/>
      <c r="H134" s="18"/>
    </row>
    <row r="135" spans="1:8" x14ac:dyDescent="0.25">
      <c r="A135" s="16" t="s">
        <v>143</v>
      </c>
      <c r="B135" s="33" t="s">
        <v>144</v>
      </c>
      <c r="C135" s="26"/>
      <c r="D135" s="26"/>
      <c r="E135" s="16"/>
      <c r="F135" s="16"/>
      <c r="G135" s="16"/>
      <c r="H135" s="18"/>
    </row>
    <row r="136" spans="1:8" x14ac:dyDescent="0.25">
      <c r="A136" s="16" t="s">
        <v>145</v>
      </c>
      <c r="B136" s="33" t="s">
        <v>146</v>
      </c>
      <c r="C136" s="26"/>
      <c r="D136" s="26"/>
      <c r="E136" s="16"/>
      <c r="F136" s="16"/>
      <c r="G136" s="16"/>
      <c r="H136" s="18"/>
    </row>
    <row r="137" spans="1:8" x14ac:dyDescent="0.25">
      <c r="A137" s="16" t="s">
        <v>147</v>
      </c>
      <c r="B137" s="33" t="s">
        <v>148</v>
      </c>
      <c r="C137" s="26"/>
      <c r="D137" s="26"/>
      <c r="E137" s="16"/>
      <c r="F137" s="16"/>
      <c r="G137" s="16"/>
      <c r="H137" s="18"/>
    </row>
    <row r="138" spans="1:8" x14ac:dyDescent="0.25">
      <c r="A138" s="16" t="s">
        <v>149</v>
      </c>
      <c r="B138" s="33" t="s">
        <v>150</v>
      </c>
      <c r="C138" s="26"/>
      <c r="D138" s="26"/>
      <c r="E138" s="16"/>
      <c r="F138" s="16"/>
      <c r="G138" s="16"/>
      <c r="H138" s="18"/>
    </row>
    <row r="139" spans="1:8" x14ac:dyDescent="0.25">
      <c r="E139" s="15" t="s">
        <v>75</v>
      </c>
      <c r="F139" s="15" t="str">
        <f>IF((COUNT(C127:C138)&lt;&gt;COUNT(F127:F138)),"", ROUND(SUM(F127:F138),2))</f>
        <v/>
      </c>
      <c r="G139" s="14" t="str">
        <f>IF((COUNT(C127:C138)&lt;&gt;COUNT(F127:F138)),"Neužpildytos visų objektų kainos", "")</f>
        <v>Neužpildytos visų objektų kainos</v>
      </c>
    </row>
    <row r="140" spans="1:8" x14ac:dyDescent="0.25">
      <c r="C140" s="25" t="s">
        <v>76</v>
      </c>
      <c r="D140" s="28"/>
      <c r="E140" s="15" t="s">
        <v>77</v>
      </c>
      <c r="F140" s="15" t="str">
        <f>IF(OR(F139="",D140=""),"", ROUND(PRODUCT(D140,F139)/100,2))</f>
        <v/>
      </c>
      <c r="G140" s="14" t="str">
        <f>IF(D140="", "Nurodykite taikomą PVM dydį", "")</f>
        <v>Nurodykite taikomą PVM dydį</v>
      </c>
    </row>
    <row r="141" spans="1:8" x14ac:dyDescent="0.25">
      <c r="E141" s="15" t="s">
        <v>78</v>
      </c>
      <c r="F141" s="15">
        <f>IF(ISBLANK(F140), "", ROUND(SUM(F139:F140),2))</f>
        <v>0</v>
      </c>
    </row>
    <row r="145" spans="1:8" x14ac:dyDescent="0.25">
      <c r="A145" s="12" t="s">
        <v>151</v>
      </c>
      <c r="B145" s="12" t="s">
        <v>152</v>
      </c>
    </row>
    <row r="147" spans="1:8" x14ac:dyDescent="0.25">
      <c r="A147" s="12" t="s">
        <v>28</v>
      </c>
    </row>
    <row r="148" spans="1:8" ht="105" x14ac:dyDescent="0.25">
      <c r="A148" s="30" t="s">
        <v>29</v>
      </c>
      <c r="B148" s="30" t="s">
        <v>30</v>
      </c>
      <c r="C148" s="31" t="s">
        <v>31</v>
      </c>
      <c r="D148" s="31" t="s">
        <v>32</v>
      </c>
      <c r="E148" s="30" t="s">
        <v>33</v>
      </c>
      <c r="F148" s="30" t="s">
        <v>34</v>
      </c>
      <c r="G148" s="32" t="s">
        <v>35</v>
      </c>
      <c r="H148" s="32" t="s">
        <v>36</v>
      </c>
    </row>
    <row r="149" spans="1:8" x14ac:dyDescent="0.25">
      <c r="A149" s="15" t="s">
        <v>153</v>
      </c>
      <c r="B149" s="15" t="s">
        <v>154</v>
      </c>
      <c r="C149" s="26"/>
      <c r="D149" s="26"/>
      <c r="E149" s="16"/>
      <c r="F149" s="16"/>
      <c r="G149" s="16"/>
      <c r="H149" s="16"/>
    </row>
    <row r="150" spans="1:8" x14ac:dyDescent="0.25">
      <c r="A150" s="16" t="s">
        <v>155</v>
      </c>
      <c r="B150" s="16" t="s">
        <v>154</v>
      </c>
      <c r="C150" s="26">
        <v>6</v>
      </c>
      <c r="D150" s="26" t="s">
        <v>40</v>
      </c>
      <c r="E150" s="17"/>
      <c r="F150" s="16" t="str">
        <f>IF(ISBLANK(E150),"", PRODUCT(C150,E150))</f>
        <v/>
      </c>
      <c r="G150" s="18"/>
      <c r="H150" s="16"/>
    </row>
    <row r="151" spans="1:8" x14ac:dyDescent="0.25">
      <c r="A151" s="16" t="s">
        <v>156</v>
      </c>
      <c r="B151" s="16" t="s">
        <v>154</v>
      </c>
      <c r="C151" s="26"/>
      <c r="D151" s="26"/>
      <c r="E151" s="16"/>
      <c r="F151" s="16"/>
      <c r="G151" s="16"/>
      <c r="H151" s="18"/>
    </row>
    <row r="152" spans="1:8" x14ac:dyDescent="0.25">
      <c r="E152" s="15" t="s">
        <v>75</v>
      </c>
      <c r="F152" s="15" t="str">
        <f>IF((COUNT(C150:C151)&lt;&gt;COUNT(F150:F151)),"", ROUND(SUM(F150:F151),2))</f>
        <v/>
      </c>
      <c r="G152" s="14" t="str">
        <f>IF((COUNT(C150:C151)&lt;&gt;COUNT(F150:F151)),"Neužpildytos visų objektų kainos", "")</f>
        <v>Neužpildytos visų objektų kainos</v>
      </c>
    </row>
    <row r="153" spans="1:8" x14ac:dyDescent="0.25">
      <c r="C153" s="25" t="s">
        <v>76</v>
      </c>
      <c r="D153" s="28"/>
      <c r="E153" s="15" t="s">
        <v>77</v>
      </c>
      <c r="F153" s="15" t="str">
        <f>IF(OR(F152="",D153=""),"", ROUND(PRODUCT(D153,F152)/100,2))</f>
        <v/>
      </c>
      <c r="G153" s="14" t="str">
        <f>IF(D153="", "Nurodykite taikomą PVM dydį", "")</f>
        <v>Nurodykite taikomą PVM dydį</v>
      </c>
    </row>
    <row r="154" spans="1:8" x14ac:dyDescent="0.25">
      <c r="E154" s="15" t="s">
        <v>78</v>
      </c>
      <c r="F154" s="15">
        <f>IF(ISBLANK(F153), "", ROUND(SUM(F152:F153),2))</f>
        <v>0</v>
      </c>
    </row>
    <row r="158" spans="1:8" x14ac:dyDescent="0.25">
      <c r="A158" s="12" t="s">
        <v>157</v>
      </c>
      <c r="B158" s="12" t="s">
        <v>158</v>
      </c>
    </row>
    <row r="160" spans="1:8" x14ac:dyDescent="0.25">
      <c r="A160" s="12" t="s">
        <v>28</v>
      </c>
    </row>
    <row r="161" spans="1:8" ht="105" x14ac:dyDescent="0.25">
      <c r="A161" s="30" t="s">
        <v>29</v>
      </c>
      <c r="B161" s="30" t="s">
        <v>30</v>
      </c>
      <c r="C161" s="31" t="s">
        <v>31</v>
      </c>
      <c r="D161" s="31" t="s">
        <v>32</v>
      </c>
      <c r="E161" s="30" t="s">
        <v>33</v>
      </c>
      <c r="F161" s="30" t="s">
        <v>34</v>
      </c>
      <c r="G161" s="32" t="s">
        <v>35</v>
      </c>
      <c r="H161" s="32" t="s">
        <v>36</v>
      </c>
    </row>
    <row r="162" spans="1:8" x14ac:dyDescent="0.25">
      <c r="A162" s="15" t="s">
        <v>159</v>
      </c>
      <c r="B162" s="15" t="s">
        <v>160</v>
      </c>
      <c r="C162" s="26"/>
      <c r="D162" s="26"/>
      <c r="E162" s="16"/>
      <c r="F162" s="16"/>
      <c r="G162" s="16"/>
      <c r="H162" s="16"/>
    </row>
    <row r="163" spans="1:8" x14ac:dyDescent="0.25">
      <c r="A163" s="16" t="s">
        <v>161</v>
      </c>
      <c r="B163" s="16" t="s">
        <v>160</v>
      </c>
      <c r="C163" s="26">
        <v>600</v>
      </c>
      <c r="D163" s="26" t="s">
        <v>40</v>
      </c>
      <c r="E163" s="17"/>
      <c r="F163" s="16" t="str">
        <f>IF(ISBLANK(E163),"", PRODUCT(C163,E163))</f>
        <v/>
      </c>
      <c r="G163" s="18"/>
      <c r="H163" s="16"/>
    </row>
    <row r="164" spans="1:8" x14ac:dyDescent="0.25">
      <c r="A164" s="16" t="s">
        <v>162</v>
      </c>
      <c r="B164" s="16" t="s">
        <v>163</v>
      </c>
      <c r="C164" s="26"/>
      <c r="D164" s="26"/>
      <c r="E164" s="16"/>
      <c r="F164" s="16"/>
      <c r="G164" s="16"/>
      <c r="H164" s="18"/>
    </row>
    <row r="165" spans="1:8" x14ac:dyDescent="0.25">
      <c r="A165" s="16" t="s">
        <v>164</v>
      </c>
      <c r="B165" s="16" t="s">
        <v>165</v>
      </c>
      <c r="C165" s="26"/>
      <c r="D165" s="26"/>
      <c r="E165" s="16"/>
      <c r="F165" s="16"/>
      <c r="G165" s="16"/>
      <c r="H165" s="18"/>
    </row>
    <row r="166" spans="1:8" x14ac:dyDescent="0.25">
      <c r="A166" s="16" t="s">
        <v>166</v>
      </c>
      <c r="B166" s="16" t="s">
        <v>167</v>
      </c>
      <c r="C166" s="26"/>
      <c r="D166" s="26"/>
      <c r="E166" s="16"/>
      <c r="F166" s="16"/>
      <c r="G166" s="16"/>
      <c r="H166" s="18"/>
    </row>
    <row r="167" spans="1:8" x14ac:dyDescent="0.25">
      <c r="A167" s="16" t="s">
        <v>168</v>
      </c>
      <c r="B167" s="16" t="s">
        <v>169</v>
      </c>
      <c r="C167" s="26"/>
      <c r="D167" s="26"/>
      <c r="E167" s="16"/>
      <c r="F167" s="16"/>
      <c r="G167" s="16"/>
      <c r="H167" s="18"/>
    </row>
    <row r="168" spans="1:8" x14ac:dyDescent="0.25">
      <c r="E168" s="15" t="s">
        <v>75</v>
      </c>
      <c r="F168" s="15" t="str">
        <f>IF((COUNT(C163:C167)&lt;&gt;COUNT(F163:F167)),"", ROUND(SUM(F163:F167),2))</f>
        <v/>
      </c>
      <c r="G168" s="14" t="str">
        <f>IF((COUNT(C163:C167)&lt;&gt;COUNT(F163:F167)),"Neužpildytos visų objektų kainos", "")</f>
        <v>Neužpildytos visų objektų kainos</v>
      </c>
    </row>
    <row r="169" spans="1:8" x14ac:dyDescent="0.25">
      <c r="C169" s="25" t="s">
        <v>76</v>
      </c>
      <c r="D169" s="28"/>
      <c r="E169" s="15" t="s">
        <v>77</v>
      </c>
      <c r="F169" s="15" t="str">
        <f>IF(OR(F168="",D169=""),"", ROUND(PRODUCT(D169,F168)/100,2))</f>
        <v/>
      </c>
      <c r="G169" s="14" t="str">
        <f>IF(D169="", "Nurodykite taikomą PVM dydį", "")</f>
        <v>Nurodykite taikomą PVM dydį</v>
      </c>
    </row>
    <row r="170" spans="1:8" x14ac:dyDescent="0.25">
      <c r="E170" s="15" t="s">
        <v>78</v>
      </c>
      <c r="F170" s="15">
        <f>IF(ISBLANK(F169), "", ROUND(SUM(F168:F169),2))</f>
        <v>0</v>
      </c>
    </row>
    <row r="174" spans="1:8" x14ac:dyDescent="0.25">
      <c r="A174" s="12" t="s">
        <v>170</v>
      </c>
      <c r="B174" s="12" t="s">
        <v>171</v>
      </c>
    </row>
    <row r="176" spans="1:8" x14ac:dyDescent="0.25">
      <c r="A176" s="12" t="s">
        <v>28</v>
      </c>
    </row>
    <row r="177" spans="1:8" ht="105" x14ac:dyDescent="0.25">
      <c r="A177" s="30" t="s">
        <v>29</v>
      </c>
      <c r="B177" s="30" t="s">
        <v>30</v>
      </c>
      <c r="C177" s="31" t="s">
        <v>31</v>
      </c>
      <c r="D177" s="31" t="s">
        <v>32</v>
      </c>
      <c r="E177" s="30" t="s">
        <v>33</v>
      </c>
      <c r="F177" s="30" t="s">
        <v>34</v>
      </c>
      <c r="G177" s="32" t="s">
        <v>35</v>
      </c>
      <c r="H177" s="32" t="s">
        <v>36</v>
      </c>
    </row>
    <row r="178" spans="1:8" x14ac:dyDescent="0.25">
      <c r="A178" s="15" t="s">
        <v>172</v>
      </c>
      <c r="B178" s="29" t="s">
        <v>173</v>
      </c>
      <c r="C178" s="26"/>
      <c r="D178" s="26"/>
      <c r="E178" s="16"/>
      <c r="F178" s="16"/>
      <c r="G178" s="16"/>
      <c r="H178" s="16"/>
    </row>
    <row r="179" spans="1:8" x14ac:dyDescent="0.25">
      <c r="A179" s="16" t="s">
        <v>174</v>
      </c>
      <c r="B179" s="33" t="s">
        <v>173</v>
      </c>
      <c r="C179" s="26">
        <v>300</v>
      </c>
      <c r="D179" s="26" t="s">
        <v>40</v>
      </c>
      <c r="E179" s="17"/>
      <c r="F179" s="16" t="str">
        <f>IF(ISBLANK(E179),"", PRODUCT(C179,E179))</f>
        <v/>
      </c>
      <c r="G179" s="18"/>
      <c r="H179" s="16"/>
    </row>
    <row r="180" spans="1:8" x14ac:dyDescent="0.25">
      <c r="A180" s="16" t="s">
        <v>175</v>
      </c>
      <c r="B180" s="33" t="s">
        <v>176</v>
      </c>
      <c r="C180" s="26"/>
      <c r="D180" s="26"/>
      <c r="E180" s="16"/>
      <c r="F180" s="16"/>
      <c r="G180" s="16"/>
      <c r="H180" s="18"/>
    </row>
    <row r="181" spans="1:8" x14ac:dyDescent="0.25">
      <c r="A181" s="16" t="s">
        <v>177</v>
      </c>
      <c r="B181" s="33" t="s">
        <v>178</v>
      </c>
      <c r="C181" s="26"/>
      <c r="D181" s="26"/>
      <c r="E181" s="16"/>
      <c r="F181" s="16"/>
      <c r="G181" s="16"/>
      <c r="H181" s="18"/>
    </row>
    <row r="182" spans="1:8" x14ac:dyDescent="0.25">
      <c r="A182" s="16" t="s">
        <v>179</v>
      </c>
      <c r="B182" s="33" t="s">
        <v>180</v>
      </c>
      <c r="C182" s="26"/>
      <c r="D182" s="26"/>
      <c r="E182" s="16"/>
      <c r="F182" s="16"/>
      <c r="G182" s="16"/>
      <c r="H182" s="18"/>
    </row>
    <row r="183" spans="1:8" x14ac:dyDescent="0.25">
      <c r="A183" s="16" t="s">
        <v>181</v>
      </c>
      <c r="B183" s="33" t="s">
        <v>182</v>
      </c>
      <c r="C183" s="26"/>
      <c r="D183" s="26"/>
      <c r="E183" s="16"/>
      <c r="F183" s="16"/>
      <c r="G183" s="16"/>
      <c r="H183" s="18"/>
    </row>
    <row r="184" spans="1:8" x14ac:dyDescent="0.25">
      <c r="E184" s="15" t="s">
        <v>75</v>
      </c>
      <c r="F184" s="15" t="str">
        <f>IF((COUNT(C179:C183)&lt;&gt;COUNT(F179:F183)),"", ROUND(SUM(F179:F183),2))</f>
        <v/>
      </c>
      <c r="G184" s="14" t="str">
        <f>IF((COUNT(C179:C183)&lt;&gt;COUNT(F179:F183)),"Neužpildytos visų objektų kainos", "")</f>
        <v>Neužpildytos visų objektų kainos</v>
      </c>
    </row>
    <row r="185" spans="1:8" x14ac:dyDescent="0.25">
      <c r="C185" s="25" t="s">
        <v>76</v>
      </c>
      <c r="D185" s="28"/>
      <c r="E185" s="15" t="s">
        <v>77</v>
      </c>
      <c r="F185" s="15" t="str">
        <f>IF(OR(F184="",D185=""),"", ROUND(PRODUCT(D185,F184)/100,2))</f>
        <v/>
      </c>
      <c r="G185" s="14" t="str">
        <f>IF(D185="", "Nurodykite taikomą PVM dydį", "")</f>
        <v>Nurodykite taikomą PVM dydį</v>
      </c>
    </row>
    <row r="186" spans="1:8" x14ac:dyDescent="0.25">
      <c r="E186" s="15" t="s">
        <v>78</v>
      </c>
      <c r="F186" s="15">
        <f>IF(ISBLANK(F185), "", ROUND(SUM(F184:F185),2))</f>
        <v>0</v>
      </c>
    </row>
    <row r="190" spans="1:8" x14ac:dyDescent="0.25">
      <c r="A190" s="12" t="s">
        <v>183</v>
      </c>
      <c r="B190" s="12" t="s">
        <v>184</v>
      </c>
    </row>
    <row r="192" spans="1:8" x14ac:dyDescent="0.25">
      <c r="A192" s="12" t="s">
        <v>28</v>
      </c>
    </row>
    <row r="193" spans="1:8" ht="105" x14ac:dyDescent="0.25">
      <c r="A193" s="30" t="s">
        <v>29</v>
      </c>
      <c r="B193" s="30" t="s">
        <v>30</v>
      </c>
      <c r="C193" s="31" t="s">
        <v>31</v>
      </c>
      <c r="D193" s="31" t="s">
        <v>32</v>
      </c>
      <c r="E193" s="30" t="s">
        <v>33</v>
      </c>
      <c r="F193" s="30" t="s">
        <v>34</v>
      </c>
      <c r="G193" s="32" t="s">
        <v>35</v>
      </c>
      <c r="H193" s="32" t="s">
        <v>36</v>
      </c>
    </row>
    <row r="194" spans="1:8" x14ac:dyDescent="0.25">
      <c r="A194" s="15" t="s">
        <v>185</v>
      </c>
      <c r="B194" s="29" t="s">
        <v>186</v>
      </c>
      <c r="C194" s="26"/>
      <c r="D194" s="26"/>
      <c r="E194" s="16"/>
      <c r="F194" s="16"/>
      <c r="G194" s="16"/>
      <c r="H194" s="16"/>
    </row>
    <row r="195" spans="1:8" x14ac:dyDescent="0.25">
      <c r="A195" s="16" t="s">
        <v>187</v>
      </c>
      <c r="B195" s="33" t="s">
        <v>186</v>
      </c>
      <c r="C195" s="26">
        <v>450</v>
      </c>
      <c r="D195" s="26" t="s">
        <v>40</v>
      </c>
      <c r="E195" s="17"/>
      <c r="F195" s="16" t="str">
        <f>IF(ISBLANK(E195),"", PRODUCT(C195,E195))</f>
        <v/>
      </c>
      <c r="G195" s="18"/>
      <c r="H195" s="16"/>
    </row>
    <row r="196" spans="1:8" x14ac:dyDescent="0.25">
      <c r="A196" s="16" t="s">
        <v>188</v>
      </c>
      <c r="B196" s="33" t="s">
        <v>189</v>
      </c>
      <c r="C196" s="26"/>
      <c r="D196" s="26"/>
      <c r="E196" s="16"/>
      <c r="F196" s="16"/>
      <c r="G196" s="16"/>
      <c r="H196" s="18"/>
    </row>
    <row r="197" spans="1:8" x14ac:dyDescent="0.25">
      <c r="A197" s="16" t="s">
        <v>190</v>
      </c>
      <c r="B197" s="33" t="s">
        <v>191</v>
      </c>
      <c r="C197" s="26"/>
      <c r="D197" s="26"/>
      <c r="E197" s="16"/>
      <c r="F197" s="16"/>
      <c r="G197" s="16"/>
      <c r="H197" s="18"/>
    </row>
    <row r="198" spans="1:8" x14ac:dyDescent="0.25">
      <c r="A198" s="16" t="s">
        <v>192</v>
      </c>
      <c r="B198" s="33" t="s">
        <v>193</v>
      </c>
      <c r="C198" s="26"/>
      <c r="D198" s="26"/>
      <c r="E198" s="16"/>
      <c r="F198" s="16"/>
      <c r="G198" s="16"/>
      <c r="H198" s="18"/>
    </row>
    <row r="199" spans="1:8" x14ac:dyDescent="0.25">
      <c r="A199" s="16" t="s">
        <v>194</v>
      </c>
      <c r="B199" s="33" t="s">
        <v>195</v>
      </c>
      <c r="C199" s="26"/>
      <c r="D199" s="26"/>
      <c r="E199" s="16"/>
      <c r="F199" s="16"/>
      <c r="G199" s="16"/>
      <c r="H199" s="18"/>
    </row>
    <row r="200" spans="1:8" x14ac:dyDescent="0.25">
      <c r="A200" s="16" t="s">
        <v>196</v>
      </c>
      <c r="B200" s="33" t="s">
        <v>197</v>
      </c>
      <c r="C200" s="26"/>
      <c r="D200" s="26"/>
      <c r="E200" s="16"/>
      <c r="F200" s="16"/>
      <c r="G200" s="16"/>
      <c r="H200" s="18"/>
    </row>
    <row r="201" spans="1:8" x14ac:dyDescent="0.25">
      <c r="E201" s="15" t="s">
        <v>75</v>
      </c>
      <c r="F201" s="15" t="str">
        <f>IF((COUNT(C195:C200)&lt;&gt;COUNT(F195:F200)),"", ROUND(SUM(F195:F200),2))</f>
        <v/>
      </c>
      <c r="G201" s="14" t="str">
        <f>IF((COUNT(C195:C200)&lt;&gt;COUNT(F195:F200)),"Neužpildytos visų objektų kainos", "")</f>
        <v>Neužpildytos visų objektų kainos</v>
      </c>
    </row>
    <row r="202" spans="1:8" x14ac:dyDescent="0.25">
      <c r="C202" s="25" t="s">
        <v>76</v>
      </c>
      <c r="D202" s="28"/>
      <c r="E202" s="15" t="s">
        <v>77</v>
      </c>
      <c r="F202" s="15" t="str">
        <f>IF(OR(F201="",D202=""),"", ROUND(PRODUCT(D202,F201)/100,2))</f>
        <v/>
      </c>
      <c r="G202" s="14" t="str">
        <f>IF(D202="", "Nurodykite taikomą PVM dydį", "")</f>
        <v>Nurodykite taikomą PVM dydį</v>
      </c>
    </row>
    <row r="203" spans="1:8" x14ac:dyDescent="0.25">
      <c r="E203" s="15" t="s">
        <v>78</v>
      </c>
      <c r="F203" s="15">
        <f>IF(ISBLANK(F202), "", ROUND(SUM(F201:F202),2))</f>
        <v>0</v>
      </c>
    </row>
    <row r="207" spans="1:8" x14ac:dyDescent="0.25">
      <c r="A207" s="12" t="s">
        <v>198</v>
      </c>
      <c r="B207" s="12" t="s">
        <v>199</v>
      </c>
    </row>
    <row r="209" spans="1:8" x14ac:dyDescent="0.25">
      <c r="A209" s="12" t="s">
        <v>28</v>
      </c>
    </row>
    <row r="210" spans="1:8" ht="105" x14ac:dyDescent="0.25">
      <c r="A210" s="30" t="s">
        <v>29</v>
      </c>
      <c r="B210" s="30" t="s">
        <v>30</v>
      </c>
      <c r="C210" s="31" t="s">
        <v>31</v>
      </c>
      <c r="D210" s="31" t="s">
        <v>32</v>
      </c>
      <c r="E210" s="30" t="s">
        <v>33</v>
      </c>
      <c r="F210" s="30" t="s">
        <v>34</v>
      </c>
      <c r="G210" s="32" t="s">
        <v>35</v>
      </c>
      <c r="H210" s="32" t="s">
        <v>36</v>
      </c>
    </row>
    <row r="211" spans="1:8" x14ac:dyDescent="0.25">
      <c r="A211" s="15" t="s">
        <v>200</v>
      </c>
      <c r="B211" s="29" t="s">
        <v>201</v>
      </c>
      <c r="C211" s="26"/>
      <c r="D211" s="26"/>
      <c r="E211" s="16"/>
      <c r="F211" s="16"/>
      <c r="G211" s="16"/>
      <c r="H211" s="16"/>
    </row>
    <row r="212" spans="1:8" x14ac:dyDescent="0.25">
      <c r="A212" s="16" t="s">
        <v>202</v>
      </c>
      <c r="B212" s="33" t="s">
        <v>201</v>
      </c>
      <c r="C212" s="26">
        <v>3000</v>
      </c>
      <c r="D212" s="26" t="s">
        <v>40</v>
      </c>
      <c r="E212" s="17"/>
      <c r="F212" s="16" t="str">
        <f>IF(ISBLANK(E212),"", PRODUCT(C212,E212))</f>
        <v/>
      </c>
      <c r="G212" s="18"/>
      <c r="H212" s="16"/>
    </row>
    <row r="213" spans="1:8" x14ac:dyDescent="0.25">
      <c r="A213" s="16" t="s">
        <v>203</v>
      </c>
      <c r="B213" s="33" t="s">
        <v>204</v>
      </c>
      <c r="C213" s="26"/>
      <c r="D213" s="26"/>
      <c r="E213" s="16"/>
      <c r="F213" s="16"/>
      <c r="G213" s="16"/>
      <c r="H213" s="18"/>
    </row>
    <row r="214" spans="1:8" x14ac:dyDescent="0.25">
      <c r="A214" s="16" t="s">
        <v>205</v>
      </c>
      <c r="B214" s="33" t="s">
        <v>206</v>
      </c>
      <c r="C214" s="26"/>
      <c r="D214" s="26"/>
      <c r="E214" s="16"/>
      <c r="F214" s="16"/>
      <c r="G214" s="16"/>
      <c r="H214" s="18"/>
    </row>
    <row r="215" spans="1:8" x14ac:dyDescent="0.25">
      <c r="A215" s="16" t="s">
        <v>207</v>
      </c>
      <c r="B215" s="33" t="s">
        <v>208</v>
      </c>
      <c r="C215" s="26"/>
      <c r="D215" s="26"/>
      <c r="E215" s="16"/>
      <c r="F215" s="16"/>
      <c r="G215" s="16"/>
      <c r="H215" s="18"/>
    </row>
    <row r="216" spans="1:8" x14ac:dyDescent="0.25">
      <c r="A216" s="16" t="s">
        <v>209</v>
      </c>
      <c r="B216" s="33" t="s">
        <v>210</v>
      </c>
      <c r="C216" s="26"/>
      <c r="D216" s="26"/>
      <c r="E216" s="16"/>
      <c r="F216" s="16"/>
      <c r="G216" s="16"/>
      <c r="H216" s="18"/>
    </row>
    <row r="217" spans="1:8" x14ac:dyDescent="0.25">
      <c r="E217" s="15" t="s">
        <v>75</v>
      </c>
      <c r="F217" s="15" t="str">
        <f>IF((COUNT(C212:C216)&lt;&gt;COUNT(F212:F216)),"", ROUND(SUM(F212:F216),2))</f>
        <v/>
      </c>
      <c r="G217" s="14" t="str">
        <f>IF((COUNT(C212:C216)&lt;&gt;COUNT(F212:F216)),"Neužpildytos visų objektų kainos", "")</f>
        <v>Neužpildytos visų objektų kainos</v>
      </c>
    </row>
    <row r="218" spans="1:8" x14ac:dyDescent="0.25">
      <c r="C218" s="25" t="s">
        <v>76</v>
      </c>
      <c r="D218" s="28"/>
      <c r="E218" s="15" t="s">
        <v>77</v>
      </c>
      <c r="F218" s="15" t="str">
        <f>IF(OR(F217="",D218=""),"", ROUND(PRODUCT(D218,F217)/100,2))</f>
        <v/>
      </c>
      <c r="G218" s="14" t="str">
        <f>IF(D218="", "Nurodykite taikomą PVM dydį", "")</f>
        <v>Nurodykite taikomą PVM dydį</v>
      </c>
    </row>
    <row r="219" spans="1:8" x14ac:dyDescent="0.25">
      <c r="E219" s="15" t="s">
        <v>78</v>
      </c>
      <c r="F219" s="15">
        <f>IF(ISBLANK(F218), "", ROUND(SUM(F217:F218),2))</f>
        <v>0</v>
      </c>
    </row>
    <row r="223" spans="1:8" x14ac:dyDescent="0.25">
      <c r="A223" s="12" t="s">
        <v>211</v>
      </c>
      <c r="B223" s="12" t="s">
        <v>212</v>
      </c>
    </row>
    <row r="225" spans="1:8" x14ac:dyDescent="0.25">
      <c r="A225" s="12" t="s">
        <v>28</v>
      </c>
    </row>
    <row r="226" spans="1:8" ht="105" x14ac:dyDescent="0.25">
      <c r="A226" s="30" t="s">
        <v>29</v>
      </c>
      <c r="B226" s="30" t="s">
        <v>30</v>
      </c>
      <c r="C226" s="31" t="s">
        <v>31</v>
      </c>
      <c r="D226" s="31" t="s">
        <v>32</v>
      </c>
      <c r="E226" s="30" t="s">
        <v>33</v>
      </c>
      <c r="F226" s="30" t="s">
        <v>34</v>
      </c>
      <c r="G226" s="32" t="s">
        <v>35</v>
      </c>
      <c r="H226" s="32" t="s">
        <v>36</v>
      </c>
    </row>
    <row r="227" spans="1:8" x14ac:dyDescent="0.25">
      <c r="A227" s="15" t="s">
        <v>213</v>
      </c>
      <c r="B227" s="29" t="s">
        <v>214</v>
      </c>
      <c r="C227" s="26"/>
      <c r="D227" s="26"/>
      <c r="E227" s="16"/>
      <c r="F227" s="16"/>
      <c r="G227" s="16"/>
      <c r="H227" s="16"/>
    </row>
    <row r="228" spans="1:8" x14ac:dyDescent="0.25">
      <c r="A228" s="16" t="s">
        <v>215</v>
      </c>
      <c r="B228" s="33" t="s">
        <v>214</v>
      </c>
      <c r="C228" s="26">
        <v>60</v>
      </c>
      <c r="D228" s="26" t="s">
        <v>40</v>
      </c>
      <c r="E228" s="17"/>
      <c r="F228" s="16" t="str">
        <f>IF(ISBLANK(E228),"", PRODUCT(C228,E228))</f>
        <v/>
      </c>
      <c r="G228" s="18"/>
      <c r="H228" s="16"/>
    </row>
    <row r="229" spans="1:8" x14ac:dyDescent="0.25">
      <c r="A229" s="16" t="s">
        <v>216</v>
      </c>
      <c r="B229" s="33" t="s">
        <v>217</v>
      </c>
      <c r="C229" s="26"/>
      <c r="D229" s="26"/>
      <c r="E229" s="16"/>
      <c r="F229" s="16"/>
      <c r="G229" s="16"/>
      <c r="H229" s="18"/>
    </row>
    <row r="230" spans="1:8" x14ac:dyDescent="0.25">
      <c r="A230" s="16" t="s">
        <v>218</v>
      </c>
      <c r="B230" s="33" t="s">
        <v>219</v>
      </c>
      <c r="C230" s="26"/>
      <c r="D230" s="26"/>
      <c r="E230" s="16"/>
      <c r="F230" s="16"/>
      <c r="G230" s="16"/>
      <c r="H230" s="18"/>
    </row>
    <row r="231" spans="1:8" x14ac:dyDescent="0.25">
      <c r="A231" s="16" t="s">
        <v>220</v>
      </c>
      <c r="B231" s="33" t="s">
        <v>221</v>
      </c>
      <c r="C231" s="26"/>
      <c r="D231" s="26"/>
      <c r="E231" s="16"/>
      <c r="F231" s="16"/>
      <c r="G231" s="16"/>
      <c r="H231" s="18"/>
    </row>
    <row r="232" spans="1:8" x14ac:dyDescent="0.25">
      <c r="E232" s="15" t="s">
        <v>75</v>
      </c>
      <c r="F232" s="15" t="str">
        <f>IF((COUNT(C228:C231)&lt;&gt;COUNT(F228:F231)),"", ROUND(SUM(F228:F231),2))</f>
        <v/>
      </c>
      <c r="G232" s="14" t="str">
        <f>IF((COUNT(C228:C231)&lt;&gt;COUNT(F228:F231)),"Neužpildytos visų objektų kainos", "")</f>
        <v>Neužpildytos visų objektų kainos</v>
      </c>
    </row>
    <row r="233" spans="1:8" x14ac:dyDescent="0.25">
      <c r="C233" s="25" t="s">
        <v>76</v>
      </c>
      <c r="D233" s="28"/>
      <c r="E233" s="15" t="s">
        <v>77</v>
      </c>
      <c r="F233" s="15" t="str">
        <f>IF(OR(F232="",D233=""),"", ROUND(PRODUCT(D233,F232)/100,2))</f>
        <v/>
      </c>
      <c r="G233" s="14" t="str">
        <f>IF(D233="", "Nurodykite taikomą PVM dydį", "")</f>
        <v>Nurodykite taikomą PVM dydį</v>
      </c>
    </row>
    <row r="234" spans="1:8" x14ac:dyDescent="0.25">
      <c r="E234" s="15" t="s">
        <v>78</v>
      </c>
      <c r="F234" s="15">
        <f>IF(ISBLANK(F233), "", ROUND(SUM(F232:F233),2))</f>
        <v>0</v>
      </c>
    </row>
    <row r="238" spans="1:8" x14ac:dyDescent="0.25">
      <c r="A238" s="12" t="s">
        <v>222</v>
      </c>
      <c r="B238" s="12" t="s">
        <v>223</v>
      </c>
    </row>
    <row r="240" spans="1:8" x14ac:dyDescent="0.25">
      <c r="A240" s="12" t="s">
        <v>28</v>
      </c>
    </row>
    <row r="241" spans="1:8" ht="105" x14ac:dyDescent="0.25">
      <c r="A241" s="30" t="s">
        <v>29</v>
      </c>
      <c r="B241" s="30" t="s">
        <v>30</v>
      </c>
      <c r="C241" s="31" t="s">
        <v>31</v>
      </c>
      <c r="D241" s="31" t="s">
        <v>32</v>
      </c>
      <c r="E241" s="30" t="s">
        <v>33</v>
      </c>
      <c r="F241" s="30" t="s">
        <v>34</v>
      </c>
      <c r="G241" s="32" t="s">
        <v>35</v>
      </c>
      <c r="H241" s="32" t="s">
        <v>36</v>
      </c>
    </row>
    <row r="242" spans="1:8" ht="30" x14ac:dyDescent="0.25">
      <c r="A242" s="15" t="s">
        <v>224</v>
      </c>
      <c r="B242" s="29" t="s">
        <v>225</v>
      </c>
      <c r="C242" s="26"/>
      <c r="D242" s="26"/>
      <c r="E242" s="16"/>
      <c r="F242" s="16"/>
      <c r="G242" s="16"/>
      <c r="H242" s="16"/>
    </row>
    <row r="243" spans="1:8" ht="30" x14ac:dyDescent="0.25">
      <c r="A243" s="16" t="s">
        <v>226</v>
      </c>
      <c r="B243" s="33" t="s">
        <v>225</v>
      </c>
      <c r="C243" s="26">
        <v>6000</v>
      </c>
      <c r="D243" s="26" t="s">
        <v>40</v>
      </c>
      <c r="E243" s="17"/>
      <c r="F243" s="16" t="str">
        <f>IF(ISBLANK(E243),"", PRODUCT(C243,E243))</f>
        <v/>
      </c>
      <c r="G243" s="18"/>
      <c r="H243" s="16"/>
    </row>
    <row r="244" spans="1:8" ht="75" x14ac:dyDescent="0.25">
      <c r="A244" s="16" t="s">
        <v>227</v>
      </c>
      <c r="B244" s="33" t="s">
        <v>228</v>
      </c>
      <c r="C244" s="26"/>
      <c r="D244" s="26"/>
      <c r="E244" s="16"/>
      <c r="F244" s="16"/>
      <c r="G244" s="16"/>
      <c r="H244" s="18"/>
    </row>
    <row r="245" spans="1:8" x14ac:dyDescent="0.25">
      <c r="A245" s="16" t="s">
        <v>229</v>
      </c>
      <c r="B245" s="33" t="s">
        <v>230</v>
      </c>
      <c r="C245" s="26"/>
      <c r="D245" s="26"/>
      <c r="E245" s="16"/>
      <c r="F245" s="16"/>
      <c r="G245" s="16"/>
      <c r="H245" s="18"/>
    </row>
    <row r="246" spans="1:8" x14ac:dyDescent="0.25">
      <c r="A246" s="16" t="s">
        <v>231</v>
      </c>
      <c r="B246" s="33" t="s">
        <v>232</v>
      </c>
      <c r="C246" s="26"/>
      <c r="D246" s="26"/>
      <c r="E246" s="16"/>
      <c r="F246" s="16"/>
      <c r="G246" s="16"/>
      <c r="H246" s="18"/>
    </row>
    <row r="247" spans="1:8" x14ac:dyDescent="0.25">
      <c r="A247" s="16" t="s">
        <v>233</v>
      </c>
      <c r="B247" s="33" t="s">
        <v>234</v>
      </c>
      <c r="C247" s="26"/>
      <c r="D247" s="26"/>
      <c r="E247" s="16"/>
      <c r="F247" s="16"/>
      <c r="G247" s="16"/>
      <c r="H247" s="18"/>
    </row>
    <row r="248" spans="1:8" x14ac:dyDescent="0.25">
      <c r="A248" s="16" t="s">
        <v>235</v>
      </c>
      <c r="B248" s="33" t="s">
        <v>236</v>
      </c>
      <c r="C248" s="26"/>
      <c r="D248" s="26"/>
      <c r="E248" s="16"/>
      <c r="F248" s="16"/>
      <c r="G248" s="16"/>
      <c r="H248" s="18"/>
    </row>
    <row r="249" spans="1:8" ht="75" x14ac:dyDescent="0.25">
      <c r="A249" s="16" t="s">
        <v>237</v>
      </c>
      <c r="B249" s="33" t="s">
        <v>238</v>
      </c>
      <c r="C249" s="26"/>
      <c r="D249" s="26"/>
      <c r="E249" s="16"/>
      <c r="F249" s="16"/>
      <c r="G249" s="16"/>
      <c r="H249" s="18"/>
    </row>
    <row r="250" spans="1:8" ht="90" x14ac:dyDescent="0.25">
      <c r="A250" s="16" t="s">
        <v>239</v>
      </c>
      <c r="B250" s="33" t="s">
        <v>240</v>
      </c>
      <c r="C250" s="26"/>
      <c r="D250" s="26"/>
      <c r="E250" s="16"/>
      <c r="F250" s="16"/>
      <c r="G250" s="16"/>
      <c r="H250" s="18"/>
    </row>
    <row r="251" spans="1:8" x14ac:dyDescent="0.25">
      <c r="A251" s="16" t="s">
        <v>241</v>
      </c>
      <c r="B251" s="33" t="s">
        <v>242</v>
      </c>
      <c r="C251" s="26"/>
      <c r="D251" s="26"/>
      <c r="E251" s="16"/>
      <c r="F251" s="16"/>
      <c r="G251" s="16"/>
      <c r="H251" s="18"/>
    </row>
    <row r="252" spans="1:8" ht="30" x14ac:dyDescent="0.25">
      <c r="A252" s="16" t="s">
        <v>243</v>
      </c>
      <c r="B252" s="33" t="s">
        <v>244</v>
      </c>
      <c r="C252" s="26"/>
      <c r="D252" s="26"/>
      <c r="E252" s="16"/>
      <c r="F252" s="16"/>
      <c r="G252" s="16"/>
      <c r="H252" s="18"/>
    </row>
    <row r="253" spans="1:8" ht="30" x14ac:dyDescent="0.25">
      <c r="A253" s="16" t="s">
        <v>245</v>
      </c>
      <c r="B253" s="33" t="s">
        <v>246</v>
      </c>
      <c r="C253" s="26"/>
      <c r="D253" s="26"/>
      <c r="E253" s="16"/>
      <c r="F253" s="16"/>
      <c r="G253" s="16"/>
      <c r="H253" s="18"/>
    </row>
    <row r="254" spans="1:8" ht="30" x14ac:dyDescent="0.25">
      <c r="A254" s="16" t="s">
        <v>247</v>
      </c>
      <c r="B254" s="33" t="s">
        <v>248</v>
      </c>
      <c r="C254" s="26"/>
      <c r="D254" s="26"/>
      <c r="E254" s="16"/>
      <c r="F254" s="16"/>
      <c r="G254" s="16"/>
      <c r="H254" s="18"/>
    </row>
    <row r="255" spans="1:8" ht="30" x14ac:dyDescent="0.25">
      <c r="A255" s="16" t="s">
        <v>249</v>
      </c>
      <c r="B255" s="33" t="s">
        <v>250</v>
      </c>
      <c r="C255" s="26"/>
      <c r="D255" s="26"/>
      <c r="E255" s="16"/>
      <c r="F255" s="16"/>
      <c r="G255" s="16"/>
      <c r="H255" s="18"/>
    </row>
    <row r="256" spans="1:8" ht="45" x14ac:dyDescent="0.25">
      <c r="A256" s="16" t="s">
        <v>251</v>
      </c>
      <c r="B256" s="33" t="s">
        <v>252</v>
      </c>
      <c r="C256" s="26"/>
      <c r="D256" s="26"/>
      <c r="E256" s="16"/>
      <c r="F256" s="16"/>
      <c r="G256" s="16"/>
      <c r="H256" s="18"/>
    </row>
    <row r="257" spans="1:8" ht="45" x14ac:dyDescent="0.25">
      <c r="A257" s="16" t="s">
        <v>253</v>
      </c>
      <c r="B257" s="33" t="s">
        <v>254</v>
      </c>
      <c r="C257" s="26"/>
      <c r="D257" s="26"/>
      <c r="E257" s="16"/>
      <c r="F257" s="16"/>
      <c r="G257" s="16"/>
      <c r="H257" s="18"/>
    </row>
    <row r="258" spans="1:8" x14ac:dyDescent="0.25">
      <c r="A258" s="16" t="s">
        <v>255</v>
      </c>
      <c r="B258" s="33" t="s">
        <v>256</v>
      </c>
      <c r="C258" s="26"/>
      <c r="D258" s="26"/>
      <c r="E258" s="16"/>
      <c r="F258" s="16"/>
      <c r="G258" s="16"/>
      <c r="H258" s="18"/>
    </row>
    <row r="259" spans="1:8" x14ac:dyDescent="0.25">
      <c r="A259" s="16" t="s">
        <v>257</v>
      </c>
      <c r="B259" s="33" t="s">
        <v>258</v>
      </c>
      <c r="C259" s="26"/>
      <c r="D259" s="26"/>
      <c r="E259" s="16"/>
      <c r="F259" s="16"/>
      <c r="G259" s="16"/>
      <c r="H259" s="18"/>
    </row>
    <row r="260" spans="1:8" x14ac:dyDescent="0.25">
      <c r="A260" s="16" t="s">
        <v>259</v>
      </c>
      <c r="B260" s="33" t="s">
        <v>260</v>
      </c>
      <c r="C260" s="26"/>
      <c r="D260" s="26"/>
      <c r="E260" s="16"/>
      <c r="F260" s="16"/>
      <c r="G260" s="16"/>
      <c r="H260" s="18"/>
    </row>
    <row r="261" spans="1:8" ht="30" x14ac:dyDescent="0.25">
      <c r="A261" s="16" t="s">
        <v>261</v>
      </c>
      <c r="B261" s="33" t="s">
        <v>262</v>
      </c>
      <c r="C261" s="26"/>
      <c r="D261" s="26"/>
      <c r="E261" s="16"/>
      <c r="F261" s="16"/>
      <c r="G261" s="16"/>
      <c r="H261" s="18"/>
    </row>
    <row r="262" spans="1:8" x14ac:dyDescent="0.25">
      <c r="E262" s="15" t="s">
        <v>75</v>
      </c>
      <c r="F262" s="15" t="str">
        <f>IF((COUNT(C243:C261)&lt;&gt;COUNT(F243:F261)),"", ROUND(SUM(F243:F261),2))</f>
        <v/>
      </c>
      <c r="G262" s="14" t="str">
        <f>IF((COUNT(C243:C261)&lt;&gt;COUNT(F243:F261)),"Neužpildytos visų objektų kainos", "")</f>
        <v>Neužpildytos visų objektų kainos</v>
      </c>
    </row>
    <row r="263" spans="1:8" x14ac:dyDescent="0.25">
      <c r="C263" s="25" t="s">
        <v>76</v>
      </c>
      <c r="D263" s="28"/>
      <c r="E263" s="15" t="s">
        <v>77</v>
      </c>
      <c r="F263" s="15" t="str">
        <f>IF(OR(F262="",D263=""),"", ROUND(PRODUCT(D263,F262)/100,2))</f>
        <v/>
      </c>
      <c r="G263" s="14" t="str">
        <f>IF(D263="", "Nurodykite taikomą PVM dydį", "")</f>
        <v>Nurodykite taikomą PVM dydį</v>
      </c>
    </row>
    <row r="264" spans="1:8" x14ac:dyDescent="0.25">
      <c r="E264" s="15" t="s">
        <v>78</v>
      </c>
      <c r="F264" s="15">
        <f>IF(ISBLANK(F263), "", ROUND(SUM(F262:F263),2))</f>
        <v>0</v>
      </c>
    </row>
    <row r="268" spans="1:8" x14ac:dyDescent="0.25">
      <c r="A268" s="12" t="s">
        <v>263</v>
      </c>
      <c r="B268" s="12" t="s">
        <v>264</v>
      </c>
    </row>
    <row r="270" spans="1:8" x14ac:dyDescent="0.25">
      <c r="A270" s="12" t="s">
        <v>28</v>
      </c>
    </row>
    <row r="271" spans="1:8" ht="105" x14ac:dyDescent="0.25">
      <c r="A271" s="30" t="s">
        <v>29</v>
      </c>
      <c r="B271" s="30" t="s">
        <v>30</v>
      </c>
      <c r="C271" s="31" t="s">
        <v>31</v>
      </c>
      <c r="D271" s="31" t="s">
        <v>32</v>
      </c>
      <c r="E271" s="30" t="s">
        <v>33</v>
      </c>
      <c r="F271" s="30" t="s">
        <v>34</v>
      </c>
      <c r="G271" s="32" t="s">
        <v>35</v>
      </c>
      <c r="H271" s="32" t="s">
        <v>36</v>
      </c>
    </row>
    <row r="272" spans="1:8" x14ac:dyDescent="0.25">
      <c r="A272" s="15" t="s">
        <v>265</v>
      </c>
      <c r="B272" s="29" t="s">
        <v>266</v>
      </c>
      <c r="C272" s="26"/>
      <c r="D272" s="26"/>
      <c r="E272" s="16"/>
      <c r="F272" s="16"/>
      <c r="G272" s="16"/>
      <c r="H272" s="16"/>
    </row>
    <row r="273" spans="1:8" x14ac:dyDescent="0.25">
      <c r="A273" s="16" t="s">
        <v>267</v>
      </c>
      <c r="B273" s="33" t="s">
        <v>266</v>
      </c>
      <c r="C273" s="26">
        <v>60</v>
      </c>
      <c r="D273" s="26" t="s">
        <v>40</v>
      </c>
      <c r="E273" s="17"/>
      <c r="F273" s="16" t="str">
        <f>IF(ISBLANK(E273),"", PRODUCT(C273,E273))</f>
        <v/>
      </c>
      <c r="G273" s="18"/>
      <c r="H273" s="16"/>
    </row>
    <row r="274" spans="1:8" x14ac:dyDescent="0.25">
      <c r="A274" s="16" t="s">
        <v>268</v>
      </c>
      <c r="B274" s="33" t="s">
        <v>266</v>
      </c>
      <c r="C274" s="26"/>
      <c r="D274" s="26"/>
      <c r="E274" s="16"/>
      <c r="F274" s="16"/>
      <c r="G274" s="16"/>
      <c r="H274" s="18"/>
    </row>
    <row r="275" spans="1:8" ht="30" x14ac:dyDescent="0.25">
      <c r="A275" s="16" t="s">
        <v>269</v>
      </c>
      <c r="B275" s="33" t="s">
        <v>270</v>
      </c>
      <c r="C275" s="26"/>
      <c r="D275" s="26"/>
      <c r="E275" s="16"/>
      <c r="F275" s="16"/>
      <c r="G275" s="16"/>
      <c r="H275" s="18"/>
    </row>
    <row r="276" spans="1:8" x14ac:dyDescent="0.25">
      <c r="A276" s="16" t="s">
        <v>271</v>
      </c>
      <c r="B276" s="33" t="s">
        <v>272</v>
      </c>
      <c r="C276" s="26"/>
      <c r="D276" s="26"/>
      <c r="E276" s="16"/>
      <c r="F276" s="16"/>
      <c r="G276" s="16"/>
      <c r="H276" s="18"/>
    </row>
    <row r="277" spans="1:8" x14ac:dyDescent="0.25">
      <c r="A277" s="16" t="s">
        <v>273</v>
      </c>
      <c r="B277" s="33" t="s">
        <v>274</v>
      </c>
      <c r="C277" s="26"/>
      <c r="D277" s="26"/>
      <c r="E277" s="16"/>
      <c r="F277" s="16"/>
      <c r="G277" s="16"/>
      <c r="H277" s="18"/>
    </row>
    <row r="278" spans="1:8" x14ac:dyDescent="0.25">
      <c r="A278" s="16" t="s">
        <v>275</v>
      </c>
      <c r="B278" s="33" t="s">
        <v>276</v>
      </c>
      <c r="C278" s="26"/>
      <c r="D278" s="26"/>
      <c r="E278" s="16"/>
      <c r="F278" s="16"/>
      <c r="G278" s="16"/>
      <c r="H278" s="18"/>
    </row>
    <row r="279" spans="1:8" x14ac:dyDescent="0.25">
      <c r="A279" s="16" t="s">
        <v>277</v>
      </c>
      <c r="B279" s="33" t="s">
        <v>278</v>
      </c>
      <c r="C279" s="26"/>
      <c r="D279" s="26"/>
      <c r="E279" s="16"/>
      <c r="F279" s="16"/>
      <c r="G279" s="16"/>
      <c r="H279" s="18"/>
    </row>
    <row r="280" spans="1:8" x14ac:dyDescent="0.25">
      <c r="E280" s="15" t="s">
        <v>75</v>
      </c>
      <c r="F280" s="15" t="str">
        <f>IF((COUNT(C273:C279)&lt;&gt;COUNT(F273:F279)),"", ROUND(SUM(F273:F279),2))</f>
        <v/>
      </c>
      <c r="G280" s="14" t="str">
        <f>IF((COUNT(C273:C279)&lt;&gt;COUNT(F273:F279)),"Neužpildytos visų objektų kainos", "")</f>
        <v>Neužpildytos visų objektų kainos</v>
      </c>
    </row>
    <row r="281" spans="1:8" x14ac:dyDescent="0.25">
      <c r="C281" s="25" t="s">
        <v>76</v>
      </c>
      <c r="D281" s="28"/>
      <c r="E281" s="15" t="s">
        <v>77</v>
      </c>
      <c r="F281" s="15" t="str">
        <f>IF(OR(F280="",D281=""),"", ROUND(PRODUCT(D281,F280)/100,2))</f>
        <v/>
      </c>
      <c r="G281" s="14" t="str">
        <f>IF(D281="", "Nurodykite taikomą PVM dydį", "")</f>
        <v>Nurodykite taikomą PVM dydį</v>
      </c>
    </row>
    <row r="282" spans="1:8" x14ac:dyDescent="0.25">
      <c r="E282" s="15" t="s">
        <v>78</v>
      </c>
      <c r="F282" s="15">
        <f>IF(ISBLANK(F281), "", ROUND(SUM(F280:F281),2))</f>
        <v>0</v>
      </c>
    </row>
    <row r="286" spans="1:8" x14ac:dyDescent="0.25">
      <c r="A286" s="12" t="s">
        <v>279</v>
      </c>
      <c r="B286" s="12" t="s">
        <v>280</v>
      </c>
    </row>
    <row r="288" spans="1:8" x14ac:dyDescent="0.25">
      <c r="A288" s="12" t="s">
        <v>28</v>
      </c>
    </row>
    <row r="289" spans="1:8" ht="105" x14ac:dyDescent="0.25">
      <c r="A289" s="30" t="s">
        <v>29</v>
      </c>
      <c r="B289" s="30" t="s">
        <v>30</v>
      </c>
      <c r="C289" s="31" t="s">
        <v>31</v>
      </c>
      <c r="D289" s="31" t="s">
        <v>32</v>
      </c>
      <c r="E289" s="30" t="s">
        <v>33</v>
      </c>
      <c r="F289" s="30" t="s">
        <v>34</v>
      </c>
      <c r="G289" s="32" t="s">
        <v>35</v>
      </c>
      <c r="H289" s="32" t="s">
        <v>36</v>
      </c>
    </row>
    <row r="290" spans="1:8" ht="30" x14ac:dyDescent="0.25">
      <c r="A290" s="15" t="s">
        <v>281</v>
      </c>
      <c r="B290" s="29" t="s">
        <v>282</v>
      </c>
      <c r="C290" s="26"/>
      <c r="D290" s="26"/>
      <c r="E290" s="16"/>
      <c r="F290" s="16"/>
      <c r="G290" s="16"/>
      <c r="H290" s="16"/>
    </row>
    <row r="291" spans="1:8" ht="30" x14ac:dyDescent="0.25">
      <c r="A291" s="16" t="s">
        <v>283</v>
      </c>
      <c r="B291" s="33" t="s">
        <v>282</v>
      </c>
      <c r="C291" s="26">
        <v>210</v>
      </c>
      <c r="D291" s="26" t="s">
        <v>40</v>
      </c>
      <c r="E291" s="17"/>
      <c r="F291" s="16" t="str">
        <f>IF(ISBLANK(E291),"", PRODUCT(C291,E291))</f>
        <v/>
      </c>
      <c r="G291" s="18"/>
      <c r="H291" s="16"/>
    </row>
    <row r="292" spans="1:8" x14ac:dyDescent="0.25">
      <c r="A292" s="16" t="s">
        <v>284</v>
      </c>
      <c r="B292" s="33" t="s">
        <v>285</v>
      </c>
      <c r="C292" s="26"/>
      <c r="D292" s="26"/>
      <c r="E292" s="16"/>
      <c r="F292" s="16"/>
      <c r="G292" s="16"/>
      <c r="H292" s="18"/>
    </row>
    <row r="293" spans="1:8" x14ac:dyDescent="0.25">
      <c r="A293" s="16" t="s">
        <v>286</v>
      </c>
      <c r="B293" s="33" t="s">
        <v>287</v>
      </c>
      <c r="C293" s="26"/>
      <c r="D293" s="26"/>
      <c r="E293" s="16"/>
      <c r="F293" s="16"/>
      <c r="G293" s="16"/>
      <c r="H293" s="18"/>
    </row>
    <row r="294" spans="1:8" ht="30" x14ac:dyDescent="0.25">
      <c r="A294" s="16" t="s">
        <v>288</v>
      </c>
      <c r="B294" s="33" t="s">
        <v>289</v>
      </c>
      <c r="C294" s="26"/>
      <c r="D294" s="26"/>
      <c r="E294" s="16"/>
      <c r="F294" s="16"/>
      <c r="G294" s="16"/>
      <c r="H294" s="18"/>
    </row>
    <row r="295" spans="1:8" x14ac:dyDescent="0.25">
      <c r="A295" s="16" t="s">
        <v>290</v>
      </c>
      <c r="B295" s="33" t="s">
        <v>291</v>
      </c>
      <c r="C295" s="26"/>
      <c r="D295" s="26"/>
      <c r="E295" s="16"/>
      <c r="F295" s="16"/>
      <c r="G295" s="16"/>
      <c r="H295" s="18"/>
    </row>
    <row r="296" spans="1:8" x14ac:dyDescent="0.25">
      <c r="A296" s="16" t="s">
        <v>292</v>
      </c>
      <c r="B296" s="33" t="s">
        <v>293</v>
      </c>
      <c r="C296" s="26"/>
      <c r="D296" s="26"/>
      <c r="E296" s="16"/>
      <c r="F296" s="16"/>
      <c r="G296" s="16"/>
      <c r="H296" s="18"/>
    </row>
    <row r="297" spans="1:8" x14ac:dyDescent="0.25">
      <c r="A297" s="16" t="s">
        <v>294</v>
      </c>
      <c r="B297" s="33" t="s">
        <v>295</v>
      </c>
      <c r="C297" s="26"/>
      <c r="D297" s="26"/>
      <c r="E297" s="16"/>
      <c r="F297" s="16"/>
      <c r="G297" s="16"/>
      <c r="H297" s="18"/>
    </row>
    <row r="298" spans="1:8" ht="30" x14ac:dyDescent="0.25">
      <c r="A298" s="16" t="s">
        <v>296</v>
      </c>
      <c r="B298" s="33" t="s">
        <v>297</v>
      </c>
      <c r="C298" s="26"/>
      <c r="D298" s="26"/>
      <c r="E298" s="16"/>
      <c r="F298" s="16"/>
      <c r="G298" s="16"/>
      <c r="H298" s="18"/>
    </row>
    <row r="299" spans="1:8" x14ac:dyDescent="0.25">
      <c r="E299" s="15" t="s">
        <v>75</v>
      </c>
      <c r="F299" s="15" t="str">
        <f>IF((COUNT(C291:C298)&lt;&gt;COUNT(F291:F298)),"", ROUND(SUM(F291:F298),2))</f>
        <v/>
      </c>
      <c r="G299" s="14" t="str">
        <f>IF((COUNT(C291:C298)&lt;&gt;COUNT(F291:F298)),"Neužpildytos visų objektų kainos", "")</f>
        <v>Neužpildytos visų objektų kainos</v>
      </c>
    </row>
    <row r="300" spans="1:8" x14ac:dyDescent="0.25">
      <c r="C300" s="25" t="s">
        <v>76</v>
      </c>
      <c r="D300" s="28"/>
      <c r="E300" s="15" t="s">
        <v>77</v>
      </c>
      <c r="F300" s="15" t="str">
        <f>IF(OR(F299="",D300=""),"", ROUND(PRODUCT(D300,F299)/100,2))</f>
        <v/>
      </c>
      <c r="G300" s="14" t="str">
        <f>IF(D300="", "Nurodykite taikomą PVM dydį", "")</f>
        <v>Nurodykite taikomą PVM dydį</v>
      </c>
    </row>
    <row r="301" spans="1:8" x14ac:dyDescent="0.25">
      <c r="E301" s="15" t="s">
        <v>78</v>
      </c>
      <c r="F301" s="15">
        <f>IF(ISBLANK(F300), "", ROUND(SUM(F299:F300),2))</f>
        <v>0</v>
      </c>
    </row>
    <row r="305" spans="1:8" x14ac:dyDescent="0.25">
      <c r="A305" s="12" t="s">
        <v>298</v>
      </c>
      <c r="B305" s="12" t="s">
        <v>299</v>
      </c>
    </row>
    <row r="307" spans="1:8" x14ac:dyDescent="0.25">
      <c r="A307" s="12" t="s">
        <v>28</v>
      </c>
    </row>
    <row r="308" spans="1:8" ht="105" x14ac:dyDescent="0.25">
      <c r="A308" s="30" t="s">
        <v>29</v>
      </c>
      <c r="B308" s="30" t="s">
        <v>30</v>
      </c>
      <c r="C308" s="31" t="s">
        <v>31</v>
      </c>
      <c r="D308" s="31" t="s">
        <v>32</v>
      </c>
      <c r="E308" s="30" t="s">
        <v>33</v>
      </c>
      <c r="F308" s="30" t="s">
        <v>34</v>
      </c>
      <c r="G308" s="32" t="s">
        <v>35</v>
      </c>
      <c r="H308" s="32" t="s">
        <v>36</v>
      </c>
    </row>
    <row r="309" spans="1:8" ht="30" x14ac:dyDescent="0.25">
      <c r="A309" s="15" t="s">
        <v>300</v>
      </c>
      <c r="B309" s="29" t="s">
        <v>301</v>
      </c>
      <c r="C309" s="26"/>
      <c r="D309" s="26"/>
      <c r="E309" s="16"/>
      <c r="F309" s="16"/>
      <c r="G309" s="16"/>
      <c r="H309" s="16"/>
    </row>
    <row r="310" spans="1:8" ht="30" x14ac:dyDescent="0.25">
      <c r="A310" s="16" t="s">
        <v>302</v>
      </c>
      <c r="B310" s="33" t="s">
        <v>301</v>
      </c>
      <c r="C310" s="26">
        <v>600</v>
      </c>
      <c r="D310" s="26" t="s">
        <v>40</v>
      </c>
      <c r="E310" s="17"/>
      <c r="F310" s="16" t="str">
        <f>IF(ISBLANK(E310),"", PRODUCT(C310,E310))</f>
        <v/>
      </c>
      <c r="G310" s="18"/>
      <c r="H310" s="16"/>
    </row>
    <row r="311" spans="1:8" ht="30" x14ac:dyDescent="0.25">
      <c r="A311" s="16" t="s">
        <v>303</v>
      </c>
      <c r="B311" s="33" t="s">
        <v>304</v>
      </c>
      <c r="C311" s="26"/>
      <c r="D311" s="26"/>
      <c r="E311" s="16"/>
      <c r="F311" s="16"/>
      <c r="G311" s="16"/>
      <c r="H311" s="18"/>
    </row>
    <row r="312" spans="1:8" x14ac:dyDescent="0.25">
      <c r="A312" s="16" t="s">
        <v>305</v>
      </c>
      <c r="B312" s="33" t="s">
        <v>306</v>
      </c>
      <c r="C312" s="26"/>
      <c r="D312" s="26"/>
      <c r="E312" s="16"/>
      <c r="F312" s="16"/>
      <c r="G312" s="16"/>
      <c r="H312" s="18"/>
    </row>
    <row r="313" spans="1:8" ht="30" x14ac:dyDescent="0.25">
      <c r="A313" s="16" t="s">
        <v>307</v>
      </c>
      <c r="B313" s="33" t="s">
        <v>308</v>
      </c>
      <c r="C313" s="26"/>
      <c r="D313" s="26"/>
      <c r="E313" s="16"/>
      <c r="F313" s="16"/>
      <c r="G313" s="16"/>
      <c r="H313" s="18"/>
    </row>
    <row r="314" spans="1:8" x14ac:dyDescent="0.25">
      <c r="E314" s="15" t="s">
        <v>75</v>
      </c>
      <c r="F314" s="15" t="str">
        <f>IF((COUNT(C310:C313)&lt;&gt;COUNT(F310:F313)),"", ROUND(SUM(F310:F313),2))</f>
        <v/>
      </c>
      <c r="G314" s="14" t="str">
        <f>IF((COUNT(C310:C313)&lt;&gt;COUNT(F310:F313)),"Neužpildytos visų objektų kainos", "")</f>
        <v>Neužpildytos visų objektų kainos</v>
      </c>
    </row>
    <row r="315" spans="1:8" x14ac:dyDescent="0.25">
      <c r="C315" s="25" t="s">
        <v>76</v>
      </c>
      <c r="D315" s="28"/>
      <c r="E315" s="15" t="s">
        <v>77</v>
      </c>
      <c r="F315" s="15" t="str">
        <f>IF(OR(F314="",D315=""),"", ROUND(PRODUCT(D315,F314)/100,2))</f>
        <v/>
      </c>
      <c r="G315" s="14" t="str">
        <f>IF(D315="", "Nurodykite taikomą PVM dydį", "")</f>
        <v>Nurodykite taikomą PVM dydį</v>
      </c>
    </row>
    <row r="316" spans="1:8" x14ac:dyDescent="0.25">
      <c r="E316" s="15" t="s">
        <v>78</v>
      </c>
      <c r="F316" s="15">
        <f>IF(ISBLANK(F315), "", ROUND(SUM(F314:F315),2))</f>
        <v>0</v>
      </c>
    </row>
    <row r="320" spans="1:8" x14ac:dyDescent="0.25">
      <c r="A320" s="12" t="s">
        <v>309</v>
      </c>
      <c r="B320" s="12" t="s">
        <v>310</v>
      </c>
    </row>
    <row r="322" spans="1:8" x14ac:dyDescent="0.25">
      <c r="A322" s="12" t="s">
        <v>28</v>
      </c>
    </row>
    <row r="323" spans="1:8" ht="105" x14ac:dyDescent="0.25">
      <c r="A323" s="30" t="s">
        <v>29</v>
      </c>
      <c r="B323" s="30" t="s">
        <v>30</v>
      </c>
      <c r="C323" s="31" t="s">
        <v>31</v>
      </c>
      <c r="D323" s="31" t="s">
        <v>32</v>
      </c>
      <c r="E323" s="30" t="s">
        <v>33</v>
      </c>
      <c r="F323" s="30" t="s">
        <v>34</v>
      </c>
      <c r="G323" s="32" t="s">
        <v>35</v>
      </c>
      <c r="H323" s="32" t="s">
        <v>36</v>
      </c>
    </row>
    <row r="324" spans="1:8" x14ac:dyDescent="0.25">
      <c r="A324" s="15" t="s">
        <v>311</v>
      </c>
      <c r="B324" s="29" t="s">
        <v>312</v>
      </c>
      <c r="C324" s="26"/>
      <c r="D324" s="26"/>
      <c r="E324" s="16"/>
      <c r="F324" s="16"/>
      <c r="G324" s="16"/>
      <c r="H324" s="16"/>
    </row>
    <row r="325" spans="1:8" x14ac:dyDescent="0.25">
      <c r="A325" s="16" t="s">
        <v>313</v>
      </c>
      <c r="B325" s="33" t="s">
        <v>312</v>
      </c>
      <c r="C325" s="26">
        <v>3000</v>
      </c>
      <c r="D325" s="26" t="s">
        <v>40</v>
      </c>
      <c r="E325" s="17"/>
      <c r="F325" s="16" t="str">
        <f>IF(ISBLANK(E325),"", PRODUCT(C325,E325))</f>
        <v/>
      </c>
      <c r="G325" s="18"/>
      <c r="H325" s="16"/>
    </row>
    <row r="326" spans="1:8" x14ac:dyDescent="0.25">
      <c r="A326" s="16" t="s">
        <v>314</v>
      </c>
      <c r="B326" s="33" t="s">
        <v>315</v>
      </c>
      <c r="C326" s="26"/>
      <c r="D326" s="26"/>
      <c r="E326" s="16"/>
      <c r="F326" s="16"/>
      <c r="G326" s="16"/>
      <c r="H326" s="18"/>
    </row>
    <row r="327" spans="1:8" x14ac:dyDescent="0.25">
      <c r="A327" s="16" t="s">
        <v>316</v>
      </c>
      <c r="B327" s="33" t="s">
        <v>317</v>
      </c>
      <c r="C327" s="26"/>
      <c r="D327" s="26"/>
      <c r="E327" s="16"/>
      <c r="F327" s="16"/>
      <c r="G327" s="16"/>
      <c r="H327" s="18"/>
    </row>
    <row r="328" spans="1:8" ht="30" x14ac:dyDescent="0.25">
      <c r="A328" s="16" t="s">
        <v>318</v>
      </c>
      <c r="B328" s="33" t="s">
        <v>319</v>
      </c>
      <c r="C328" s="26"/>
      <c r="D328" s="26"/>
      <c r="E328" s="16"/>
      <c r="F328" s="16"/>
      <c r="G328" s="16"/>
      <c r="H328" s="18"/>
    </row>
    <row r="329" spans="1:8" ht="30" x14ac:dyDescent="0.25">
      <c r="A329" s="16" t="s">
        <v>320</v>
      </c>
      <c r="B329" s="33" t="s">
        <v>321</v>
      </c>
      <c r="C329" s="26"/>
      <c r="D329" s="26"/>
      <c r="E329" s="16"/>
      <c r="F329" s="16"/>
      <c r="G329" s="16"/>
      <c r="H329" s="18"/>
    </row>
    <row r="330" spans="1:8" ht="30" x14ac:dyDescent="0.25">
      <c r="A330" s="16" t="s">
        <v>322</v>
      </c>
      <c r="B330" s="33" t="s">
        <v>323</v>
      </c>
      <c r="C330" s="26"/>
      <c r="D330" s="26"/>
      <c r="E330" s="16"/>
      <c r="F330" s="16"/>
      <c r="G330" s="16"/>
      <c r="H330" s="18"/>
    </row>
    <row r="331" spans="1:8" ht="30" x14ac:dyDescent="0.25">
      <c r="A331" s="16" t="s">
        <v>324</v>
      </c>
      <c r="B331" s="33" t="s">
        <v>325</v>
      </c>
      <c r="C331" s="26"/>
      <c r="D331" s="26"/>
      <c r="E331" s="16"/>
      <c r="F331" s="16"/>
      <c r="G331" s="16"/>
      <c r="H331" s="18"/>
    </row>
    <row r="332" spans="1:8" x14ac:dyDescent="0.25">
      <c r="E332" s="15" t="s">
        <v>75</v>
      </c>
      <c r="F332" s="15" t="str">
        <f>IF((COUNT(C325:C331)&lt;&gt;COUNT(F325:F331)),"", ROUND(SUM(F325:F331),2))</f>
        <v/>
      </c>
      <c r="G332" s="14" t="str">
        <f>IF((COUNT(C325:C331)&lt;&gt;COUNT(F325:F331)),"Neužpildytos visų objektų kainos", "")</f>
        <v>Neužpildytos visų objektų kainos</v>
      </c>
    </row>
    <row r="333" spans="1:8" x14ac:dyDescent="0.25">
      <c r="C333" s="25" t="s">
        <v>76</v>
      </c>
      <c r="D333" s="28"/>
      <c r="E333" s="15" t="s">
        <v>77</v>
      </c>
      <c r="F333" s="15" t="str">
        <f>IF(OR(F332="",D333=""),"", ROUND(PRODUCT(D333,F332)/100,2))</f>
        <v/>
      </c>
      <c r="G333" s="14" t="str">
        <f>IF(D333="", "Nurodykite taikomą PVM dydį", "")</f>
        <v>Nurodykite taikomą PVM dydį</v>
      </c>
    </row>
    <row r="334" spans="1:8" x14ac:dyDescent="0.25">
      <c r="E334" s="15" t="s">
        <v>78</v>
      </c>
      <c r="F334" s="15">
        <f>IF(ISBLANK(F333), "", ROUND(SUM(F332:F333),2))</f>
        <v>0</v>
      </c>
    </row>
    <row r="338" spans="1:8" x14ac:dyDescent="0.25">
      <c r="A338" s="12" t="s">
        <v>326</v>
      </c>
      <c r="B338" s="12" t="s">
        <v>327</v>
      </c>
    </row>
    <row r="340" spans="1:8" x14ac:dyDescent="0.25">
      <c r="A340" s="12" t="s">
        <v>28</v>
      </c>
    </row>
    <row r="341" spans="1:8" ht="105" x14ac:dyDescent="0.25">
      <c r="A341" s="30" t="s">
        <v>29</v>
      </c>
      <c r="B341" s="30" t="s">
        <v>30</v>
      </c>
      <c r="C341" s="31" t="s">
        <v>31</v>
      </c>
      <c r="D341" s="31" t="s">
        <v>32</v>
      </c>
      <c r="E341" s="30" t="s">
        <v>33</v>
      </c>
      <c r="F341" s="30" t="s">
        <v>34</v>
      </c>
      <c r="G341" s="32" t="s">
        <v>35</v>
      </c>
      <c r="H341" s="32" t="s">
        <v>36</v>
      </c>
    </row>
    <row r="342" spans="1:8" ht="30" x14ac:dyDescent="0.25">
      <c r="A342" s="15" t="s">
        <v>328</v>
      </c>
      <c r="B342" s="29" t="s">
        <v>329</v>
      </c>
      <c r="C342" s="26"/>
      <c r="D342" s="26"/>
      <c r="E342" s="16"/>
      <c r="F342" s="16"/>
      <c r="G342" s="16"/>
      <c r="H342" s="16"/>
    </row>
    <row r="343" spans="1:8" ht="30" x14ac:dyDescent="0.25">
      <c r="A343" s="16" t="s">
        <v>330</v>
      </c>
      <c r="B343" s="33" t="s">
        <v>329</v>
      </c>
      <c r="C343" s="26">
        <v>150</v>
      </c>
      <c r="D343" s="26" t="s">
        <v>40</v>
      </c>
      <c r="E343" s="17"/>
      <c r="F343" s="16" t="str">
        <f>IF(ISBLANK(E343),"", PRODUCT(C343,E343))</f>
        <v/>
      </c>
      <c r="G343" s="18"/>
      <c r="H343" s="16"/>
    </row>
    <row r="344" spans="1:8" x14ac:dyDescent="0.25">
      <c r="A344" s="16" t="s">
        <v>331</v>
      </c>
      <c r="B344" s="33" t="s">
        <v>332</v>
      </c>
      <c r="C344" s="26"/>
      <c r="D344" s="26"/>
      <c r="E344" s="16"/>
      <c r="F344" s="16"/>
      <c r="G344" s="16"/>
      <c r="H344" s="18"/>
    </row>
    <row r="345" spans="1:8" x14ac:dyDescent="0.25">
      <c r="A345" s="16" t="s">
        <v>333</v>
      </c>
      <c r="B345" s="33" t="s">
        <v>334</v>
      </c>
      <c r="C345" s="26"/>
      <c r="D345" s="26"/>
      <c r="E345" s="16"/>
      <c r="F345" s="16"/>
      <c r="G345" s="16"/>
      <c r="H345" s="18"/>
    </row>
    <row r="346" spans="1:8" x14ac:dyDescent="0.25">
      <c r="A346" s="16" t="s">
        <v>335</v>
      </c>
      <c r="B346" s="33" t="s">
        <v>336</v>
      </c>
      <c r="C346" s="26"/>
      <c r="D346" s="26"/>
      <c r="E346" s="16"/>
      <c r="F346" s="16"/>
      <c r="G346" s="16"/>
      <c r="H346" s="18"/>
    </row>
    <row r="347" spans="1:8" ht="30" x14ac:dyDescent="0.25">
      <c r="A347" s="16" t="s">
        <v>337</v>
      </c>
      <c r="B347" s="33" t="s">
        <v>338</v>
      </c>
      <c r="C347" s="26"/>
      <c r="D347" s="26"/>
      <c r="E347" s="16"/>
      <c r="F347" s="16"/>
      <c r="G347" s="16"/>
      <c r="H347" s="18"/>
    </row>
    <row r="348" spans="1:8" x14ac:dyDescent="0.25">
      <c r="E348" s="15" t="s">
        <v>75</v>
      </c>
      <c r="F348" s="15" t="str">
        <f>IF((COUNT(C343:C347)&lt;&gt;COUNT(F343:F347)),"", ROUND(SUM(F343:F347),2))</f>
        <v/>
      </c>
      <c r="G348" s="14" t="str">
        <f>IF((COUNT(C343:C347)&lt;&gt;COUNT(F343:F347)),"Neužpildytos visų objektų kainos", "")</f>
        <v>Neužpildytos visų objektų kainos</v>
      </c>
    </row>
    <row r="349" spans="1:8" x14ac:dyDescent="0.25">
      <c r="C349" s="25" t="s">
        <v>76</v>
      </c>
      <c r="D349" s="28"/>
      <c r="E349" s="15" t="s">
        <v>77</v>
      </c>
      <c r="F349" s="15" t="str">
        <f>IF(OR(F348="",D349=""),"", ROUND(PRODUCT(D349,F348)/100,2))</f>
        <v/>
      </c>
      <c r="G349" s="14" t="str">
        <f>IF(D349="", "Nurodykite taikomą PVM dydį", "")</f>
        <v>Nurodykite taikomą PVM dydį</v>
      </c>
    </row>
    <row r="350" spans="1:8" x14ac:dyDescent="0.25">
      <c r="E350" s="15" t="s">
        <v>78</v>
      </c>
      <c r="F350" s="15">
        <f>IF(ISBLANK(F349), "", ROUND(SUM(F348:F349),2))</f>
        <v>0</v>
      </c>
    </row>
    <row r="354" spans="1:8" x14ac:dyDescent="0.25">
      <c r="A354" s="12" t="s">
        <v>339</v>
      </c>
      <c r="B354" s="12" t="s">
        <v>340</v>
      </c>
    </row>
    <row r="356" spans="1:8" x14ac:dyDescent="0.25">
      <c r="A356" s="12" t="s">
        <v>28</v>
      </c>
    </row>
    <row r="357" spans="1:8" ht="105" x14ac:dyDescent="0.25">
      <c r="A357" s="30" t="s">
        <v>29</v>
      </c>
      <c r="B357" s="30" t="s">
        <v>30</v>
      </c>
      <c r="C357" s="31" t="s">
        <v>31</v>
      </c>
      <c r="D357" s="31" t="s">
        <v>32</v>
      </c>
      <c r="E357" s="30" t="s">
        <v>33</v>
      </c>
      <c r="F357" s="30" t="s">
        <v>34</v>
      </c>
      <c r="G357" s="32" t="s">
        <v>35</v>
      </c>
      <c r="H357" s="32" t="s">
        <v>36</v>
      </c>
    </row>
    <row r="358" spans="1:8" x14ac:dyDescent="0.25">
      <c r="A358" s="15" t="s">
        <v>341</v>
      </c>
      <c r="B358" s="29" t="s">
        <v>342</v>
      </c>
      <c r="C358" s="26"/>
      <c r="D358" s="26"/>
      <c r="E358" s="16"/>
      <c r="F358" s="16"/>
      <c r="G358" s="16"/>
      <c r="H358" s="16"/>
    </row>
    <row r="359" spans="1:8" x14ac:dyDescent="0.25">
      <c r="A359" s="16" t="s">
        <v>343</v>
      </c>
      <c r="B359" s="33" t="s">
        <v>342</v>
      </c>
      <c r="C359" s="26">
        <v>150</v>
      </c>
      <c r="D359" s="26" t="s">
        <v>40</v>
      </c>
      <c r="E359" s="17"/>
      <c r="F359" s="16" t="str">
        <f>IF(ISBLANK(E359),"", PRODUCT(C359,E359))</f>
        <v/>
      </c>
      <c r="G359" s="18"/>
      <c r="H359" s="16"/>
    </row>
    <row r="360" spans="1:8" x14ac:dyDescent="0.25">
      <c r="A360" s="16" t="s">
        <v>344</v>
      </c>
      <c r="B360" s="33" t="s">
        <v>345</v>
      </c>
      <c r="C360" s="26"/>
      <c r="D360" s="26"/>
      <c r="E360" s="16"/>
      <c r="F360" s="16"/>
      <c r="G360" s="16"/>
      <c r="H360" s="18"/>
    </row>
    <row r="361" spans="1:8" x14ac:dyDescent="0.25">
      <c r="A361" s="16" t="s">
        <v>346</v>
      </c>
      <c r="B361" s="33" t="s">
        <v>347</v>
      </c>
      <c r="C361" s="26"/>
      <c r="D361" s="26"/>
      <c r="E361" s="16"/>
      <c r="F361" s="16"/>
      <c r="G361" s="16"/>
      <c r="H361" s="18"/>
    </row>
    <row r="362" spans="1:8" x14ac:dyDescent="0.25">
      <c r="A362" s="16" t="s">
        <v>348</v>
      </c>
      <c r="B362" s="33" t="s">
        <v>349</v>
      </c>
      <c r="C362" s="26"/>
      <c r="D362" s="26"/>
      <c r="E362" s="16"/>
      <c r="F362" s="16"/>
      <c r="G362" s="16"/>
      <c r="H362" s="18"/>
    </row>
    <row r="363" spans="1:8" x14ac:dyDescent="0.25">
      <c r="A363" s="16" t="s">
        <v>350</v>
      </c>
      <c r="B363" s="33" t="s">
        <v>351</v>
      </c>
      <c r="C363" s="26"/>
      <c r="D363" s="26"/>
      <c r="E363" s="16"/>
      <c r="F363" s="16"/>
      <c r="G363" s="16"/>
      <c r="H363" s="18"/>
    </row>
    <row r="364" spans="1:8" x14ac:dyDescent="0.25">
      <c r="A364" s="16" t="s">
        <v>352</v>
      </c>
      <c r="B364" s="33" t="s">
        <v>353</v>
      </c>
      <c r="C364" s="26"/>
      <c r="D364" s="26"/>
      <c r="E364" s="16"/>
      <c r="F364" s="16"/>
      <c r="G364" s="16"/>
      <c r="H364" s="18"/>
    </row>
    <row r="365" spans="1:8" ht="30" x14ac:dyDescent="0.25">
      <c r="A365" s="16" t="s">
        <v>354</v>
      </c>
      <c r="B365" s="33" t="s">
        <v>355</v>
      </c>
      <c r="C365" s="26"/>
      <c r="D365" s="26"/>
      <c r="E365" s="16"/>
      <c r="F365" s="16"/>
      <c r="G365" s="16"/>
      <c r="H365" s="18"/>
    </row>
    <row r="366" spans="1:8" ht="30" x14ac:dyDescent="0.25">
      <c r="A366" s="16" t="s">
        <v>356</v>
      </c>
      <c r="B366" s="33" t="s">
        <v>357</v>
      </c>
      <c r="C366" s="26"/>
      <c r="D366" s="26"/>
      <c r="E366" s="16"/>
      <c r="F366" s="16"/>
      <c r="G366" s="16"/>
      <c r="H366" s="18"/>
    </row>
    <row r="367" spans="1:8" ht="45" x14ac:dyDescent="0.25">
      <c r="A367" s="16" t="s">
        <v>358</v>
      </c>
      <c r="B367" s="33" t="s">
        <v>359</v>
      </c>
      <c r="C367" s="26"/>
      <c r="D367" s="26"/>
      <c r="E367" s="16"/>
      <c r="F367" s="16"/>
      <c r="G367" s="16"/>
      <c r="H367" s="18"/>
    </row>
    <row r="368" spans="1:8" x14ac:dyDescent="0.25">
      <c r="A368" s="16" t="s">
        <v>360</v>
      </c>
      <c r="B368" s="33" t="s">
        <v>361</v>
      </c>
      <c r="C368" s="26"/>
      <c r="D368" s="26"/>
      <c r="E368" s="16"/>
      <c r="F368" s="16"/>
      <c r="G368" s="16"/>
      <c r="H368" s="18"/>
    </row>
    <row r="369" spans="1:8" x14ac:dyDescent="0.25">
      <c r="E369" s="15" t="s">
        <v>75</v>
      </c>
      <c r="F369" s="15" t="str">
        <f>IF((COUNT(C359:C368)&lt;&gt;COUNT(F359:F368)),"", ROUND(SUM(F359:F368),2))</f>
        <v/>
      </c>
      <c r="G369" s="14" t="str">
        <f>IF((COUNT(C359:C368)&lt;&gt;COUNT(F359:F368)),"Neužpildytos visų objektų kainos", "")</f>
        <v>Neužpildytos visų objektų kainos</v>
      </c>
    </row>
    <row r="370" spans="1:8" x14ac:dyDescent="0.25">
      <c r="C370" s="25" t="s">
        <v>76</v>
      </c>
      <c r="D370" s="28"/>
      <c r="E370" s="15" t="s">
        <v>77</v>
      </c>
      <c r="F370" s="15" t="str">
        <f>IF(OR(F369="",D370=""),"", ROUND(PRODUCT(D370,F369)/100,2))</f>
        <v/>
      </c>
      <c r="G370" s="14" t="str">
        <f>IF(D370="", "Nurodykite taikomą PVM dydį", "")</f>
        <v>Nurodykite taikomą PVM dydį</v>
      </c>
    </row>
    <row r="371" spans="1:8" x14ac:dyDescent="0.25">
      <c r="E371" s="15" t="s">
        <v>78</v>
      </c>
      <c r="F371" s="15">
        <f>IF(ISBLANK(F370), "", ROUND(SUM(F369:F370),2))</f>
        <v>0</v>
      </c>
    </row>
    <row r="375" spans="1:8" x14ac:dyDescent="0.25">
      <c r="A375" s="12" t="s">
        <v>362</v>
      </c>
      <c r="B375" s="12" t="s">
        <v>363</v>
      </c>
    </row>
    <row r="377" spans="1:8" x14ac:dyDescent="0.25">
      <c r="A377" s="12" t="s">
        <v>28</v>
      </c>
    </row>
    <row r="378" spans="1:8" ht="105" x14ac:dyDescent="0.25">
      <c r="A378" s="30" t="s">
        <v>29</v>
      </c>
      <c r="B378" s="30" t="s">
        <v>30</v>
      </c>
      <c r="C378" s="31" t="s">
        <v>31</v>
      </c>
      <c r="D378" s="31" t="s">
        <v>32</v>
      </c>
      <c r="E378" s="30" t="s">
        <v>33</v>
      </c>
      <c r="F378" s="30" t="s">
        <v>34</v>
      </c>
      <c r="G378" s="32" t="s">
        <v>35</v>
      </c>
      <c r="H378" s="32" t="s">
        <v>36</v>
      </c>
    </row>
    <row r="379" spans="1:8" x14ac:dyDescent="0.25">
      <c r="A379" s="15" t="s">
        <v>364</v>
      </c>
      <c r="B379" s="29" t="s">
        <v>365</v>
      </c>
      <c r="C379" s="26"/>
      <c r="D379" s="26"/>
      <c r="E379" s="16"/>
      <c r="F379" s="16"/>
      <c r="G379" s="16"/>
      <c r="H379" s="16"/>
    </row>
    <row r="380" spans="1:8" x14ac:dyDescent="0.25">
      <c r="A380" s="16" t="s">
        <v>366</v>
      </c>
      <c r="B380" s="33" t="s">
        <v>365</v>
      </c>
      <c r="C380" s="26">
        <v>450</v>
      </c>
      <c r="D380" s="26" t="s">
        <v>40</v>
      </c>
      <c r="E380" s="17"/>
      <c r="F380" s="16" t="str">
        <f>IF(ISBLANK(E380),"", PRODUCT(C380,E380))</f>
        <v/>
      </c>
      <c r="G380" s="18"/>
      <c r="H380" s="16"/>
    </row>
    <row r="381" spans="1:8" x14ac:dyDescent="0.25">
      <c r="A381" s="16" t="s">
        <v>367</v>
      </c>
      <c r="B381" s="33" t="s">
        <v>368</v>
      </c>
      <c r="C381" s="26"/>
      <c r="D381" s="26"/>
      <c r="E381" s="16"/>
      <c r="F381" s="16"/>
      <c r="G381" s="16"/>
      <c r="H381" s="18"/>
    </row>
    <row r="382" spans="1:8" x14ac:dyDescent="0.25">
      <c r="A382" s="16" t="s">
        <v>369</v>
      </c>
      <c r="B382" s="33" t="s">
        <v>370</v>
      </c>
      <c r="C382" s="26"/>
      <c r="D382" s="26"/>
      <c r="E382" s="16"/>
      <c r="F382" s="16"/>
      <c r="G382" s="16"/>
      <c r="H382" s="18"/>
    </row>
    <row r="383" spans="1:8" ht="30" x14ac:dyDescent="0.25">
      <c r="A383" s="16" t="s">
        <v>371</v>
      </c>
      <c r="B383" s="33" t="s">
        <v>372</v>
      </c>
      <c r="C383" s="26"/>
      <c r="D383" s="26"/>
      <c r="E383" s="16"/>
      <c r="F383" s="16"/>
      <c r="G383" s="16"/>
      <c r="H383" s="18"/>
    </row>
    <row r="384" spans="1:8" x14ac:dyDescent="0.25">
      <c r="A384" s="16" t="s">
        <v>373</v>
      </c>
      <c r="B384" s="33" t="s">
        <v>374</v>
      </c>
      <c r="C384" s="26"/>
      <c r="D384" s="26"/>
      <c r="E384" s="16"/>
      <c r="F384" s="16"/>
      <c r="G384" s="16"/>
      <c r="H384" s="18"/>
    </row>
    <row r="385" spans="1:8" ht="30" x14ac:dyDescent="0.25">
      <c r="A385" s="16" t="s">
        <v>375</v>
      </c>
      <c r="B385" s="33" t="s">
        <v>376</v>
      </c>
      <c r="C385" s="26"/>
      <c r="D385" s="26"/>
      <c r="E385" s="16"/>
      <c r="F385" s="16"/>
      <c r="G385" s="16"/>
      <c r="H385" s="18"/>
    </row>
    <row r="386" spans="1:8" x14ac:dyDescent="0.25">
      <c r="A386" s="16" t="s">
        <v>377</v>
      </c>
      <c r="B386" s="33" t="s">
        <v>378</v>
      </c>
      <c r="C386" s="26"/>
      <c r="D386" s="26"/>
      <c r="E386" s="16"/>
      <c r="F386" s="16"/>
      <c r="G386" s="16"/>
      <c r="H386" s="18"/>
    </row>
    <row r="387" spans="1:8" x14ac:dyDescent="0.25">
      <c r="A387" s="16" t="s">
        <v>379</v>
      </c>
      <c r="B387" s="33" t="s">
        <v>380</v>
      </c>
      <c r="C387" s="26"/>
      <c r="D387" s="26"/>
      <c r="E387" s="16"/>
      <c r="F387" s="16"/>
      <c r="G387" s="16"/>
      <c r="H387" s="18"/>
    </row>
    <row r="388" spans="1:8" x14ac:dyDescent="0.25">
      <c r="A388" s="16" t="s">
        <v>381</v>
      </c>
      <c r="B388" s="33" t="s">
        <v>382</v>
      </c>
      <c r="C388" s="26"/>
      <c r="D388" s="26"/>
      <c r="E388" s="16"/>
      <c r="F388" s="16"/>
      <c r="G388" s="16"/>
      <c r="H388" s="18"/>
    </row>
    <row r="389" spans="1:8" x14ac:dyDescent="0.25">
      <c r="A389" s="16" t="s">
        <v>383</v>
      </c>
      <c r="B389" s="33" t="s">
        <v>384</v>
      </c>
      <c r="C389" s="26"/>
      <c r="D389" s="26"/>
      <c r="E389" s="16"/>
      <c r="F389" s="16"/>
      <c r="G389" s="16"/>
      <c r="H389" s="18"/>
    </row>
    <row r="390" spans="1:8" x14ac:dyDescent="0.25">
      <c r="A390" s="16" t="s">
        <v>385</v>
      </c>
      <c r="B390" s="33" t="s">
        <v>386</v>
      </c>
      <c r="C390" s="26"/>
      <c r="D390" s="26"/>
      <c r="E390" s="16"/>
      <c r="F390" s="16"/>
      <c r="G390" s="16"/>
      <c r="H390" s="18"/>
    </row>
    <row r="391" spans="1:8" x14ac:dyDescent="0.25">
      <c r="E391" s="15" t="s">
        <v>75</v>
      </c>
      <c r="F391" s="15" t="str">
        <f>IF((COUNT(C380:C390)&lt;&gt;COUNT(F380:F390)),"", ROUND(SUM(F380:F390),2))</f>
        <v/>
      </c>
      <c r="G391" s="14" t="str">
        <f>IF((COUNT(C380:C390)&lt;&gt;COUNT(F380:F390)),"Neužpildytos visų objektų kainos", "")</f>
        <v>Neužpildytos visų objektų kainos</v>
      </c>
    </row>
    <row r="392" spans="1:8" x14ac:dyDescent="0.25">
      <c r="C392" s="25" t="s">
        <v>76</v>
      </c>
      <c r="D392" s="28"/>
      <c r="E392" s="15" t="s">
        <v>77</v>
      </c>
      <c r="F392" s="15" t="str">
        <f>IF(OR(F391="",D392=""),"", ROUND(PRODUCT(D392,F391)/100,2))</f>
        <v/>
      </c>
      <c r="G392" s="14" t="str">
        <f>IF(D392="", "Nurodykite taikomą PVM dydį", "")</f>
        <v>Nurodykite taikomą PVM dydį</v>
      </c>
    </row>
    <row r="393" spans="1:8" x14ac:dyDescent="0.25">
      <c r="E393" s="15" t="s">
        <v>78</v>
      </c>
      <c r="F393" s="15">
        <f>IF(ISBLANK(F392), "", ROUND(SUM(F391:F392),2))</f>
        <v>0</v>
      </c>
    </row>
  </sheetData>
  <sheetProtection algorithmName="SHA-512" hashValue="ELhr/5Yt/klshMxZTIFiE3ctu1dS+CarS8Lmo4WajlEs0b5HUQu8dpnWofRe1CZx4PMc+TlpAp/3oa5oqffUaw==" saltValue="pYodYSH08A+pgFK3DDB/q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387</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388</v>
      </c>
      <c r="B5" s="60"/>
      <c r="C5" s="58" t="s">
        <v>389</v>
      </c>
      <c r="D5" s="59"/>
      <c r="E5" s="60"/>
      <c r="F5" s="58" t="s">
        <v>390</v>
      </c>
      <c r="G5" s="59"/>
      <c r="H5" s="60"/>
      <c r="I5" s="58" t="s">
        <v>391</v>
      </c>
      <c r="J5" s="60"/>
      <c r="K5" s="9" t="s">
        <v>392</v>
      </c>
    </row>
    <row r="6" spans="1:11" ht="48.95" customHeight="1" x14ac:dyDescent="0.25">
      <c r="A6" s="52"/>
      <c r="B6" s="39"/>
      <c r="C6" s="53"/>
      <c r="D6" s="51"/>
      <c r="E6" s="39"/>
      <c r="F6" s="53"/>
      <c r="G6" s="51"/>
      <c r="H6" s="39"/>
      <c r="I6" s="53"/>
      <c r="J6" s="39"/>
      <c r="K6" s="19"/>
    </row>
    <row r="7" spans="1:11" ht="48.95" customHeight="1" x14ac:dyDescent="0.25">
      <c r="A7" s="52"/>
      <c r="B7" s="39"/>
      <c r="C7" s="53"/>
      <c r="D7" s="51"/>
      <c r="E7" s="39"/>
      <c r="F7" s="53"/>
      <c r="G7" s="51"/>
      <c r="H7" s="39"/>
      <c r="I7" s="53"/>
      <c r="J7" s="39"/>
      <c r="K7" s="19"/>
    </row>
    <row r="8" spans="1:11" ht="48.95" customHeight="1" x14ac:dyDescent="0.25">
      <c r="A8" s="52"/>
      <c r="B8" s="39"/>
      <c r="C8" s="53"/>
      <c r="D8" s="51"/>
      <c r="E8" s="39"/>
      <c r="F8" s="53"/>
      <c r="G8" s="51"/>
      <c r="H8" s="39"/>
      <c r="I8" s="53"/>
      <c r="J8" s="39"/>
      <c r="K8" s="19"/>
    </row>
    <row r="9" spans="1:11" ht="48.95" customHeight="1" x14ac:dyDescent="0.25">
      <c r="A9" s="52"/>
      <c r="B9" s="39"/>
      <c r="C9" s="53"/>
      <c r="D9" s="51"/>
      <c r="E9" s="39"/>
      <c r="F9" s="53"/>
      <c r="G9" s="51"/>
      <c r="H9" s="39"/>
      <c r="I9" s="53"/>
      <c r="J9" s="39"/>
      <c r="K9" s="19"/>
    </row>
    <row r="10" spans="1:11" ht="48.95" customHeight="1" x14ac:dyDescent="0.25">
      <c r="A10" s="52"/>
      <c r="B10" s="39"/>
      <c r="C10" s="53"/>
      <c r="D10" s="51"/>
      <c r="E10" s="39"/>
      <c r="F10" s="53"/>
      <c r="G10" s="51"/>
      <c r="H10" s="39"/>
      <c r="I10" s="53"/>
      <c r="J10" s="39"/>
      <c r="K10" s="19"/>
    </row>
    <row r="11" spans="1:11" ht="48.95" customHeight="1" x14ac:dyDescent="0.25">
      <c r="A11" s="52"/>
      <c r="B11" s="39"/>
      <c r="C11" s="53"/>
      <c r="D11" s="51"/>
      <c r="E11" s="39"/>
      <c r="F11" s="53"/>
      <c r="G11" s="51"/>
      <c r="H11" s="39"/>
      <c r="I11" s="53"/>
      <c r="J11" s="39"/>
      <c r="K11" s="19"/>
    </row>
    <row r="12" spans="1:11" ht="48.95" customHeight="1" x14ac:dyDescent="0.25">
      <c r="A12" s="52"/>
      <c r="B12" s="39"/>
      <c r="C12" s="53"/>
      <c r="D12" s="51"/>
      <c r="E12" s="39"/>
      <c r="F12" s="53"/>
      <c r="G12" s="51"/>
      <c r="H12" s="39"/>
      <c r="I12" s="53"/>
      <c r="J12" s="39"/>
      <c r="K12" s="19"/>
    </row>
    <row r="13" spans="1:11" ht="48.95" customHeight="1" x14ac:dyDescent="0.25">
      <c r="A13" s="52"/>
      <c r="B13" s="39"/>
      <c r="C13" s="53"/>
      <c r="D13" s="51"/>
      <c r="E13" s="39"/>
      <c r="F13" s="53"/>
      <c r="G13" s="51"/>
      <c r="H13" s="39"/>
      <c r="I13" s="53"/>
      <c r="J13" s="39"/>
      <c r="K13" s="19"/>
    </row>
    <row r="14" spans="1:11" ht="48.95" customHeight="1" x14ac:dyDescent="0.25">
      <c r="A14" s="52"/>
      <c r="B14" s="39"/>
      <c r="C14" s="53"/>
      <c r="D14" s="51"/>
      <c r="E14" s="39"/>
      <c r="F14" s="53"/>
      <c r="G14" s="51"/>
      <c r="H14" s="39"/>
      <c r="I14" s="53"/>
      <c r="J14" s="39"/>
      <c r="K14" s="19"/>
    </row>
    <row r="15" spans="1:11" ht="48" customHeight="1" thickBot="1" x14ac:dyDescent="0.3">
      <c r="A15" s="78"/>
      <c r="B15" s="66"/>
      <c r="C15" s="71"/>
      <c r="D15" s="65"/>
      <c r="E15" s="66"/>
      <c r="F15" s="71"/>
      <c r="G15" s="65"/>
      <c r="H15" s="66"/>
      <c r="I15" s="71"/>
      <c r="J15" s="66"/>
      <c r="K15" s="20"/>
    </row>
    <row r="16" spans="1:11" ht="18.95" customHeight="1" x14ac:dyDescent="0.25">
      <c r="A16" s="10"/>
      <c r="B16" s="10"/>
      <c r="C16" s="10"/>
      <c r="D16" s="10"/>
      <c r="E16" s="10"/>
      <c r="F16" s="10"/>
      <c r="G16" s="10"/>
      <c r="H16" s="10"/>
      <c r="I16" s="10"/>
      <c r="J16" s="10"/>
      <c r="K16" s="11"/>
    </row>
    <row r="17" spans="1:11" ht="48.95" customHeight="1" x14ac:dyDescent="0.25">
      <c r="A17" s="75" t="s">
        <v>393</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30</v>
      </c>
      <c r="B19" s="60"/>
      <c r="C19" s="58" t="s">
        <v>389</v>
      </c>
      <c r="D19" s="59"/>
      <c r="E19" s="60"/>
      <c r="F19" s="58" t="s">
        <v>394</v>
      </c>
      <c r="G19" s="59"/>
      <c r="H19" s="60"/>
      <c r="I19" s="77" t="s">
        <v>391</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395</v>
      </c>
      <c r="B33" s="34"/>
      <c r="C33" s="34"/>
      <c r="D33" s="34"/>
      <c r="E33" s="34"/>
      <c r="F33" s="34"/>
      <c r="G33" s="34"/>
      <c r="H33" s="34"/>
      <c r="I33" s="34"/>
      <c r="J33" s="34"/>
    </row>
    <row r="34" spans="1:10" ht="15.95" customHeight="1" thickBot="1" x14ac:dyDescent="0.3"/>
    <row r="35" spans="1:10" ht="15.95" customHeight="1" x14ac:dyDescent="0.25">
      <c r="A35" s="8" t="s">
        <v>29</v>
      </c>
      <c r="B35" s="72" t="s">
        <v>396</v>
      </c>
      <c r="C35" s="59"/>
      <c r="D35" s="59"/>
      <c r="E35" s="59"/>
      <c r="F35" s="59"/>
      <c r="G35" s="60"/>
      <c r="H35" s="73" t="s">
        <v>397</v>
      </c>
      <c r="I35" s="59"/>
      <c r="J35" s="74"/>
    </row>
    <row r="36" spans="1:10" ht="48" customHeight="1" x14ac:dyDescent="0.25">
      <c r="A36" s="21" t="s">
        <v>398</v>
      </c>
      <c r="B36" s="54" t="s">
        <v>399</v>
      </c>
      <c r="C36" s="51"/>
      <c r="D36" s="51"/>
      <c r="E36" s="51"/>
      <c r="F36" s="51"/>
      <c r="G36" s="39"/>
      <c r="H36" s="55"/>
      <c r="I36" s="51"/>
      <c r="J36" s="56"/>
    </row>
    <row r="37" spans="1:10" ht="48" customHeight="1" x14ac:dyDescent="0.25">
      <c r="A37" s="21" t="s">
        <v>400</v>
      </c>
      <c r="B37" s="54" t="s">
        <v>401</v>
      </c>
      <c r="C37" s="51"/>
      <c r="D37" s="51"/>
      <c r="E37" s="51"/>
      <c r="F37" s="51"/>
      <c r="G37" s="39"/>
      <c r="H37" s="55"/>
      <c r="I37" s="51"/>
      <c r="J37" s="56"/>
    </row>
    <row r="38" spans="1:10" ht="48" customHeight="1" x14ac:dyDescent="0.25">
      <c r="A38" s="21" t="s">
        <v>402</v>
      </c>
      <c r="B38" s="54" t="s">
        <v>403</v>
      </c>
      <c r="C38" s="51"/>
      <c r="D38" s="51"/>
      <c r="E38" s="51"/>
      <c r="F38" s="51"/>
      <c r="G38" s="39"/>
      <c r="H38" s="55"/>
      <c r="I38" s="51"/>
      <c r="J38" s="56"/>
    </row>
    <row r="39" spans="1:10" ht="48" customHeight="1" x14ac:dyDescent="0.25">
      <c r="A39" s="21" t="s">
        <v>404</v>
      </c>
      <c r="B39" s="54" t="s">
        <v>405</v>
      </c>
      <c r="C39" s="51"/>
      <c r="D39" s="51"/>
      <c r="E39" s="51"/>
      <c r="F39" s="51"/>
      <c r="G39" s="39"/>
      <c r="H39" s="55"/>
      <c r="I39" s="51"/>
      <c r="J39" s="56"/>
    </row>
    <row r="40" spans="1:10" ht="48" customHeight="1" x14ac:dyDescent="0.25">
      <c r="A40" s="22"/>
      <c r="B40" s="50"/>
      <c r="C40" s="51"/>
      <c r="D40" s="51"/>
      <c r="E40" s="51"/>
      <c r="F40" s="51"/>
      <c r="G40" s="39"/>
      <c r="H40" s="55"/>
      <c r="I40" s="51"/>
      <c r="J40" s="56"/>
    </row>
    <row r="41" spans="1:10" ht="48" customHeight="1" x14ac:dyDescent="0.25">
      <c r="A41" s="22"/>
      <c r="B41" s="50"/>
      <c r="C41" s="51"/>
      <c r="D41" s="51"/>
      <c r="E41" s="51"/>
      <c r="F41" s="51"/>
      <c r="G41" s="39"/>
      <c r="H41" s="55"/>
      <c r="I41" s="51"/>
      <c r="J41" s="56"/>
    </row>
    <row r="42" spans="1:10" ht="48" customHeight="1" x14ac:dyDescent="0.25">
      <c r="A42" s="22"/>
      <c r="B42" s="50"/>
      <c r="C42" s="51"/>
      <c r="D42" s="51"/>
      <c r="E42" s="51"/>
      <c r="F42" s="51"/>
      <c r="G42" s="39"/>
      <c r="H42" s="55"/>
      <c r="I42" s="51"/>
      <c r="J42" s="56"/>
    </row>
    <row r="43" spans="1:10" ht="48" customHeight="1" x14ac:dyDescent="0.25">
      <c r="A43" s="22"/>
      <c r="B43" s="50"/>
      <c r="C43" s="51"/>
      <c r="D43" s="51"/>
      <c r="E43" s="51"/>
      <c r="F43" s="51"/>
      <c r="G43" s="39"/>
      <c r="H43" s="55"/>
      <c r="I43" s="51"/>
      <c r="J43" s="56"/>
    </row>
    <row r="44" spans="1:10" ht="48" customHeight="1" x14ac:dyDescent="0.25">
      <c r="A44" s="22"/>
      <c r="B44" s="50"/>
      <c r="C44" s="51"/>
      <c r="D44" s="51"/>
      <c r="E44" s="51"/>
      <c r="F44" s="51"/>
      <c r="G44" s="39"/>
      <c r="H44" s="55"/>
      <c r="I44" s="51"/>
      <c r="J44" s="56"/>
    </row>
    <row r="45" spans="1:10" ht="48" customHeight="1" x14ac:dyDescent="0.25">
      <c r="A45" s="22"/>
      <c r="B45" s="50"/>
      <c r="C45" s="51"/>
      <c r="D45" s="51"/>
      <c r="E45" s="51"/>
      <c r="F45" s="51"/>
      <c r="G45" s="39"/>
      <c r="H45" s="55"/>
      <c r="I45" s="51"/>
      <c r="J45" s="56"/>
    </row>
    <row r="46" spans="1:10" ht="48.95" customHeight="1" thickBot="1" x14ac:dyDescent="0.3">
      <c r="A46" s="23"/>
      <c r="B46" s="64"/>
      <c r="C46" s="65"/>
      <c r="D46" s="65"/>
      <c r="E46" s="65"/>
      <c r="F46" s="65"/>
      <c r="G46" s="66"/>
      <c r="H46" s="67"/>
      <c r="I46" s="68"/>
      <c r="J46" s="69"/>
    </row>
    <row r="48" spans="1:10" ht="102" customHeight="1" x14ac:dyDescent="0.25">
      <c r="A48" s="63" t="s">
        <v>406</v>
      </c>
      <c r="B48" s="34"/>
      <c r="C48" s="34"/>
      <c r="D48" s="34"/>
      <c r="E48" s="34"/>
      <c r="F48" s="34"/>
      <c r="G48" s="34"/>
      <c r="H48" s="34"/>
      <c r="I48" s="34"/>
      <c r="J48" s="34"/>
    </row>
    <row r="51" spans="1:10" x14ac:dyDescent="0.25">
      <c r="A51" s="70" t="s">
        <v>407</v>
      </c>
      <c r="B51" s="34"/>
      <c r="C51" s="34"/>
      <c r="D51" s="34"/>
      <c r="E51" s="61"/>
      <c r="F51" s="34"/>
      <c r="G51" s="34"/>
      <c r="H51" s="34"/>
      <c r="I51" s="34"/>
      <c r="J51" s="34"/>
    </row>
    <row r="53" spans="1:10" x14ac:dyDescent="0.25">
      <c r="A53" s="70" t="s">
        <v>408</v>
      </c>
      <c r="B53" s="34"/>
      <c r="C53" s="34"/>
      <c r="D53" s="34"/>
      <c r="E53" s="61"/>
      <c r="F53" s="34"/>
      <c r="G53" s="34"/>
      <c r="H53" s="34"/>
      <c r="I53" s="34"/>
      <c r="J53" s="34"/>
    </row>
    <row r="100" spans="1:1" ht="15.75" x14ac:dyDescent="0.25">
      <c r="A100" t="s">
        <v>409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2024-12-17T10:51:25Z</dcterms:modified>
</cp:coreProperties>
</file>