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vialietuva-my.sharepoint.com/personal/aiskute_traniene_vialietuva_lt/Documents/Darbalaukis/2025/PASKELBTI/6138_144 kelias/PD tikslinimas/"/>
    </mc:Choice>
  </mc:AlternateContent>
  <xr:revisionPtr revIDLastSave="11" documentId="13_ncr:1_{D4769A2B-EE6F-46C2-977B-E0D7F8181F81}" xr6:coauthVersionLast="47" xr6:coauthVersionMax="47" xr10:uidLastSave="{7F6AA5FF-E166-4414-BF1C-58DAB43655A6}"/>
  <bookViews>
    <workbookView xWindow="-120" yWindow="-120" windowWidth="29040" windowHeight="15720" activeTab="3" xr2:uid="{6BC1EAF5-0D01-43F1-AE22-A39552859E42}"/>
  </bookViews>
  <sheets>
    <sheet name="Santrauka" sheetId="4" r:id="rId1"/>
    <sheet name="S" sheetId="2" r:id="rId2"/>
    <sheet name="PVA" sheetId="1" r:id="rId3"/>
    <sheet name="Melioracija" sheetId="3" r:id="rId4"/>
  </sheets>
  <definedNames>
    <definedName name="_Hlk131412525" localSheetId="1">S!$C$10</definedName>
    <definedName name="_Hlk137216844" localSheetId="3">Melioracija!#REF!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53" i="2" l="1"/>
  <c r="I350" i="2"/>
  <c r="I347" i="2"/>
  <c r="I344" i="2"/>
  <c r="I319" i="2"/>
  <c r="I311" i="2"/>
  <c r="I264" i="2"/>
  <c r="I217" i="2"/>
  <c r="I137" i="2"/>
  <c r="I134" i="2"/>
  <c r="I113" i="2"/>
  <c r="I105" i="2"/>
  <c r="I55" i="2"/>
  <c r="G35" i="2"/>
  <c r="G90" i="2"/>
  <c r="G176" i="2" l="1"/>
  <c r="G216" i="2"/>
  <c r="G86" i="2" l="1"/>
  <c r="G85" i="2"/>
  <c r="G207" i="2"/>
  <c r="G217" i="2"/>
  <c r="G215" i="2"/>
  <c r="G214" i="2"/>
  <c r="G213" i="2"/>
  <c r="G212" i="2"/>
  <c r="G211" i="2"/>
  <c r="G210" i="2"/>
  <c r="G209" i="2"/>
  <c r="G208" i="2"/>
  <c r="G206" i="2"/>
  <c r="G205" i="2"/>
  <c r="G204" i="2"/>
  <c r="G203" i="2"/>
  <c r="G202" i="2"/>
  <c r="G201" i="2"/>
  <c r="G200" i="2"/>
  <c r="G199" i="2"/>
  <c r="G160" i="2"/>
  <c r="G161" i="2"/>
  <c r="G162" i="2"/>
  <c r="G163" i="2"/>
  <c r="G164" i="2"/>
  <c r="G165" i="2"/>
  <c r="G166" i="2"/>
  <c r="G167" i="2"/>
  <c r="G168" i="2"/>
  <c r="G169" i="2"/>
  <c r="G170" i="2"/>
  <c r="G171" i="2"/>
  <c r="G172" i="2"/>
  <c r="G173" i="2"/>
  <c r="G174" i="2"/>
  <c r="G175" i="2"/>
  <c r="G177" i="2"/>
  <c r="G159" i="2"/>
  <c r="G198" i="2"/>
  <c r="G298" i="2"/>
  <c r="G275" i="2"/>
  <c r="G261" i="2"/>
  <c r="G238" i="2"/>
  <c r="G188" i="2"/>
  <c r="G149" i="2"/>
  <c r="G95" i="2"/>
  <c r="G94" i="2"/>
  <c r="G352" i="2" l="1"/>
  <c r="G318" i="2"/>
  <c r="G317" i="2"/>
  <c r="G353" i="2"/>
  <c r="E42" i="2"/>
  <c r="G36" i="3" l="1"/>
  <c r="G35" i="3"/>
  <c r="G97" i="2" l="1"/>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8" i="2"/>
  <c r="G39" i="2"/>
  <c r="G40" i="2"/>
  <c r="G41" i="2"/>
  <c r="G42" i="2"/>
  <c r="G43" i="2"/>
  <c r="G44" i="2"/>
  <c r="G45" i="2"/>
  <c r="G46" i="2"/>
  <c r="G47" i="2"/>
  <c r="G48" i="2"/>
  <c r="G49" i="2"/>
  <c r="G51" i="2"/>
  <c r="G53" i="2"/>
  <c r="G54" i="2"/>
  <c r="G55" i="2"/>
  <c r="G58" i="2"/>
  <c r="G59" i="2"/>
  <c r="G60" i="2"/>
  <c r="G61" i="2"/>
  <c r="G62" i="2"/>
  <c r="G63" i="2"/>
  <c r="G64" i="2"/>
  <c r="G65" i="2"/>
  <c r="G66" i="2"/>
  <c r="G67" i="2"/>
  <c r="G68" i="2"/>
  <c r="G69" i="2"/>
  <c r="G70" i="2"/>
  <c r="G72" i="2"/>
  <c r="G73" i="2"/>
  <c r="G74" i="2"/>
  <c r="G75" i="2"/>
  <c r="G76" i="2"/>
  <c r="G77" i="2"/>
  <c r="G78" i="2"/>
  <c r="G79" i="2"/>
  <c r="G80" i="2"/>
  <c r="G82" i="2"/>
  <c r="G83" i="2"/>
  <c r="G84" i="2"/>
  <c r="G88" i="2"/>
  <c r="G89" i="2"/>
  <c r="G91" i="2"/>
  <c r="G92" i="2"/>
  <c r="G93" i="2"/>
  <c r="G98" i="2"/>
  <c r="G99" i="2"/>
  <c r="G100" i="2"/>
  <c r="G102" i="2"/>
  <c r="G103" i="2"/>
  <c r="G104" i="2"/>
  <c r="G105" i="2"/>
  <c r="G107" i="2"/>
  <c r="G108" i="2"/>
  <c r="G109" i="2"/>
  <c r="G110" i="2"/>
  <c r="G111" i="2"/>
  <c r="G112" i="2"/>
  <c r="G113" i="2"/>
  <c r="G116" i="2"/>
  <c r="G117" i="2"/>
  <c r="G118" i="2"/>
  <c r="G119" i="2"/>
  <c r="G120" i="2"/>
  <c r="G121" i="2"/>
  <c r="G122" i="2"/>
  <c r="G123" i="2"/>
  <c r="G124" i="2"/>
  <c r="G126" i="2"/>
  <c r="G127" i="2"/>
  <c r="G128" i="2"/>
  <c r="G129" i="2"/>
  <c r="G130" i="2"/>
  <c r="G131" i="2"/>
  <c r="G132" i="2"/>
  <c r="G133" i="2"/>
  <c r="G134" i="2"/>
  <c r="G136" i="2"/>
  <c r="G137" i="2"/>
  <c r="G141" i="2"/>
  <c r="G142" i="2"/>
  <c r="G143" i="2"/>
  <c r="G144" i="2"/>
  <c r="G145" i="2"/>
  <c r="G146" i="2"/>
  <c r="G147" i="2"/>
  <c r="G148" i="2"/>
  <c r="G151" i="2"/>
  <c r="G152" i="2"/>
  <c r="G153" i="2"/>
  <c r="G154" i="2"/>
  <c r="G155" i="2"/>
  <c r="G156" i="2"/>
  <c r="G158" i="2"/>
  <c r="G180" i="2"/>
  <c r="G181" i="2"/>
  <c r="G182" i="2"/>
  <c r="G183" i="2"/>
  <c r="G184" i="2"/>
  <c r="G185" i="2"/>
  <c r="G186" i="2"/>
  <c r="G187" i="2"/>
  <c r="G190" i="2"/>
  <c r="G191" i="2"/>
  <c r="G192" i="2"/>
  <c r="G193" i="2"/>
  <c r="G194" i="2"/>
  <c r="G195" i="2"/>
  <c r="G197" i="2"/>
  <c r="G221" i="2"/>
  <c r="G222" i="2"/>
  <c r="G223" i="2"/>
  <c r="G224" i="2"/>
  <c r="G225" i="2"/>
  <c r="G227" i="2"/>
  <c r="G228" i="2"/>
  <c r="G229" i="2"/>
  <c r="G230" i="2"/>
  <c r="G231" i="2"/>
  <c r="G232" i="2"/>
  <c r="G233" i="2"/>
  <c r="G234" i="2"/>
  <c r="G235" i="2"/>
  <c r="G236" i="2"/>
  <c r="G237" i="2"/>
  <c r="G240" i="2"/>
  <c r="G241" i="2"/>
  <c r="G244" i="2"/>
  <c r="G245" i="2"/>
  <c r="G246" i="2"/>
  <c r="G247" i="2"/>
  <c r="G248" i="2"/>
  <c r="G250" i="2"/>
  <c r="G251" i="2"/>
  <c r="G252" i="2"/>
  <c r="G253" i="2"/>
  <c r="G254" i="2"/>
  <c r="G255" i="2"/>
  <c r="G256" i="2"/>
  <c r="G257" i="2"/>
  <c r="G258" i="2"/>
  <c r="G259" i="2"/>
  <c r="G260" i="2"/>
  <c r="G263" i="2"/>
  <c r="G264" i="2"/>
  <c r="G268" i="2"/>
  <c r="G269" i="2"/>
  <c r="G270" i="2"/>
  <c r="G271" i="2"/>
  <c r="G272" i="2"/>
  <c r="G273" i="2"/>
  <c r="G274" i="2"/>
  <c r="G277" i="2"/>
  <c r="G278" i="2"/>
  <c r="G279" i="2"/>
  <c r="G280" i="2"/>
  <c r="G282" i="2"/>
  <c r="G283" i="2"/>
  <c r="G284" i="2"/>
  <c r="G285" i="2"/>
  <c r="G286" i="2"/>
  <c r="G287" i="2"/>
  <c r="G288" i="2"/>
  <c r="G291" i="2"/>
  <c r="G292" i="2"/>
  <c r="G293" i="2"/>
  <c r="G294" i="2"/>
  <c r="G295" i="2"/>
  <c r="G296" i="2"/>
  <c r="G297" i="2"/>
  <c r="G300" i="2"/>
  <c r="G301" i="2"/>
  <c r="G302" i="2"/>
  <c r="G303" i="2"/>
  <c r="G305" i="2"/>
  <c r="G306" i="2"/>
  <c r="G307" i="2"/>
  <c r="G308" i="2"/>
  <c r="G309" i="2"/>
  <c r="G310" i="2"/>
  <c r="G311" i="2"/>
  <c r="G313" i="2"/>
  <c r="G314" i="2"/>
  <c r="G315" i="2"/>
  <c r="G316" i="2"/>
  <c r="G319" i="2"/>
  <c r="G322" i="2"/>
  <c r="G323" i="2"/>
  <c r="G324" i="2"/>
  <c r="G325" i="2"/>
  <c r="G326" i="2"/>
  <c r="G328" i="2"/>
  <c r="G329" i="2"/>
  <c r="G330" i="2"/>
  <c r="G331" i="2"/>
  <c r="G332" i="2"/>
  <c r="G333" i="2"/>
  <c r="G334" i="2"/>
  <c r="G335" i="2"/>
  <c r="G336" i="2"/>
  <c r="G337" i="2"/>
  <c r="G338" i="2"/>
  <c r="G340" i="2"/>
  <c r="G341" i="2"/>
  <c r="G342" i="2"/>
  <c r="G343" i="2"/>
  <c r="G344" i="2"/>
  <c r="G346" i="2"/>
  <c r="G347" i="2"/>
  <c r="G349" i="2"/>
  <c r="G350" i="2"/>
  <c r="G20" i="3"/>
  <c r="G21" i="3"/>
  <c r="G22" i="3"/>
  <c r="G23" i="3"/>
  <c r="G24" i="3"/>
  <c r="G25" i="3"/>
  <c r="G26" i="3"/>
  <c r="G27" i="3"/>
  <c r="G28" i="3"/>
  <c r="G29" i="3"/>
  <c r="G30" i="3"/>
  <c r="G31" i="3"/>
  <c r="G32" i="3"/>
  <c r="G33" i="3"/>
  <c r="G34" i="3"/>
  <c r="G9" i="3"/>
  <c r="G10" i="3"/>
  <c r="G11" i="3"/>
  <c r="G12" i="3"/>
  <c r="G13" i="3"/>
  <c r="G14" i="3"/>
  <c r="G15" i="3"/>
  <c r="G16" i="3"/>
  <c r="G17" i="3"/>
  <c r="G29" i="1"/>
  <c r="G28" i="1"/>
  <c r="G27" i="1"/>
  <c r="G26" i="1"/>
  <c r="G25" i="1"/>
  <c r="G24" i="1"/>
  <c r="G23" i="1"/>
  <c r="G7" i="1"/>
  <c r="G8" i="1"/>
  <c r="G9" i="1"/>
  <c r="G10" i="1"/>
  <c r="G11" i="1"/>
  <c r="G12" i="1"/>
  <c r="G13" i="1"/>
  <c r="G14" i="1"/>
  <c r="G15" i="1"/>
  <c r="G16" i="1"/>
  <c r="G17" i="1"/>
  <c r="G18" i="1"/>
  <c r="G19" i="1"/>
  <c r="G20" i="1"/>
  <c r="G21" i="1"/>
  <c r="G19" i="3"/>
  <c r="G8" i="3"/>
  <c r="G7" i="3"/>
  <c r="G6" i="2"/>
  <c r="G354" i="2" l="1"/>
  <c r="I35" i="2"/>
  <c r="I36" i="3"/>
  <c r="I17" i="3"/>
  <c r="I29" i="1"/>
  <c r="G37" i="3" l="1"/>
  <c r="D6" i="4" s="1"/>
  <c r="D4" i="4"/>
  <c r="G6" i="1"/>
  <c r="I21" i="1" l="1"/>
  <c r="G30" i="1" l="1"/>
  <c r="D5" i="4" s="1"/>
  <c r="D7" i="4" s="1"/>
</calcChain>
</file>

<file path=xl/sharedStrings.xml><?xml version="1.0" encoding="utf-8"?>
<sst xmlns="http://schemas.openxmlformats.org/spreadsheetml/2006/main" count="1612" uniqueCount="709">
  <si>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</si>
  <si>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</si>
  <si>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</si>
  <si>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</si>
  <si>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</si>
  <si>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</si>
  <si>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</si>
  <si>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kompl.</t>
  </si>
  <si>
    <t>m</t>
  </si>
  <si>
    <t>6.1</t>
  </si>
  <si>
    <t>1.1</t>
  </si>
  <si>
    <t>1.2</t>
  </si>
  <si>
    <t>1.3</t>
  </si>
  <si>
    <t>1.4</t>
  </si>
  <si>
    <t>1.5</t>
  </si>
  <si>
    <t>1.6</t>
  </si>
  <si>
    <t>1.7</t>
  </si>
  <si>
    <t>1.8</t>
  </si>
  <si>
    <t>1.9</t>
  </si>
  <si>
    <t>vnt.</t>
  </si>
  <si>
    <t>2.1</t>
  </si>
  <si>
    <t>2.2</t>
  </si>
  <si>
    <t>4.1</t>
  </si>
  <si>
    <t>4.2</t>
  </si>
  <si>
    <t>4.3</t>
  </si>
  <si>
    <t>4.4</t>
  </si>
  <si>
    <t>5.1</t>
  </si>
  <si>
    <t>5.2</t>
  </si>
  <si>
    <t>6.2</t>
  </si>
  <si>
    <t>7.1</t>
  </si>
  <si>
    <t>3.1</t>
  </si>
  <si>
    <t>3.2</t>
  </si>
  <si>
    <t>3.3</t>
  </si>
  <si>
    <t>3.4</t>
  </si>
  <si>
    <t>3.5</t>
  </si>
  <si>
    <t>4.5</t>
  </si>
  <si>
    <t>7.2</t>
  </si>
  <si>
    <t>8.1</t>
  </si>
  <si>
    <t>Skyrius</t>
  </si>
  <si>
    <t>Iš viso skyriuje 1, Eur be PVM</t>
  </si>
  <si>
    <t>Iš viso skyriuje 2, Eur be PVM</t>
  </si>
  <si>
    <t>Iš viso skyriuje 3, Eur be PVM</t>
  </si>
  <si>
    <t>Iš viso skyriuje 4, Eur be PVM</t>
  </si>
  <si>
    <t>Iš viso skyriuje 5, Eur be PVM</t>
  </si>
  <si>
    <t>Iš viso skyriuje 6, Eur be PVM</t>
  </si>
  <si>
    <t>IŠ VISO ŽINIARAŠTYJE 1, EUR BE PVM</t>
  </si>
  <si>
    <t>Tankių krūmų kirtimas, sugrėbimas į krūvas ir smulkinimas statybos vietoje</t>
  </si>
  <si>
    <t>Kelio ženklų ant vienstiebių atramų metalinių skydų išardymas</t>
  </si>
  <si>
    <t>Kelio ženklų vienstiebių metalinių atramų išardymas</t>
  </si>
  <si>
    <t>Esamų kelio atitvarų išardymas</t>
  </si>
  <si>
    <t>Perforuoto drenažo vamzdžio Ø113/126 mm, įsukto į geosintetinę medžiagą, paklojimas</t>
  </si>
  <si>
    <t>Geosintetinės medžiagos paklojimas</t>
  </si>
  <si>
    <t>Šiurkštinimas skaldyta mineraline medžiaga fr. 2/5, 1,5 kg/m²</t>
  </si>
  <si>
    <t>4.6</t>
  </si>
  <si>
    <t>4.7</t>
  </si>
  <si>
    <t>3. Vandens nuvedimas</t>
  </si>
  <si>
    <t>t</t>
  </si>
  <si>
    <t>vnt</t>
  </si>
  <si>
    <r>
      <t>m</t>
    </r>
    <r>
      <rPr>
        <vertAlign val="superscript"/>
        <sz val="11"/>
        <color theme="1"/>
        <rFont val="Arial"/>
        <family val="2"/>
      </rPr>
      <t>2</t>
    </r>
  </si>
  <si>
    <r>
      <t>m</t>
    </r>
    <r>
      <rPr>
        <vertAlign val="superscript"/>
        <sz val="10"/>
        <color rgb="FF000000"/>
        <rFont val="Arial"/>
        <family val="2"/>
      </rPr>
      <t>2</t>
    </r>
  </si>
  <si>
    <r>
      <t>m</t>
    </r>
    <r>
      <rPr>
        <vertAlign val="superscript"/>
        <sz val="10"/>
        <color rgb="FF000000"/>
        <rFont val="Arial"/>
        <family val="2"/>
      </rPr>
      <t>3</t>
    </r>
  </si>
  <si>
    <t>Kelio ženklų ant dvistiebių atramų metalinių skydų išardymas</t>
  </si>
  <si>
    <t>Kelio ženklų dvistiebių metalinių atramų išardymas</t>
  </si>
  <si>
    <t>Plastmasinių signalinių stulpelių išardymas</t>
  </si>
  <si>
    <t>Betoninių bortų ant betono pagrindo išardymas</t>
  </si>
  <si>
    <t>Dangos iš betoninių plokščių išardymas</t>
  </si>
  <si>
    <t>1.10</t>
  </si>
  <si>
    <t>1.11</t>
  </si>
  <si>
    <t>1.12</t>
  </si>
  <si>
    <t>1.13</t>
  </si>
  <si>
    <t>1.14</t>
  </si>
  <si>
    <t>1.15</t>
  </si>
  <si>
    <t>1.16</t>
  </si>
  <si>
    <t>1.17</t>
  </si>
  <si>
    <t>1.18</t>
  </si>
  <si>
    <t>1.19</t>
  </si>
  <si>
    <t>Pagrindo virš drenažo vamzdžio iš skaldelės fr.11/16 įrengimas</t>
  </si>
  <si>
    <r>
      <t>m</t>
    </r>
    <r>
      <rPr>
        <vertAlign val="superscript"/>
        <sz val="11"/>
        <color theme="1"/>
        <rFont val="Arial"/>
        <family val="2"/>
      </rPr>
      <t>3</t>
    </r>
  </si>
  <si>
    <t>Jutiklių ir signalų perdavimo laidų kanalų vietų išbraižymas ant asfalto</t>
  </si>
  <si>
    <t>Kanalų (5x80 mm) jutikliams ir signalų perdavimo laidams frezavimas diskiniu pjūklu asfalto dangoje</t>
  </si>
  <si>
    <t>Pjovimo dulkių nupūtimas iš kanalų ir nuo kelio dangos</t>
  </si>
  <si>
    <t>Jutiklių ir signalų perdavimo laidų suklojimas į kanalus asfalto dangoje</t>
  </si>
  <si>
    <t>Signalų perdavimo laidų pratraukimas polietileniniame vamzdyje kelkraštyje</t>
  </si>
  <si>
    <t>Signalų perdavimo laidų pratraukimas polietileniniame vamzdyje stove</t>
  </si>
  <si>
    <t>Kanalų (5x80 mm) užpylimas bitumine emulsija asfalto dangoje</t>
  </si>
  <si>
    <t>Kanalų užpylimas smėliu asfalto dangos paviršiuje</t>
  </si>
  <si>
    <t>Kanalų užpylimas skaldele asfalto dangos paviršiuje 0.1m juosta</t>
  </si>
  <si>
    <t>Kanalo iškasimas ir užkasimas kelkraštyje 30x40x250 cm</t>
  </si>
  <si>
    <t>Polietileninio vamzdžio paklojimas kanale kelkraštyje</t>
  </si>
  <si>
    <t>Laidų prijungimas prie jungties</t>
  </si>
  <si>
    <t>Kontūrų parametrų matavimas</t>
  </si>
  <si>
    <t>Duobės 40x40x130 cm stovui iškasimas</t>
  </si>
  <si>
    <t>Stovo įbetonavimas</t>
  </si>
  <si>
    <t>Posto darbo testavimas</t>
  </si>
  <si>
    <t>Bitumo emulsija</t>
  </si>
  <si>
    <t>Smėlis</t>
  </si>
  <si>
    <t>Skaldelė</t>
  </si>
  <si>
    <t>Polietileninis vamzdis, vidinis/išorinis diametras 25 mm</t>
  </si>
  <si>
    <t>Betonas</t>
  </si>
  <si>
    <t>Stovas su metaline dėže eismo skaitikliui (Panaudojamas esamas demontuotas)</t>
  </si>
  <si>
    <t>Jonavos rajonas</t>
  </si>
  <si>
    <t>Kėdainių rajonas</t>
  </si>
  <si>
    <t>Eil. Nr.</t>
  </si>
  <si>
    <t>Darbų ar išlaidų pavadinimas</t>
  </si>
  <si>
    <t>Mato vnt</t>
  </si>
  <si>
    <t>Esamo drenažo ieškojimas</t>
  </si>
  <si>
    <t>Laikino filtro įrengimas ir išardymas vandens išleidimui drenažo remonto metu</t>
  </si>
  <si>
    <t>II gr. grunto kasimas rank. būdu iki 2 m pločio ir iki 2 m gylio  nesutvirtintose tranšėjose ir iki 1.5 m gylio duobių  k9=1.15</t>
  </si>
  <si>
    <t>Drenažo  iš PP SN8  110/98  mm  skersmens  gofruotų  - perforuotų  vamzdžių  su geotekstilės filtru įrengimas iki 2,0 metrų gylyje atstatant kelio dangą</t>
  </si>
  <si>
    <t>Paviršinio vandens nuleistuvo PN-45 įrengimas</t>
  </si>
  <si>
    <t>Požeminių    kontrolinių    drenažo   šulinių   PDŠ   (arba   analogiškų)    įrengimas mechanizuotai</t>
  </si>
  <si>
    <t>Esamo keramikinio d175-200 rinktuvo pajungimas (po 2 m) į naujai suprojektuotus požeminius drenažo šulinius</t>
  </si>
  <si>
    <t>Žioties d110 įrengimas</t>
  </si>
  <si>
    <t>Aklės PK-5 įrengimas</t>
  </si>
  <si>
    <t>Aklės PK-7.5 įrengimas</t>
  </si>
  <si>
    <t>Drenažo  iš  PCV  65/74  mm  skersmens   gofruotų   -  perforuotų   vamzdžių   su geotekstilės filtru įrengimas iki 2,0 metrų gylyje</t>
  </si>
  <si>
    <t>Drenažo  iš PP SN8  110/98  mm  skersmens  gofruotų  - perforuotų  vamzdžių  su geotekstilės filtru įrengimas iki 2,0 metrų gylyje</t>
  </si>
  <si>
    <t>Paviršinio vandens nuleistuvo PN-45 įrengimas pakelėje</t>
  </si>
  <si>
    <t>Esamo keramikinio d75-100 rinktuvo pajungimas (po 2 m) į naujai suprojektuotus požeminius drenažo šulinius</t>
  </si>
  <si>
    <t>Esamo sausintuvo d50  pajungimas</t>
  </si>
  <si>
    <t>Žioties d160 įrengimas</t>
  </si>
  <si>
    <t>Žioties d250 įrengimas</t>
  </si>
  <si>
    <t>Drenažo iš PVC SN8 250x7.3 mm skersmens  vamzdžių įrengimas iki 2,0  metrų gylyje atstatant kelio dangą</t>
  </si>
  <si>
    <t>Drenažo iš PVC SN4 160x4.0 mm skersmens  vamzdžių įrengimas iki 2,0  metrų gylyje</t>
  </si>
  <si>
    <r>
      <t xml:space="preserve">Vieneto kaina, Eur be PVM  </t>
    </r>
    <r>
      <rPr>
        <b/>
        <sz val="11"/>
        <color rgb="FFFF0000"/>
        <rFont val="Arial"/>
        <family val="2"/>
      </rPr>
      <t>(pildo Tiekėjas)</t>
    </r>
  </si>
  <si>
    <r>
      <t>m</t>
    </r>
    <r>
      <rPr>
        <vertAlign val="superscript"/>
        <sz val="6.5"/>
        <color theme="1"/>
        <rFont val="Arial"/>
        <family val="2"/>
      </rPr>
      <t>3</t>
    </r>
  </si>
  <si>
    <r>
      <t>m</t>
    </r>
    <r>
      <rPr>
        <vertAlign val="superscript"/>
        <sz val="10.5"/>
        <color theme="1"/>
        <rFont val="Arial"/>
        <family val="2"/>
      </rPr>
      <t>3</t>
    </r>
  </si>
  <si>
    <t>1.20</t>
  </si>
  <si>
    <t>1.21</t>
  </si>
  <si>
    <t>1.22</t>
  </si>
  <si>
    <t>1.23</t>
  </si>
  <si>
    <t>1.24</t>
  </si>
  <si>
    <t>1.25</t>
  </si>
  <si>
    <t>1.26</t>
  </si>
  <si>
    <t>1.27</t>
  </si>
  <si>
    <t>Suolų išardymas (autobusų stotelėse)</t>
  </si>
  <si>
    <t>1.28</t>
  </si>
  <si>
    <t>Metalinės tvoros išardymas</t>
  </si>
  <si>
    <t>1.29</t>
  </si>
  <si>
    <t>1.30</t>
  </si>
  <si>
    <t>Šiukšliadėžių demontavimas</t>
  </si>
  <si>
    <t xml:space="preserve">Gelžbetoninių pagrindo išardymas </t>
  </si>
  <si>
    <t>Žemės sankasos įrengimas:</t>
  </si>
  <si>
    <t>2.1.1</t>
  </si>
  <si>
    <t>Dirvožemio pašalinimas ir sustūmimas į krūvas buldozeriu iki 50 m atstumu</t>
  </si>
  <si>
    <t>m³</t>
  </si>
  <si>
    <t>2.1.2</t>
  </si>
  <si>
    <t xml:space="preserve">Į krūvas sustumto dirvožemio pakrovimas į savivarčius ir išvežimas į sandėliavimo aikšteles </t>
  </si>
  <si>
    <t>2.1.3</t>
  </si>
  <si>
    <t>2.1.4</t>
  </si>
  <si>
    <t>2.1.5</t>
  </si>
  <si>
    <t>m²</t>
  </si>
  <si>
    <t>2.1.6</t>
  </si>
  <si>
    <t>Žemės sankasos tankinimas mechanizuotu būdu, h≥0,30m</t>
  </si>
  <si>
    <t>2.1.7</t>
  </si>
  <si>
    <t>2.1.8</t>
  </si>
  <si>
    <t>2.1.9</t>
  </si>
  <si>
    <t>2.1.10</t>
  </si>
  <si>
    <t>2.1.11</t>
  </si>
  <si>
    <t>Žemės sankasos apdorojimas</t>
  </si>
  <si>
    <t>Griovių ir šlaitų įrengimas:</t>
  </si>
  <si>
    <t xml:space="preserve">Šlaitų ir griovio dugno planiravimas mechanizuotu būdu </t>
  </si>
  <si>
    <t xml:space="preserve">Šlaitų ir griovio dugno planiravimas rankiniu būdu </t>
  </si>
  <si>
    <t>Šlaitų ir teritorijų šalia padengimas dirvožemiu ir apsėjimas žolės sėklomis, h=0,10 m</t>
  </si>
  <si>
    <t>Vandens pralaidų per kelią įrengimas</t>
  </si>
  <si>
    <t>3.1.1</t>
  </si>
  <si>
    <t>3.1.2</t>
  </si>
  <si>
    <t>Metalinių pralaidų Ø1600 mm įrengimas (vamzdžius jungiant apkabomis) ant atraminių blokų</t>
  </si>
  <si>
    <t>3.1.3</t>
  </si>
  <si>
    <t>Metalinių pralaidų Ø1000 mm įrengimas (vamzdžius jungiant apkabomis)</t>
  </si>
  <si>
    <t>3.1.4</t>
  </si>
  <si>
    <t xml:space="preserve">Skaldos pagrindo sluoksnio po pralaida įrengimas, h=0,15 m </t>
  </si>
  <si>
    <t>3.1.5</t>
  </si>
  <si>
    <t>Smėlio sluoksnio įrengimas, h=0,15 m</t>
  </si>
  <si>
    <t>3.1.6</t>
  </si>
  <si>
    <t>Šalčiui atsparaus grunto užpylimas po pralaidų antgaliais</t>
  </si>
  <si>
    <t>3.1.7</t>
  </si>
  <si>
    <t>Geotekstilės dengiamo ploto įrengimas</t>
  </si>
  <si>
    <t>3.1.8</t>
  </si>
  <si>
    <t>Geomembranos dengiamo ploto įrengimas</t>
  </si>
  <si>
    <t>3.1.9</t>
  </si>
  <si>
    <t>3.1.10</t>
  </si>
  <si>
    <t>Skaldos pagrindo h=0,10 m įrengimas</t>
  </si>
  <si>
    <t>3.1.11</t>
  </si>
  <si>
    <t>3.1.12</t>
  </si>
  <si>
    <t>Tranšėjų užpylimas sankasai tinkamu gruntu</t>
  </si>
  <si>
    <t>3.1.13</t>
  </si>
  <si>
    <t>Užpilo grunto užpylimas aplink pralaidą</t>
  </si>
  <si>
    <t>Atraminio bloko įrengimas</t>
  </si>
  <si>
    <t xml:space="preserve">Vandens nuvedimo sistemos įrengimas </t>
  </si>
  <si>
    <t>3.2.1</t>
  </si>
  <si>
    <t>Plastikinių  Ø200 mm vamzdžių įrengimas</t>
  </si>
  <si>
    <t>3.2.2</t>
  </si>
  <si>
    <t>3.2.3</t>
  </si>
  <si>
    <t>Rankiniai žemės darbai, kai gruntas II grupės</t>
  </si>
  <si>
    <t>3.2.4</t>
  </si>
  <si>
    <t>3.2.5</t>
  </si>
  <si>
    <t>3.2.6</t>
  </si>
  <si>
    <t>3.2.7</t>
  </si>
  <si>
    <t>Drenažo tranšėjų užpylimas mechanizuotai šalčiui nejautrių medžiagų sluoksniu ir sutankinimas vibroplokštėmis</t>
  </si>
  <si>
    <t>3.2.8</t>
  </si>
  <si>
    <t>Betoninių blokų P-1 ant 10 cm storio skaldos fr. 22/32 pagrindo įrengimas, tarpus užtaisant betono skiediniu</t>
  </si>
  <si>
    <t>3.2.9</t>
  </si>
  <si>
    <t>Vandens surinkimo šulinėliai ir šuliniai</t>
  </si>
  <si>
    <t>3.3.1</t>
  </si>
  <si>
    <t>Plastikinių pralaidų Ø400 mm rengimas</t>
  </si>
  <si>
    <t>3.3.2</t>
  </si>
  <si>
    <t>Plastikinių pralaidų Ø600 mm rengimas</t>
  </si>
  <si>
    <t>3.3.3</t>
  </si>
  <si>
    <r>
      <t>Geotekstilės ≥150 g/m</t>
    </r>
    <r>
      <rPr>
        <vertAlign val="superscript"/>
        <sz val="10"/>
        <color rgb="FF000000"/>
        <rFont val="Arial"/>
        <family val="2"/>
      </rPr>
      <t>2</t>
    </r>
    <r>
      <rPr>
        <sz val="10"/>
        <color rgb="FF000000"/>
        <rFont val="Arial"/>
        <family val="2"/>
      </rPr>
      <t xml:space="preserve"> įrengimas</t>
    </r>
  </si>
  <si>
    <t>3.4.1</t>
  </si>
  <si>
    <t>3.4.2</t>
  </si>
  <si>
    <t>3.4.3</t>
  </si>
  <si>
    <t>3.4.4</t>
  </si>
  <si>
    <t>Pralaidų įrengimas ties peronais</t>
  </si>
  <si>
    <t>3.5.1</t>
  </si>
  <si>
    <t>3.5.2</t>
  </si>
  <si>
    <t>3.5.3</t>
  </si>
  <si>
    <t>3.5.4</t>
  </si>
  <si>
    <t>Griovio tvirtinimas betoniniu lataku 400x500x240</t>
  </si>
  <si>
    <t>Žvyro mišinio įrengimas žemiau betoninio latako 400x500x240</t>
  </si>
  <si>
    <t>Kelio dangos konstrukcijos įrengimas DK 3 (1 variantas):</t>
  </si>
  <si>
    <t>5.1.1</t>
  </si>
  <si>
    <t>Apsauginio šalčiui atsparaus sluoksnio įrengimas, h=0,35 m</t>
  </si>
  <si>
    <t>5.1.2</t>
  </si>
  <si>
    <t>Skaldos pagrindo sluoksnio iš nesurištų mineralinių medžiagų mišinio 0/45 įrengimas, h=0,20 m</t>
  </si>
  <si>
    <t>5.1.3</t>
  </si>
  <si>
    <t xml:space="preserve">Asfalto pagrindo sluoksnio įrengimas iš mišinio AC 22 PS, h=0,1 m </t>
  </si>
  <si>
    <t>5.1.4</t>
  </si>
  <si>
    <t>5.1.5</t>
  </si>
  <si>
    <t>Apatinis sluoksnis iš asfalto AC 16 AS įrengimas, h=0,06 m</t>
  </si>
  <si>
    <t>5.1.6</t>
  </si>
  <si>
    <t>5.1.7</t>
  </si>
  <si>
    <t>Viršutinis sluoksnis iš asfalto SMA 11 S įrengimas, h=0,04 m</t>
  </si>
  <si>
    <t>5.1.8</t>
  </si>
  <si>
    <t>5.1.9</t>
  </si>
  <si>
    <t>Kelio dangos konstrukcijos įrengimas DK 3 (2 variantas):</t>
  </si>
  <si>
    <t>5.2.1</t>
  </si>
  <si>
    <t>5.2.2</t>
  </si>
  <si>
    <t>Žvyro pagrindo sluoksnio iš nesurištų mineralinių medžiagų mišinio 0/45 įrengimas, h=0,30 m</t>
  </si>
  <si>
    <t>5.2.3</t>
  </si>
  <si>
    <t xml:space="preserve">Asfalto pagrindo sluoksnio įrengimas iš mišinio AC 22 PS,  h=0,1 m </t>
  </si>
  <si>
    <t>5.2.4</t>
  </si>
  <si>
    <t>5.2.5</t>
  </si>
  <si>
    <t>5.2.6</t>
  </si>
  <si>
    <t>5.2.7</t>
  </si>
  <si>
    <t>5.2.8</t>
  </si>
  <si>
    <t>Kelkraščio apatinio sluoksnio įrengimas iš užpildų, nesurištųjų medžiagų ar gruntų pagal LST 1331</t>
  </si>
  <si>
    <t>Sankryžų įrengimas (1 variantas)</t>
  </si>
  <si>
    <t>7.1.1</t>
  </si>
  <si>
    <t>DK 3 sluoksnis (į vietinės reikšmės kelius ir C kat. gatves)</t>
  </si>
  <si>
    <t>7.1.1.1</t>
  </si>
  <si>
    <t>7.1.1.2</t>
  </si>
  <si>
    <t>7.1.1.3</t>
  </si>
  <si>
    <t xml:space="preserve">Asfalto pagrindo sluoksnio įrengimas iš mišinio AC 22 PS,  h=0,10 m </t>
  </si>
  <si>
    <t>7.1.1.4</t>
  </si>
  <si>
    <t>7.1.1.5</t>
  </si>
  <si>
    <t>7.1.1.6</t>
  </si>
  <si>
    <t>7.1.1.7</t>
  </si>
  <si>
    <t>7.1.1.8</t>
  </si>
  <si>
    <t>7.1.2</t>
  </si>
  <si>
    <t>DK 0,3 sluoksnis (D kat. gatves)</t>
  </si>
  <si>
    <t>7.1.2.1</t>
  </si>
  <si>
    <t>Apsauginio šalčiui atsparaus sluoksnio įrengimas, h≥0,28 m</t>
  </si>
  <si>
    <t>7.1.2.2</t>
  </si>
  <si>
    <t>7.1.2.3</t>
  </si>
  <si>
    <t xml:space="preserve">Asfalto pagrindo sluoksnio įrengimas iš mišinio AC 22 PN,  h=0,08 m </t>
  </si>
  <si>
    <t>7.1.3.1</t>
  </si>
  <si>
    <t>7.1.3.2</t>
  </si>
  <si>
    <t>Viršutinis sluoksnis iš asfalto AC 11 VN įrengimas, h=0,04 m</t>
  </si>
  <si>
    <t>7.1.3.3</t>
  </si>
  <si>
    <t>7.1.3</t>
  </si>
  <si>
    <t>Suvedimai ir sujungimai</t>
  </si>
  <si>
    <t>Sankryžų suvedimas su esama danga, pažvyruojant, hvid-0,30 m</t>
  </si>
  <si>
    <t>Skersinių siūlių užpurškimas karštu polimerais modifikuotu bitumu "karštas prie šalto"</t>
  </si>
  <si>
    <t>Sankryžų įrengimas (2 variantas)</t>
  </si>
  <si>
    <t>7.2.1</t>
  </si>
  <si>
    <t>7.2.1.1</t>
  </si>
  <si>
    <t>7.2.1.2</t>
  </si>
  <si>
    <t>7.2.1.3</t>
  </si>
  <si>
    <t>7.2.1.4</t>
  </si>
  <si>
    <t>7.2.1.5</t>
  </si>
  <si>
    <t>7.2.1.6</t>
  </si>
  <si>
    <t>7.2.1.7</t>
  </si>
  <si>
    <t>7.2.1.8</t>
  </si>
  <si>
    <t>7.2.2</t>
  </si>
  <si>
    <t>7.2.2.1</t>
  </si>
  <si>
    <t>7.2.2.2</t>
  </si>
  <si>
    <t>Žvyro pagrindo sluoksnio iš nesurištų mineralinių medžiagų mišinio 0/45 įrengimas, h=0,25 m</t>
  </si>
  <si>
    <t>7.2.2.3</t>
  </si>
  <si>
    <t xml:space="preserve">Asfalto pagrindo sluoksnio įrengimas iš mišinio AC 22 PN,  h=0,10 m </t>
  </si>
  <si>
    <t>7.2.2.4</t>
  </si>
  <si>
    <t>7.2.2.5</t>
  </si>
  <si>
    <t>7.2.2.6</t>
  </si>
  <si>
    <t>Nuovažų įrengimas (1 variantas)</t>
  </si>
  <si>
    <t>8.1.1</t>
  </si>
  <si>
    <t>Tipinės nuovažos</t>
  </si>
  <si>
    <t>8.1.1.1</t>
  </si>
  <si>
    <t>8.1.1.2</t>
  </si>
  <si>
    <t>8.1.1.3</t>
  </si>
  <si>
    <t xml:space="preserve">Asfalto pagrindo sluoksnio įrengimas iš mišinio AC 16 PD,  h=0,08 m </t>
  </si>
  <si>
    <t>8.1.1.4</t>
  </si>
  <si>
    <t>8.1.1.5</t>
  </si>
  <si>
    <t>Žvyro dangos įrengimas iš žvyro mišinio pagrindo, h = 0,16 m</t>
  </si>
  <si>
    <t>8.1.2</t>
  </si>
  <si>
    <t>Individualios nuovažos į poilsio aikštelę (DK 3, su nuogrindomis)</t>
  </si>
  <si>
    <t>8.1.2.1</t>
  </si>
  <si>
    <t>8.1.2.2</t>
  </si>
  <si>
    <t>8.1.2.3</t>
  </si>
  <si>
    <t>8.1.2.4</t>
  </si>
  <si>
    <t>8.1.2.5</t>
  </si>
  <si>
    <t>8.1.2.6</t>
  </si>
  <si>
    <t>8.1.2.7</t>
  </si>
  <si>
    <t>8.1.2.8</t>
  </si>
  <si>
    <t>8.1.2.9</t>
  </si>
  <si>
    <t>Granitinių trinkelių dangos įrengimas, h = 0,1 m</t>
  </si>
  <si>
    <t>8.1.2.10</t>
  </si>
  <si>
    <t>Betono mišinio pasluoksnio įrengimas, h = 0,03 m</t>
  </si>
  <si>
    <t>8.1.2.11</t>
  </si>
  <si>
    <t>Betono pagrindo C20/25 įrengimas, h = 0,20 m</t>
  </si>
  <si>
    <t>8.1.3</t>
  </si>
  <si>
    <t>8.1.3.1</t>
  </si>
  <si>
    <t>Nuovažų suvedimas su esama danga, pažvyruojant, hvid-0,30 m</t>
  </si>
  <si>
    <t>8.1.3.2</t>
  </si>
  <si>
    <t>8.2</t>
  </si>
  <si>
    <t>Nuovažų įrengimas (2 variantas)</t>
  </si>
  <si>
    <t>8.2.1</t>
  </si>
  <si>
    <t>8.2.1.1</t>
  </si>
  <si>
    <t>8.2.1.2</t>
  </si>
  <si>
    <t>8.2.1.3</t>
  </si>
  <si>
    <t>8.2.1.4</t>
  </si>
  <si>
    <t>8.2.2</t>
  </si>
  <si>
    <t>8.2.2.1</t>
  </si>
  <si>
    <t>8.2.2.2</t>
  </si>
  <si>
    <t>8.2.2.3</t>
  </si>
  <si>
    <t>8.2.2.4</t>
  </si>
  <si>
    <t>8.2.2.5</t>
  </si>
  <si>
    <t>8.2.2.6</t>
  </si>
  <si>
    <t>8.2.2.7</t>
  </si>
  <si>
    <t>8.2.2.8</t>
  </si>
  <si>
    <t>8.2.2.9</t>
  </si>
  <si>
    <t>8.2.2.10</t>
  </si>
  <si>
    <t>8.2.2.11</t>
  </si>
  <si>
    <t>8.2.3</t>
  </si>
  <si>
    <t>8.2.3.1</t>
  </si>
  <si>
    <t>8.2.3.2</t>
  </si>
  <si>
    <t>9.1</t>
  </si>
  <si>
    <t>Tako ir autobusų sustojimo peronų dangos konstrukcijos įrengimas (1  variantas)</t>
  </si>
  <si>
    <t>9.1.1</t>
  </si>
  <si>
    <t>Autobusų peronų aikštelės įrengimas (DK 3)</t>
  </si>
  <si>
    <t>9.1.1.1</t>
  </si>
  <si>
    <t>9.1.1.2</t>
  </si>
  <si>
    <t>9.1.1.3</t>
  </si>
  <si>
    <t>9.1.1.4</t>
  </si>
  <si>
    <t>9.1.1.5</t>
  </si>
  <si>
    <t>9.1.1.6</t>
  </si>
  <si>
    <t>9.1.1.7</t>
  </si>
  <si>
    <t>9.1.2</t>
  </si>
  <si>
    <t>Pėsčiųjų tako dangos įrengimas</t>
  </si>
  <si>
    <t>9.1.2.1</t>
  </si>
  <si>
    <t>9.1.2.2</t>
  </si>
  <si>
    <t>Skaldos pagrindo sluoksnio iš nesurištų mineralinių medžiagų mišinio 0/45 įrengimas, h=0,15 m</t>
  </si>
  <si>
    <t>9.1.2.3</t>
  </si>
  <si>
    <t>9.1.2.4</t>
  </si>
  <si>
    <t>Po veja sankasai tinkamo vietinio grunto supylimas</t>
  </si>
  <si>
    <t>9.1.3</t>
  </si>
  <si>
    <t>Perono dangos konstrukcijos įrengimas</t>
  </si>
  <si>
    <t>9.1.3.1</t>
  </si>
  <si>
    <t>Šalčiui nejautraus sluoksnio įrengimas, h=0,19 m</t>
  </si>
  <si>
    <t>9.1.3.2</t>
  </si>
  <si>
    <t>Pasluoksnio įrengimas, h=0,03 m</t>
  </si>
  <si>
    <t>9.1.3.3</t>
  </si>
  <si>
    <t>9.1.3.4</t>
  </si>
  <si>
    <t xml:space="preserve">Betoninių plokščių (50x50 cm) dangos įrengimas, h=0,08 </t>
  </si>
  <si>
    <t>9.1.3.5</t>
  </si>
  <si>
    <t>Įspėjamųjų taktilinių-indikatorių įrengimas, h = 0,08</t>
  </si>
  <si>
    <t>9.1.3.6</t>
  </si>
  <si>
    <t>Nukreipiamųjų taktilinių-indikatorių įrengimas, h = 0,08</t>
  </si>
  <si>
    <t>9.1.3.7</t>
  </si>
  <si>
    <t>Tako ir autobusų sustojimo peronų dangos konstrukcijos įrengimas (2  variantas)</t>
  </si>
  <si>
    <t>Žvyro pagrindo sluoksnio iš nesurištų mineralinių medžiagų mišinio 0/45 įrengimas, h=0,20 m</t>
  </si>
  <si>
    <t>Betoninių bordiūrų įrengimas</t>
  </si>
  <si>
    <t>10.1</t>
  </si>
  <si>
    <t>Betoninių gatvės bordiūrų (1,00x0,15x0,30 m) ant betono C20/25 pagrindo įrengimas</t>
  </si>
  <si>
    <t>10.2</t>
  </si>
  <si>
    <t>Granitinių gatvės bordiūrų (1,00x0,15x0,30 m) ant betono C20/25 pagrindo įrengimas</t>
  </si>
  <si>
    <t>10.3</t>
  </si>
  <si>
    <t>Betoninių vejos bordiūrų (1,00x0,08x0,20 m) ant betono C12/15 pagrindo įrengimas</t>
  </si>
  <si>
    <t>10.4</t>
  </si>
  <si>
    <t>10.5</t>
  </si>
  <si>
    <t>Kelio apstatymas ir saugaus eismo organizavimas</t>
  </si>
  <si>
    <t>11.1</t>
  </si>
  <si>
    <t>Vertikalaus ženklinimo įrengimas</t>
  </si>
  <si>
    <t>11.1.1</t>
  </si>
  <si>
    <t>11.1.2</t>
  </si>
  <si>
    <t>11.1.3</t>
  </si>
  <si>
    <t>11.1.4</t>
  </si>
  <si>
    <t>11.1.5</t>
  </si>
  <si>
    <t>Signalinių stulpelių pastatymas (A tipo)</t>
  </si>
  <si>
    <t>11.2</t>
  </si>
  <si>
    <t>Horizontalaus ženklinimo įrengimas</t>
  </si>
  <si>
    <t>11.2.1</t>
  </si>
  <si>
    <t>Ženklinimo tipas 1.1 (linijos plotis 0,12 m) siaura ištisinė linija (iš polimerinių medžiagų)</t>
  </si>
  <si>
    <t>11.2.2</t>
  </si>
  <si>
    <t>Ženklinimo tipas 1.2 (linijos plotis 0.25 m) plati ištisinė linija (iš polimerinių medžiagų)</t>
  </si>
  <si>
    <t>11.2.3</t>
  </si>
  <si>
    <t>Ženklinimo tipas 1.3 (linijos plotis 0.25 m) dviguba siaura ištisinė linija (iš polimerinių medžiagų)</t>
  </si>
  <si>
    <t>11.2.4</t>
  </si>
  <si>
    <t>Ženklinimo tipas 1.5 (linijos plotis 0.12 m) siaura brūkšninė linija, kai brūkšnio ir tarp santykis 3m/9m (iš polimerinių medžiagų)</t>
  </si>
  <si>
    <t>11.2.5</t>
  </si>
  <si>
    <t>Ženklinimo tipas 1.6 (linijos plotis 0.12 m) siaura brūkšninė linija, kai brūkšnio ir tarp santykis 6m/2m (iš polimerinių medžiagų)</t>
  </si>
  <si>
    <t>11.2.6</t>
  </si>
  <si>
    <t>Ženklinimo tipas 1.7 (linijos plotis 0.12 m) siaura brūkšninė linija, kai brūkšnio ir tarp santykis 1m/1m (iš polimerinių medžiagų)</t>
  </si>
  <si>
    <t>11.2.7</t>
  </si>
  <si>
    <t>11.2.8</t>
  </si>
  <si>
    <t>Ženklinimo tipas 1.10 (linijos plotis 0.12 m) dviguba siaura linija,sudaryta iš ištisinės ir brūkšninės, kurios santykis 3m/3m (iš polimerinių medžiagų)</t>
  </si>
  <si>
    <t>11.2.9</t>
  </si>
  <si>
    <t>Ženklinimo tipas 1.12 iš trikampių sudaryta linija (iš polimerinių medžiagų)</t>
  </si>
  <si>
    <t>11.2.10</t>
  </si>
  <si>
    <t>Ženklinimo tipas 1.17 išankstinės informacinės rodyklės (iš polimerinių medžiagų)</t>
  </si>
  <si>
    <t>11.2.11</t>
  </si>
  <si>
    <t>Ženklinimo tipas 1.22 (linijos plotis 0.25 m) plati brūkšninė linija,kai brūkšnio ir tarp santykis 1m/1m (iš polimerinių medžiagų)</t>
  </si>
  <si>
    <t>11.3</t>
  </si>
  <si>
    <t>Apsauginių barjerų įrengimas</t>
  </si>
  <si>
    <t>11.3.1</t>
  </si>
  <si>
    <t>Segmentinės pėsčiųjų tvorelės įrengimas</t>
  </si>
  <si>
    <t>11.3.2</t>
  </si>
  <si>
    <t>11.3.3</t>
  </si>
  <si>
    <t>11.3.4</t>
  </si>
  <si>
    <t>Apsauginių kelio atitvarų įrengimas (stiprumo lygis A, sulaikymo lygis N2, veikimo pločio klasė W1)</t>
  </si>
  <si>
    <t>11.3.5</t>
  </si>
  <si>
    <t>Pradinių ir galinių komponentų įrengimas (stiprumo lygis A, sulaikymo lygis N2, veikimo pločio klasė W1)</t>
  </si>
  <si>
    <t>Mažoji architektūra</t>
  </si>
  <si>
    <t>12.1</t>
  </si>
  <si>
    <t>Stotelės paviljonų su suoliukais įrengimas įskaitant pamatų įrengimą</t>
  </si>
  <si>
    <t>12.2</t>
  </si>
  <si>
    <t xml:space="preserve">Šiukšliadėžių įrengimas </t>
  </si>
  <si>
    <t xml:space="preserve">Inžinerinių tinklų apsaugojimas </t>
  </si>
  <si>
    <t>13.1</t>
  </si>
  <si>
    <t>13.2</t>
  </si>
  <si>
    <t>2. Žemės darbai</t>
  </si>
  <si>
    <t>Medžių kirtimas &lt;12 cm storio, kelmų rovimas ir smulkinimas statybos vietoje, medienos paruošimas ir išvežimas rangovo pasirinktu atstumu</t>
  </si>
  <si>
    <t>Medžių kirtimas 12-20 cm storio, kelmų rovimas ir smulkinimas statybos vietoje, medienos paruošimas ir išvežimas rangovo pasirinktu atstumu</t>
  </si>
  <si>
    <t>Medžių kirtimas 20-24 cm storio, kelmų rovimas ir smulkinimas statybos vietoje, medienos paruošimas ir išvežimas rangovo pasirinktu atstumu</t>
  </si>
  <si>
    <t>Medžių kirtimas 25-32 cm storio, kelmų rovimas ir smulkinimas statybos vietoje, medienos paruošimas ir išvežimas rangovo pasirinktu atstumu</t>
  </si>
  <si>
    <t>Medžių kirtimas &gt;32 cm storio, kelmų rovimas ir smulkinimas statybos vietoje, medienos paruošimas ir išvežimas rangovo pasirinktu atstumu</t>
  </si>
  <si>
    <t xml:space="preserve">Išardytų metalo gaminių pakrovimas mechanizuotai į savivarčius ir išvežimas į statytojo saugojimo aikštelę </t>
  </si>
  <si>
    <t>Plastmasinių pralaidų išardymas ir išvežimas į Statytojo nurodytas sandėliavimo vietą (-as)</t>
  </si>
  <si>
    <t>Išardytų plastiko gaminių pakrovimas mechanizuotai į  Statytojo nurodytas sandėliavimo vietą (-as)</t>
  </si>
  <si>
    <t>Išardytų betono ir gelžbetonio laužo pakrovimas mechanizuotai į savivarčius į Statytojo nurodytas sandėliavimo vietą (-as)</t>
  </si>
  <si>
    <t>Asfalto dangos frezavimas, išvežimas rangovo pasirinktu atstumu ir suvertimas į krūvas</t>
  </si>
  <si>
    <t xml:space="preserve">Paviljono demontavimas </t>
  </si>
  <si>
    <t>Pavienių gelžbetoninių elementų(statramsčių) demontavimas</t>
  </si>
  <si>
    <t>Esamo horizontalaus ženklinimo 1.1 šalinimas</t>
  </si>
  <si>
    <t>Esamo horizontalaus ženklinimo 1.6 (6/2) šalinimas</t>
  </si>
  <si>
    <t>Esamo horizontalaus ženklinimo 1.7 šalinimas</t>
  </si>
  <si>
    <r>
      <t>Žemės darbai</t>
    </r>
    <r>
      <rPr>
        <sz val="10"/>
        <color rgb="FF000000"/>
        <rFont val="Arial"/>
        <family val="2"/>
      </rPr>
      <t> </t>
    </r>
  </si>
  <si>
    <t>Į krūvas sustumto dirvožemio pakrovimas į savivarčius ir išvežimas į išlykį rangovo pasirinktu atstumu</t>
  </si>
  <si>
    <t xml:space="preserve">Grunto kasimas ekskavatoriais, pakrovimas į savivarčius ir išvežimas į rangovo pasirinktą vietą </t>
  </si>
  <si>
    <t xml:space="preserve">Grunto kasimas ekskavatoriais, pakrovimas į savivarčius ir išvežimas į rangovo pasirinktą vietą vėlesniam panaudojimui </t>
  </si>
  <si>
    <t>Pylimų, sankasos platinimų ir pakopų įrengimas iš vietinių sankasai tinkamų gruntų ir sutankinimas</t>
  </si>
  <si>
    <t>Esamų durpių iškasimas, pakrovimas ir išvežimas rangovo pasirinktu atstumu</t>
  </si>
  <si>
    <t>Viršutinio sankasos sluoksnio h≥0,20m stiprinimas hidrauliniais rišikliais (pagal MN GPSR 12, ĮT ŽS 17)</t>
  </si>
  <si>
    <t>Vandens nuleidimo darbai</t>
  </si>
  <si>
    <t>Grunto kasimas ekskavatoriais, pakrovimas į savivarčius, išvežimas rangovo pasirinkt atstumu</t>
  </si>
  <si>
    <t>Įtekėjimo ir ištekėjimo antgalių, šlaitų, griovių įrengimas iš betoninių blokų P-1 (49x49x10 cm)</t>
  </si>
  <si>
    <t>Betoninių antgalių įrengimas iš betoninių blokų P-1 (49x49x10 cm)</t>
  </si>
  <si>
    <t>Grunto kasimas ekskavatoriais iškasoje, pakrovimas į savivarčius, pervežimas rangovo pasirinktu atstumu ir paskleidimas</t>
  </si>
  <si>
    <t>Pralaidų įrengimas sankryžose ir kanalizuojamuose grioviuose</t>
  </si>
  <si>
    <t xml:space="preserve">Betoninių antgalių įrengimas </t>
  </si>
  <si>
    <t>Pralaidų įrengimas nuovažose ir kanalizuojamuose grioviuose</t>
  </si>
  <si>
    <r>
      <t>Griovių ir šlaitų tvirtinimas</t>
    </r>
    <r>
      <rPr>
        <sz val="10"/>
        <color rgb="FF000000"/>
        <rFont val="Arial"/>
        <family val="2"/>
      </rPr>
      <t> </t>
    </r>
  </si>
  <si>
    <t xml:space="preserve">Griovių tvirtinimas skalda fr. (16/22, 16/32. 22/32), h=0,10 m </t>
  </si>
  <si>
    <t xml:space="preserve">Griovių tvirtinimas skalda fr. (22/45 arba didesnis), h=0,15 m </t>
  </si>
  <si>
    <t xml:space="preserve">Griovio tvirtinimas žvyro mišinio  sluoksniu po akmens grindiniu h= 0,20 </t>
  </si>
  <si>
    <t xml:space="preserve">Šlaitų tvirtinimas priešeroziniu dembiu </t>
  </si>
  <si>
    <r>
      <t>Kelio dangos konstrukcijos įrengimas</t>
    </r>
    <r>
      <rPr>
        <sz val="10"/>
        <color rgb="FF000000"/>
        <rFont val="Arial"/>
        <family val="2"/>
      </rPr>
      <t> </t>
    </r>
  </si>
  <si>
    <t xml:space="preserve">Apsauginio šalčiui atsparaus sluoksnio įrengimas, h=0,35 m </t>
  </si>
  <si>
    <t xml:space="preserve">Asfalto pagrindo dangos pagruntavimas panaudojant bituminę emulsiją </t>
  </si>
  <si>
    <t xml:space="preserve">Asfalto apatinio sluoksnio dangos pagruntavimas panaudojant bituminę emulsiją </t>
  </si>
  <si>
    <t xml:space="preserve">Apsauginio šalčiui atsparaus sluoksnio įrengimas, h=0,25 m </t>
  </si>
  <si>
    <r>
      <t xml:space="preserve">Kelkraščių įrengimas </t>
    </r>
    <r>
      <rPr>
        <sz val="10"/>
        <color rgb="FF000000"/>
        <rFont val="Arial"/>
        <family val="2"/>
      </rPr>
      <t> </t>
    </r>
  </si>
  <si>
    <t xml:space="preserve">Kelkraščio viršutinio sluoksnio įrengimas iš nesurištų mineralinių medžiagų 11/22 su 15% dirvožemio apsėjant veja,  h=0,06 m </t>
  </si>
  <si>
    <t>Sankryžų įrengimo darbai</t>
  </si>
  <si>
    <t xml:space="preserve">Apsauginio šalčiui atsparaus sluoksnio įrengimas, h≥0,35 m </t>
  </si>
  <si>
    <t>Asfalto apatinio sluoksnio dangos pagruntavimas panaudojant bituminę emulsiją</t>
  </si>
  <si>
    <t xml:space="preserve">Viršutinio sankasos sluoksnio h≥0,20m stiprinimas hidrauliniais rišikliais (pagal MN GPSR 12, ĮT ŽS 17) </t>
  </si>
  <si>
    <t>Viršutinio sankasos sluoksnio h≥0,20m kvalifikuotas pagerinimas (pagal MN GPSR 12, ĮT ŽS 17)</t>
  </si>
  <si>
    <t xml:space="preserve">Apsauginio šalčiui atsparaus sluoksnio įrengimas, h≥0,25 m </t>
  </si>
  <si>
    <t xml:space="preserve">Apsauginio šalčiui atsparaus sluoksnio įrengimas, h≥0,23 m </t>
  </si>
  <si>
    <t xml:space="preserve">Viršutinio sankasos sluoksnio h≥0,20m kvalifikuotas pagerinimas (pagal MN GPSR 12, ĮT ŽS 17) </t>
  </si>
  <si>
    <t>Nuovažų įrengimo darbai</t>
  </si>
  <si>
    <t xml:space="preserve">Apsauginio šalčiui atsparaus sluoksnio įrengimas, h≥0,47 m </t>
  </si>
  <si>
    <t xml:space="preserve">Apsauginio šalčiui atsparaus sluoksnio įrengimas, h≥0,42 m </t>
  </si>
  <si>
    <t xml:space="preserve">Viršutinio sankasos sluoksnio h≥0,20m stiprinimas hidrauliniais rišikliais (pagal MN GPSR 12, ĮT ŽS 17)  </t>
  </si>
  <si>
    <t>Takų ir autobusų peronų įrengimo darbai</t>
  </si>
  <si>
    <t xml:space="preserve">Šalčiui nejautraus sluoksnio įrengimas, h=0,215 m </t>
  </si>
  <si>
    <t>Asfalto pagrindo dangos sluoksnio iš asfalto AC 16 PD įrengimas ir sutankinimas, h=0,085 m</t>
  </si>
  <si>
    <t>Sankasai tinkamo vietinio grunto supylimas ir sutankinimas</t>
  </si>
  <si>
    <t xml:space="preserve">Šalčiui nejautraus sluoksnio įrengimas, h=0,165 m </t>
  </si>
  <si>
    <t xml:space="preserve">Šalčiui nejautraus sluoksnio įrengimas, h=0,14 m </t>
  </si>
  <si>
    <t xml:space="preserve">Kelio ženklų vienstiebių metalinių atramų (d=76,1/2,0 mm) pastatymas  </t>
  </si>
  <si>
    <t>Kelio ženklų skydų ant vienstiebių metalinių atramų sumontavimas pastatymas</t>
  </si>
  <si>
    <t xml:space="preserve">Kelio ženklų dvistiebių metalinių atramų (d=76,1/2,0 mm) pastatymas pastatymas  </t>
  </si>
  <si>
    <t xml:space="preserve">Kelio ženklų skydų ant dvistiebių metalinių atramų sumontavimas pastatymas </t>
  </si>
  <si>
    <t xml:space="preserve">Apsauginio sudedamojo vamzdžio d110 mm įrengimas </t>
  </si>
  <si>
    <t xml:space="preserve">Rezervinio vamzdžio d110 mm įrengimas </t>
  </si>
  <si>
    <t>4. Griovių ir šlaitų tvirtinimas</t>
  </si>
  <si>
    <t>5. Kelio dangos konstrukcijos įrengimas</t>
  </si>
  <si>
    <t>6. Kelkraščių įrengimas</t>
  </si>
  <si>
    <t>7. Sankryžų įrengimas</t>
  </si>
  <si>
    <t>8. Nuovažų įrengimas</t>
  </si>
  <si>
    <t>9. Takų ir autobusų stotelių įrengimas</t>
  </si>
  <si>
    <t>2.3</t>
  </si>
  <si>
    <t>3.6</t>
  </si>
  <si>
    <t>2.2.1</t>
  </si>
  <si>
    <t>2.1.12</t>
  </si>
  <si>
    <t>2.3.1</t>
  </si>
  <si>
    <t>2.3.2</t>
  </si>
  <si>
    <t>2.3.3</t>
  </si>
  <si>
    <t>3.4.5</t>
  </si>
  <si>
    <t>3.6.1</t>
  </si>
  <si>
    <t>3.6.2</t>
  </si>
  <si>
    <t>3.6.3</t>
  </si>
  <si>
    <t>3.6.4</t>
  </si>
  <si>
    <t>5.2.9</t>
  </si>
  <si>
    <t>7.1.2.4</t>
  </si>
  <si>
    <t>7.1.2.5</t>
  </si>
  <si>
    <t>7.1.2.6</t>
  </si>
  <si>
    <t>7.2.3</t>
  </si>
  <si>
    <t>7.2.3.1</t>
  </si>
  <si>
    <t>7.2.3.2</t>
  </si>
  <si>
    <t>8.2.1.5</t>
  </si>
  <si>
    <t>Iš viso skyriuje 7, Eur be PVM</t>
  </si>
  <si>
    <t>Iš viso skyriuje 8, Eur be PVM</t>
  </si>
  <si>
    <t>9.2</t>
  </si>
  <si>
    <t>9.2.1</t>
  </si>
  <si>
    <t>9.2.1.1</t>
  </si>
  <si>
    <t>9.2.1.2</t>
  </si>
  <si>
    <t>9.2.1.3</t>
  </si>
  <si>
    <t>9.2.1.4</t>
  </si>
  <si>
    <t>9.2.1.5</t>
  </si>
  <si>
    <t>9.2.1.6</t>
  </si>
  <si>
    <t>9.2.1.7</t>
  </si>
  <si>
    <t>9.2.2</t>
  </si>
  <si>
    <t>9.2.2.1</t>
  </si>
  <si>
    <t>9.2.2.2</t>
  </si>
  <si>
    <t>9.2.2.3</t>
  </si>
  <si>
    <t>9.2.2.4</t>
  </si>
  <si>
    <t>9.2.3</t>
  </si>
  <si>
    <t>9.2.3.1</t>
  </si>
  <si>
    <t>9.2.3.2</t>
  </si>
  <si>
    <t>9.2.3.3</t>
  </si>
  <si>
    <t>9.2.3.4</t>
  </si>
  <si>
    <t>9.2.3.5</t>
  </si>
  <si>
    <t>9.2.3.6</t>
  </si>
  <si>
    <t>9.2.3.7</t>
  </si>
  <si>
    <t>Iš viso skyriuje 9, Eur be PVM</t>
  </si>
  <si>
    <t>Iš viso skyriuje 10, Eur be PVM</t>
  </si>
  <si>
    <t>10. Betoninių bordiūrų įrengimas</t>
  </si>
  <si>
    <t>11. Kelio apstatymas ir saugaus eismo organizavimas</t>
  </si>
  <si>
    <t>Iš viso skyriuje 11, Eur be PVM</t>
  </si>
  <si>
    <t>Iš viso skyriuje 12, Eur be PVM</t>
  </si>
  <si>
    <t>Iš viso skyriuje 13, Eur be PVM</t>
  </si>
  <si>
    <t>12. Mažoji architektūra</t>
  </si>
  <si>
    <t>13. Inžinerinių tinklų įrengimas</t>
  </si>
  <si>
    <t>Valstybinės reikšmės krašto kelio Nr. 144 Jonava–Kėdainiai–Šeduva ruožo nuo 17,565 iki 23,070 km kapitalinio remonto techninio darbo projektas (Susisiekimas)</t>
  </si>
  <si>
    <t>DARBŲ SĄNAUDŲ KIEKIŲ ŽINIARAŠTIS NR. 2</t>
  </si>
  <si>
    <t>DARBŲ SĄNAUDŲ KIEKIŲ ŽINIARAŠTIS NR. 1</t>
  </si>
  <si>
    <t>Valstybinės reikšmės krašto kelio Nr. 144 Jonava–Kėdainiai–Šeduva ruožo nuo 17,565 iki 23,070 km kapitalinio remonto techninio darbo projektas (Melioracija)</t>
  </si>
  <si>
    <t>Valstybinės reikšmės krašto kelio Nr. 144 Jonava–Kėdainiai–Šeduva ruožo nuo 17,565 iki 23,070 km kapitalinio remonto techninio darbo projektas (PVA)</t>
  </si>
  <si>
    <t>Griovių valymas vienakaušiais ekskavatoriais, kai valomo sluoksnio storis iki 0,4 m</t>
  </si>
  <si>
    <t>Sampylų lyginimas buldozeriais, perstumiant gruntą (atstumas 10 m, gruntas I-II grupės)</t>
  </si>
  <si>
    <t>Esamo keramikinio d125-150 rinktuvo pajungimas (po 2 m) į naujai suprojektuotus požeminius drenažo šulinius</t>
  </si>
  <si>
    <t>IŠ VISO ŽINIARAŠTYJE 2, EUR BE PVM</t>
  </si>
  <si>
    <t>DARBŲ SĄNAUDŲ KIEKIŲ ŽINIARAŠTIS NR. 3</t>
  </si>
  <si>
    <t>1. Melioracijos darbai. Jovanos r.</t>
  </si>
  <si>
    <t>2. Melioracijos darbai. Kėdainių r.</t>
  </si>
  <si>
    <r>
      <t>Laidas Radox 125 1,5 mm</t>
    </r>
    <r>
      <rPr>
        <vertAlign val="superscript"/>
        <sz val="11"/>
        <color rgb="FF000000"/>
        <rFont val="Arial"/>
        <family val="2"/>
      </rPr>
      <t>2</t>
    </r>
    <r>
      <rPr>
        <sz val="11"/>
        <color rgb="FF000000"/>
        <rFont val="Arial"/>
        <family val="2"/>
      </rPr>
      <t xml:space="preserve"> (arba lygiavertis)</t>
    </r>
  </si>
  <si>
    <t>1. Procesų valdymas ir automatizacija. Darbai</t>
  </si>
  <si>
    <t>2. Procesų valdymas ir automatizacija. Medžiagos</t>
  </si>
  <si>
    <t>2.4</t>
  </si>
  <si>
    <t>2.5</t>
  </si>
  <si>
    <t>2.6</t>
  </si>
  <si>
    <t>2.7</t>
  </si>
  <si>
    <t>2.8</t>
  </si>
  <si>
    <t>2.9</t>
  </si>
  <si>
    <t>2.10</t>
  </si>
  <si>
    <t>2.11</t>
  </si>
  <si>
    <t>2.12</t>
  </si>
  <si>
    <t>2.13</t>
  </si>
  <si>
    <t>2.14</t>
  </si>
  <si>
    <t>2.15</t>
  </si>
  <si>
    <t>2.16</t>
  </si>
  <si>
    <t>2.17</t>
  </si>
  <si>
    <t>2.18</t>
  </si>
  <si>
    <t>Darbai</t>
  </si>
  <si>
    <t>Medžiagos</t>
  </si>
  <si>
    <t>IŠ VISO ŽINIARAŠTYJE 3, EUR BE PVM</t>
  </si>
  <si>
    <t>DARBŲ KIEKIŲ ŽINIARAŠČIŲ SANTRAUKA</t>
  </si>
  <si>
    <t>Darbų kiekių žin. nr.</t>
  </si>
  <si>
    <t>Žiniaraščio pavadinimas</t>
  </si>
  <si>
    <t>Vertė, EUR be PVM</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</si>
  <si>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</si>
  <si>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</si>
  <si>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</si>
  <si>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Žiniaraščio priedas</t>
  </si>
  <si>
    <r>
      <rPr>
        <b/>
        <sz val="11"/>
        <color theme="1"/>
        <rFont val="Calibri"/>
        <family val="2"/>
        <scheme val="minor"/>
      </rPr>
      <t>PASTABOS TAIKOMOS VISIEMS DARBŲ KIEKIŲ ŽINIARAŠČIAMS:</t>
    </r>
    <r>
      <rPr>
        <sz val="11"/>
        <color theme="1"/>
        <rFont val="Calibri"/>
        <family val="2"/>
        <charset val="186"/>
        <scheme val="minor"/>
      </rPr>
      <t xml:space="preserve">
1. Medžiagų kiekiai pateikiami neįvertinus medžiagų išeigos.
2. Pateikti darbų kiekių žiniaraščiai skirti pakankamai tiksliai įvertinti numatomas statybos darbų sąnaudas, tačiau vykdant statybos darbus, kai kurios darbų kiekių žiniaraščių pozicijų vertės gali būti patikslintos ar atsirasti naujų, jei tai yra reikalinga įgyvendinant projekto techninėse specifikacijose, aiškinamuosiuose raštuose ar brėžiniuose numatytus sprendinius vadovaujantis [STR1.04.04:2017 „Statinio projektavimas, projekto ekspertizė“ V sk. 37 p.].
3. Vykdant statybos darbus realioje aplinkoje Rangovas gali susidurti su neesminiais sprendinių ir/ar kiekių neatitikimais. Pastebėjęs neatitikimus Rangovas privalo nedelsiant kreiptis į techninės priežiūros vadovą (Inžinierių) išsamiai išaiškinant situaciją. Inžinieriaus pavedimu Projektuotojas įvertina gautą informaciją ir motyvuotai atsako Inžinieriui ar Rangovo pastebėti neatitikimai yra galimi.
4. Rangovas turi įvertinti visu darbus, įrenginius ir medžiagas reikalingas projektui įgyvendinti ir išlaikyti ne prastesnes, nei techninėse specifikacijose numatytus reikalavimus. Nurodyti darbai turi būti įvertinti kompleksiškai, kartu su visais palydinčiais darbais.
5. Pakeitus kelio kategoriją, viaduko savininkas privalo pakeisti horizontalujį ženklinimą.
6. Įgyvendinus darbus, rangovas turi atlikti kontrolinę geodezinę nuotrauką (išpildomąją nuotrauką). Šis darbas nėra įtraukiamas į žiniaraštį.
</t>
    </r>
  </si>
  <si>
    <r>
      <rPr>
        <b/>
        <sz val="11"/>
        <color theme="1"/>
        <rFont val="Calibri"/>
        <family val="2"/>
        <scheme val="minor"/>
      </rPr>
      <t>Statybinės atliekos</t>
    </r>
    <r>
      <rPr>
        <sz val="11"/>
        <color theme="1"/>
        <rFont val="Calibri"/>
        <family val="2"/>
        <charset val="186"/>
        <scheme val="minor"/>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
</t>
    </r>
  </si>
  <si>
    <r>
      <rPr>
        <b/>
        <sz val="11"/>
        <color theme="1"/>
        <rFont val="Calibri"/>
        <family val="2"/>
        <scheme val="minor"/>
      </rPr>
      <t>Statybinės medžiagos</t>
    </r>
    <r>
      <rPr>
        <sz val="11"/>
        <color theme="1"/>
        <rFont val="Calibri"/>
        <family val="2"/>
        <scheme val="minor"/>
      </rPr>
      <t xml:space="preserve">
    Darbų vykdymo metu susidarančios medžiagos, kurios nenaudojamos projekte ir kurios gali būti panaudotos pakartotinai, turi būti transportuojamos į Kėdainių kelių tarnybą Birutės g. 4, Kėdainiai arba suderinus su STATYTOJU galimas išvežimas ir į kitas sandėliavimo vietas parenkant optimaliausią atstumą.
Medžiagos, kurios turi būti gabenamos į sandėliavimo vietas:
- Metalo gaminiai (neužteršti betonu ir kt. medžiagomis (t. y. turi būti nuvalyti)): kelio ženklai, kelio ženklų atramos, apšvietimo ir kiti stulpai,  apsauginiai atitvarai ir jų elementai, tiltų ir viadukų turėklai, kiti metalo gaminiai, sijos, spraustasienės, pralaidos ir kt.;
- Betono ir gelžbetonio gaminiai (tik nepažeisti mechaniškai ir tinkami naudoti): pralaidos, trinkelės, bortai ir kt.;
-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</si>
  <si>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Darbų kiekio žiniaraštis Nr. 1 - Susisiekimo dalis</t>
  </si>
  <si>
    <t>Darbų kiekių žiniaraštis Nr. 2 - Procesų valdymo ir automatizacijos dalis</t>
  </si>
  <si>
    <t>Darbų kiekių žiniaraštis Nr. 3 - Melioracijos projektas</t>
  </si>
  <si>
    <t>Pašalinto durpyno pakeitimas vietiniais sankasai tinkamais gruntais ir sutankinimas</t>
  </si>
  <si>
    <t>Pašalintų gitijų pakeitimas sankasai tinkamais gruntais ir sutankinimas</t>
  </si>
  <si>
    <t>Esamų smėlingų gitijų iškasimas, pakrovimas ir išvežimas rangovo pasirinktu atstumu</t>
  </si>
  <si>
    <t>Išpildomoji nuotrauka (taip pat pateikti laisvos formos deklaraciją, patvirtinančią išpildomosios geodezinės nuotraukos ir parengtos kadastrinės bylos atitikimą parengtam projektui)</t>
  </si>
  <si>
    <t>14.1</t>
  </si>
  <si>
    <t>14. Kiti darbai</t>
  </si>
  <si>
    <t>Kiti darbai</t>
  </si>
  <si>
    <t>Iš viso skyriuje 14, Eur be PVM</t>
  </si>
  <si>
    <t>4</t>
  </si>
  <si>
    <t>Pradinių ir galinių komponentų įrengimas (stiprumo lygis A, sulaikymo lygis N2, veikimo pločio klasė W3)</t>
  </si>
  <si>
    <t>Apsauginių kelio atitvarų įrengimas (stiprumo lygis A, sulaikymo lygis N2, veikimo pločio klasė W3), dalis AB</t>
  </si>
  <si>
    <t>Gelžbetoninių pralaidų išardymas:
 •	D350 – 7,5m;
 •	D500 – 70 m;
 •	D700 – 18 m;
 •	D1000 – 25 m;
 •	D1500 – 15,5 m.</t>
  </si>
  <si>
    <r>
      <rPr>
        <b/>
        <sz val="11"/>
        <color theme="1"/>
        <rFont val="Calibri"/>
        <family val="2"/>
        <scheme val="minor"/>
      </rPr>
      <t>Grįžtamosios medžiagos</t>
    </r>
    <r>
      <rPr>
        <sz val="11"/>
        <color theme="1"/>
        <rFont val="Calibri"/>
        <family val="2"/>
        <scheme val="minor"/>
      </rPr>
      <t xml:space="preserve">
      Darbų vykdymo metu nepanaudotos frezuoto asfalto granulės, skalda, žvyras, žvyro ir skaldos mišinys, nesurištasis mineralinių medžiagų mišinys, grindinio akmenys (neužteršti gruntu), mediena yra laikomi grįžtamosiomis medžiagomis. Jos sąmatoje turi būti nurodomos atskira (-omis) eilute (-ėmis) su minuso ženklu. Šios medžiagos lieka rangovui.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įvertina pats rangovas savarankiškai savo rizika.
     Pateikiami įkainiai: 
• žvyro ir skaldos mišinys, nesurištasis mineralinių medžiagų mišinys – ne mažiau kaip 4 Eur/t arba 6 Eur/m3 (santykis 1,5);
• skalda – ne mažiau kaip 5 Eur/t arba 7,5 Eur/m3 (santykis 1,5);
• grindinio akmenys – ne mažiau kaip 15 Eur/t arba 40,5 Eur/m3 (santykis 2,7);
• frezuoto asfalto granulės – ne mažiau kaip 7,00 Eur/t arba 11,20 Eur/m3;
• mediena – įkainį pateikia rangovas, įvertinęs medienos būklę: ≥0,00 Eur – kai mediena menkavertė ir skirta utilizavimui, t.y. vertinama, kiek kainuos utilizavimo išlaidos, &lt;0,00 Eur – kai mediena nėra menkavertė ir gali būti parduota, t.y. nurodoma kaina su minuso ženklu.</t>
    </r>
  </si>
  <si>
    <t>Žemės sankasos planiravimas mechanizuotu būdu</t>
  </si>
  <si>
    <t>10.6</t>
  </si>
  <si>
    <t>Deformacinių siūlių įrengimas</t>
  </si>
  <si>
    <t xml:space="preserve">Griovio tvirtinimas labai šiurkščia danga (18-36 cm akmens grindiniu); h= 0,36 m </t>
  </si>
  <si>
    <t>10.7</t>
  </si>
  <si>
    <t>Deformacinių siūlių ties bordiūrais ir eismo zonos įrenginiais įrengimas</t>
  </si>
  <si>
    <t>Trasos nužymėjimas ir atstatymas</t>
  </si>
  <si>
    <t>14.2</t>
  </si>
  <si>
    <t>3.4.6</t>
  </si>
  <si>
    <t>3.4.7</t>
  </si>
  <si>
    <t>Smėlio sluoksnio įrengimas, h=0,15 m (Plastikinių pralaidų Ø400 mm)</t>
  </si>
  <si>
    <r>
      <t>Geotekstilės ≥150 g/m</t>
    </r>
    <r>
      <rPr>
        <vertAlign val="superscript"/>
        <sz val="10"/>
        <color rgb="FF000000"/>
        <rFont val="Arial"/>
        <family val="2"/>
      </rPr>
      <t>2</t>
    </r>
    <r>
      <rPr>
        <sz val="10"/>
        <color rgb="FF000000"/>
        <rFont val="Arial"/>
        <family val="2"/>
      </rPr>
      <t xml:space="preserve"> įrengimas (Plastikinių pralaidų Ø400 mm)</t>
    </r>
  </si>
  <si>
    <t>Smėlio sluoksnio įrengimas, h=0,15 m (Plastikinių pralaidų Ø600 mm)</t>
  </si>
  <si>
    <r>
      <t>Geotekstilės ≥150 g/m</t>
    </r>
    <r>
      <rPr>
        <vertAlign val="superscript"/>
        <sz val="10"/>
        <color rgb="FF000000"/>
        <rFont val="Arial"/>
        <family val="2"/>
      </rPr>
      <t>2</t>
    </r>
    <r>
      <rPr>
        <sz val="10"/>
        <color rgb="FF000000"/>
        <rFont val="Arial"/>
        <family val="2"/>
      </rPr>
      <t xml:space="preserve"> įrengimas (Plastikinių pralaidų Ø600 mm)</t>
    </r>
  </si>
  <si>
    <t>7.1.1.9</t>
  </si>
  <si>
    <t>7.2.1.9</t>
  </si>
  <si>
    <t>8.1.2.12</t>
  </si>
  <si>
    <t>8.2.2.12</t>
  </si>
  <si>
    <t>9.1.1.8</t>
  </si>
  <si>
    <t>9.2.1.8</t>
  </si>
  <si>
    <t>Asfalto užsandarinimo bituminės juostos įrengimas ties betoniniais bordiūrais, h=0,04 m</t>
  </si>
  <si>
    <t>Asfalto užsandarinimo bituminės juostos įrengimas ties granitiniais bordiūrais, h=0,04 m</t>
  </si>
  <si>
    <t>3.4.8</t>
  </si>
  <si>
    <t>Plastikinių pralaidų Ø400 mm betoninių antgalių įrengimas</t>
  </si>
  <si>
    <t xml:space="preserve">Plastikinių pralaidų Ø600 mm betoninių antgalių įrengimas </t>
  </si>
  <si>
    <t>7.1.3.4</t>
  </si>
  <si>
    <t>7.1.3.5</t>
  </si>
  <si>
    <t>7.1.3.6</t>
  </si>
  <si>
    <t>7.1.3.7</t>
  </si>
  <si>
    <t>7.1.3.8</t>
  </si>
  <si>
    <t>7.1.3.9</t>
  </si>
  <si>
    <t>7.1.3.10</t>
  </si>
  <si>
    <t>7.1.3.11</t>
  </si>
  <si>
    <t>7.1.3.12</t>
  </si>
  <si>
    <t>7.1.3.13</t>
  </si>
  <si>
    <t>7.1.3.14</t>
  </si>
  <si>
    <t>7.1.3.15</t>
  </si>
  <si>
    <t xml:space="preserve">Apsauginio šalčiui atsparaus sluoksnio įrengimas (DK 3 sankryžose), h≥0,55 m </t>
  </si>
  <si>
    <t xml:space="preserve">Apsauginio šalčiui atsparaus sluoksnio įrengimas (DK 0,3 sankryžose), h≥0,48 m </t>
  </si>
  <si>
    <t>7.1.3.16</t>
  </si>
  <si>
    <t>7.1.3.17</t>
  </si>
  <si>
    <t>7.1.3.18</t>
  </si>
  <si>
    <t>7.1.3.19</t>
  </si>
  <si>
    <t xml:space="preserve">Apsauginio šalčiui atsparaus sluoksnio įrengimas (DK 3 sankryžose), h≥0,45 m </t>
  </si>
  <si>
    <t xml:space="preserve">Apsauginio šalčiui atsparaus sluoksnio įrengimas (DK 0,3 sankryžose), h≥0,23 m </t>
  </si>
  <si>
    <t>7.2.3.3</t>
  </si>
  <si>
    <t>7.2.3.4</t>
  </si>
  <si>
    <t>7.2.3.5</t>
  </si>
  <si>
    <t>7.2.3.6</t>
  </si>
  <si>
    <t>7.2.3.7</t>
  </si>
  <si>
    <t>7.2.3.8</t>
  </si>
  <si>
    <t>7.2.3.9</t>
  </si>
  <si>
    <t>7.2.3.10</t>
  </si>
  <si>
    <t>7.2.3.11</t>
  </si>
  <si>
    <t>7.2.3.12</t>
  </si>
  <si>
    <t>7.2.3.13</t>
  </si>
  <si>
    <t>7.2.3.14</t>
  </si>
  <si>
    <t>7.2.3.15</t>
  </si>
  <si>
    <t>7.2.3.16</t>
  </si>
  <si>
    <t>7.2.3.17</t>
  </si>
  <si>
    <t>7.2.3.18</t>
  </si>
  <si>
    <t>7.2.3.19</t>
  </si>
  <si>
    <t>7.2.3.20</t>
  </si>
  <si>
    <t>3.3.4</t>
  </si>
  <si>
    <t>3.3.5</t>
  </si>
  <si>
    <t xml:space="preserve">Ø1,0 m betoninio apžiūros šulinio iki 2m gylio įrengimas su ketaus liuku. </t>
  </si>
  <si>
    <t xml:space="preserve"> Ø700 mm g/b vandens surinkimo šulinėlio tepimas hidroizoliacija</t>
  </si>
  <si>
    <t>Ø1,0 m betoninio apžiūros šulinio tepimas hidroizoliacija</t>
  </si>
  <si>
    <t>Suvedimas su esama danga ruožo pradžioje ir pabaigoje:</t>
  </si>
  <si>
    <t>Asfalto išlyginamojo sluoksnio AC 16 AS įrengimas hvid=0,06 m</t>
  </si>
  <si>
    <t xml:space="preserve">Asfalto išlyginamojo sluoksnio AC 16 AS įrengimas h=0,06 m </t>
  </si>
  <si>
    <t>8</t>
  </si>
  <si>
    <t>47</t>
  </si>
  <si>
    <t>7.1.3.20</t>
  </si>
  <si>
    <t>7.2.3.21</t>
  </si>
  <si>
    <t>Skaldos pagrindo sluoksnio iš nesurištų mineralinių medžiagų mišinio 0/45 įrengimas (DK 3 sankryžose), h=0,30 m</t>
  </si>
  <si>
    <t>Skaldos pagrindo sluoksnio iš nesurištų mineralinių medžiagų mišinio 0/45 įrengimas (DK 0,3 sankryžose), h=0,25 m</t>
  </si>
  <si>
    <t xml:space="preserve"> Ø700 mm g/b vandens surinkimo šulinėlio su ketaus bordiurinėmis grotelėmis įrengimas </t>
  </si>
  <si>
    <t>Ø400-600 mm vandens surinkimo šulinėlio su grotelėmis įrengimas</t>
  </si>
  <si>
    <t>Pildomas pasirinktinai 1 arba 2 dangos konstrukcijos variantas</t>
  </si>
  <si>
    <t>Pildomas pasirinktinai 1 arba 2  sankryžų įrengimo variantas</t>
  </si>
  <si>
    <t>Pildomas pasirinktinai 1 arba 2 nuovažų įrengimo variantas</t>
  </si>
  <si>
    <t>Frezuoto asfalto granulės (negrąžinamos medžiagos) kaina -7,00 Eur/t (įkainis įvertinamas su minuso ženklu, atitinkamai mažės pasiūlymo kaina; šios medžiagos atiteks rangovui)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</si>
</sst>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48"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1"/>
      <color theme="1"/>
      <name val="Arial"/>
      <family val="2"/>
    </font>
    <font>
      <sz val="10"/>
      <color rgb="FF000000"/>
      <name val="Arial"/>
      <family val="2"/>
    </font>
    <font>
      <i/>
      <sz val="10"/>
      <color rgb="FF000000"/>
      <name val="Arial"/>
      <family val="2"/>
    </font>
    <font>
      <vertAlign val="superscript"/>
      <sz val="11"/>
      <color theme="1"/>
      <name val="Arial"/>
      <family val="2"/>
    </font>
    <font>
      <vertAlign val="superscript"/>
      <sz val="10"/>
      <color rgb="FF000000"/>
      <name val="Arial"/>
      <family val="2"/>
    </font>
    <font>
      <sz val="11"/>
      <color theme="1"/>
      <name val="Calibri"/>
      <family val="2"/>
      <scheme val="minor"/>
    </font>
    <font>
      <b/>
      <sz val="11"/>
      <color rgb="FF000000"/>
      <name val="Arial"/>
      <family val="2"/>
    </font>
    <font>
      <b/>
      <sz val="11"/>
      <color rgb="FFFF0000"/>
      <name val="Arial"/>
      <family val="2"/>
    </font>
    <font>
      <i/>
      <sz val="11"/>
      <name val="Arial"/>
      <family val="2"/>
    </font>
    <font>
      <b/>
      <sz val="11"/>
      <name val="Arial"/>
      <family val="2"/>
    </font>
    <font>
      <sz val="11"/>
      <name val="Arial"/>
      <family val="2"/>
    </font>
    <font>
      <sz val="11"/>
      <color rgb="FF000000"/>
      <name val="Arial"/>
      <family val="2"/>
    </font>
    <font>
      <vertAlign val="superscript"/>
      <sz val="11"/>
      <color rgb="FF000000"/>
      <name val="Arial"/>
      <family val="2"/>
    </font>
    <font>
      <b/>
      <sz val="10.5"/>
      <color theme="1"/>
      <name val="Arial"/>
      <family val="2"/>
    </font>
    <font>
      <sz val="10.5"/>
      <color theme="1"/>
      <name val="Arial"/>
      <family val="2"/>
    </font>
    <font>
      <vertAlign val="superscript"/>
      <sz val="6.5"/>
      <color theme="1"/>
      <name val="Arial"/>
      <family val="2"/>
    </font>
    <font>
      <vertAlign val="superscript"/>
      <sz val="10.5"/>
      <color theme="1"/>
      <name val="Arial"/>
      <family val="2"/>
    </font>
    <font>
      <sz val="10"/>
      <color rgb="FFFF0000"/>
      <name val="Arial"/>
      <family val="2"/>
    </font>
    <font>
      <b/>
      <sz val="10"/>
      <color rgb="FF000000"/>
      <name val="Arial"/>
      <family val="2"/>
    </font>
    <font>
      <b/>
      <i/>
      <sz val="10"/>
      <color rgb="FF000000"/>
      <name val="Arial"/>
      <family val="2"/>
    </font>
    <font>
      <sz val="12"/>
      <color rgb="FF000000"/>
      <name val="Arial"/>
      <family val="2"/>
    </font>
    <font>
      <i/>
      <sz val="10"/>
      <color rgb="FF004C85"/>
      <name val="Arial"/>
      <family val="2"/>
    </font>
    <font>
      <i/>
      <sz val="10"/>
      <color rgb="FF4472C4"/>
      <name val="Arial"/>
      <family val="2"/>
    </font>
    <font>
      <i/>
      <sz val="10"/>
      <color rgb="FF2E74B5"/>
      <name val="Arial"/>
      <family val="2"/>
    </font>
    <font>
      <sz val="11"/>
      <color theme="1"/>
      <name val="Times New Roman"/>
      <family val="1"/>
    </font>
    <font>
      <sz val="10"/>
      <color theme="1"/>
      <name val="Arial"/>
      <family val="2"/>
    </font>
    <font>
      <b/>
      <sz val="10"/>
      <name val="Times New Roman"/>
      <family val="1"/>
      <charset val="186"/>
    </font>
    <font>
      <sz val="10"/>
      <name val="Times New Roman"/>
      <family val="1"/>
      <charset val="186"/>
    </font>
    <font>
      <i/>
      <sz val="10"/>
      <name val="Times New Roman"/>
      <family val="1"/>
      <charset val="186"/>
    </font>
    <font>
      <b/>
      <sz val="11"/>
      <color theme="1"/>
      <name val="Calibri"/>
      <family val="2"/>
      <scheme val="minor"/>
    </font>
    <font>
      <sz val="10"/>
      <color theme="1"/>
      <name val="Arial"/>
      <family val="2"/>
      <charset val="186"/>
    </font>
    <font>
      <b/>
      <sz val="10"/>
      <color rgb="FF000000"/>
      <name val="Arial"/>
      <family val="2"/>
      <charset val="186"/>
    </font>
    <font>
      <sz val="10"/>
      <name val="Arial"/>
      <family val="2"/>
    </font>
    <font>
      <i/>
      <sz val="10"/>
      <color theme="4"/>
      <name val="Arial"/>
      <family val="2"/>
      <charset val="186"/>
    </font>
    <font>
      <b/>
      <sz val="11"/>
      <color rgb="FFFF0000"/>
      <name val="Arial"/>
      <family val="2"/>
      <charset val="186"/>
    </font>
  </fonts>
  <fills count="9">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7" tint="0.79998168889431442"/>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255">
    <xf numFmtId="0" fontId="0" fillId="0" borderId="0" xfId="0"/>
    <xf numFmtId="0" fontId="2" fillId="0" borderId="0" xfId="1" applyFont="1" applyAlignment="1" applyProtection="1">
      <alignment horizontal="center" vertical="center" wrapText="1"/>
    </xf>
    <xf numFmtId="0" fontId="4" fillId="0" borderId="0" xfId="4"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0" fontId="4" fillId="0" borderId="0" xfId="4" applyFont="1" applyAlignment="1">
      <alignment vertical="center" wrapText="1"/>
    </xf>
    <xf numFmtId="0" fontId="8" fillId="0" borderId="0" xfId="0" applyFont="1" applyAlignment="1">
      <alignment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4" fontId="4" fillId="0" borderId="0" xfId="3" applyNumberFormat="1" applyFont="1" applyAlignment="1">
      <alignment horizontal="center" vertical="center" wrapText="1"/>
    </xf>
    <xf numFmtId="0" fontId="4" fillId="0" borderId="0" xfId="4"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0" fontId="7" fillId="0" borderId="0" xfId="0" applyFont="1" applyAlignment="1">
      <alignment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0" fontId="4" fillId="0" borderId="0" xfId="0" applyFont="1" applyAlignment="1" applyProtection="1">
      <alignment horizontal="center" vertical="center" wrapText="1"/>
      <protection locked="0"/>
    </xf>
    <xf numFmtId="4" fontId="12" fillId="0" borderId="11" xfId="0" applyNumberFormat="1" applyFont="1" applyBorder="1" applyAlignment="1" applyProtection="1">
      <alignment horizontal="center" vertical="center"/>
      <protection locked="0"/>
    </xf>
    <xf numFmtId="4" fontId="12" fillId="0" borderId="0" xfId="0" applyNumberFormat="1" applyFont="1" applyAlignment="1" applyProtection="1">
      <alignment horizontal="center" vertical="center"/>
      <protection locked="0"/>
    </xf>
    <xf numFmtId="4" fontId="4" fillId="0" borderId="0" xfId="4" applyNumberFormat="1" applyFont="1" applyAlignment="1">
      <alignment horizontal="right" vertical="center"/>
    </xf>
    <xf numFmtId="0" fontId="4" fillId="0" borderId="0" xfId="4" applyFont="1" applyAlignment="1">
      <alignment horizontal="right" vertical="center"/>
    </xf>
    <xf numFmtId="0" fontId="2" fillId="0" borderId="16" xfId="2" applyFont="1" applyBorder="1" applyAlignment="1" applyProtection="1">
      <alignment horizontal="center" vertical="center" wrapText="1"/>
    </xf>
    <xf numFmtId="0" fontId="2" fillId="0" borderId="17" xfId="2" applyFont="1" applyBorder="1" applyAlignment="1" applyProtection="1">
      <alignment horizontal="center" vertical="center" wrapText="1"/>
    </xf>
    <xf numFmtId="0" fontId="2" fillId="0" borderId="18" xfId="2" applyFont="1" applyBorder="1" applyAlignment="1" applyProtection="1">
      <alignment horizontal="center" vertical="center" wrapText="1"/>
    </xf>
    <xf numFmtId="0" fontId="2" fillId="0" borderId="18" xfId="2" applyNumberFormat="1" applyFont="1" applyBorder="1" applyAlignment="1" applyProtection="1">
      <alignment horizontal="center" vertical="center" wrapText="1"/>
    </xf>
    <xf numFmtId="4" fontId="4" fillId="0" borderId="0" xfId="0" applyNumberFormat="1"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4" fontId="5" fillId="0" borderId="0" xfId="0" applyNumberFormat="1" applyFont="1" applyAlignment="1">
      <alignment horizontal="center" vertical="center" wrapText="1"/>
    </xf>
    <xf numFmtId="49" fontId="5" fillId="0" borderId="0" xfId="4" applyNumberFormat="1" applyFont="1" applyAlignment="1">
      <alignment horizontal="center" vertical="center" wrapText="1"/>
    </xf>
    <xf numFmtId="0" fontId="5" fillId="0" borderId="0" xfId="4" applyFont="1" applyAlignment="1">
      <alignment horizontal="left" vertical="center" wrapText="1"/>
    </xf>
    <xf numFmtId="0" fontId="5" fillId="0" borderId="0" xfId="0" applyFont="1" applyAlignment="1">
      <alignment horizontal="center" vertical="center" wrapText="1"/>
    </xf>
    <xf numFmtId="4" fontId="5" fillId="4" borderId="0" xfId="4" applyNumberFormat="1" applyFont="1" applyFill="1" applyAlignment="1" applyProtection="1">
      <alignment horizontal="center" vertical="center" wrapText="1"/>
      <protection locked="0"/>
    </xf>
    <xf numFmtId="0" fontId="4" fillId="0" borderId="0" xfId="3" applyFont="1" applyAlignment="1">
      <alignment horizontal="center" vertical="center" wrapText="1"/>
    </xf>
    <xf numFmtId="4" fontId="4" fillId="0" borderId="13" xfId="0" applyNumberFormat="1" applyFont="1" applyBorder="1" applyAlignment="1" applyProtection="1">
      <alignment horizontal="center" vertical="center" wrapText="1"/>
      <protection locked="0"/>
    </xf>
    <xf numFmtId="0" fontId="2" fillId="0" borderId="18" xfId="1" applyFont="1" applyBorder="1" applyAlignment="1" applyProtection="1">
      <alignment horizontal="center" vertical="center" wrapText="1"/>
    </xf>
    <xf numFmtId="0" fontId="2" fillId="0" borderId="22" xfId="1" applyFont="1" applyBorder="1" applyAlignment="1" applyProtection="1">
      <alignment horizontal="center" vertical="center" wrapText="1"/>
    </xf>
    <xf numFmtId="49" fontId="11" fillId="5" borderId="2" xfId="0" applyNumberFormat="1" applyFont="1" applyFill="1" applyBorder="1" applyAlignment="1">
      <alignment horizontal="center" vertical="center" wrapText="1"/>
    </xf>
    <xf numFmtId="0" fontId="19" fillId="5" borderId="16" xfId="2" applyFont="1" applyFill="1" applyBorder="1" applyAlignment="1" applyProtection="1">
      <alignment horizontal="center" vertical="center" wrapText="1"/>
    </xf>
    <xf numFmtId="0" fontId="19" fillId="5" borderId="17" xfId="2" applyFont="1" applyFill="1" applyBorder="1" applyAlignment="1" applyProtection="1">
      <alignment horizontal="center" vertical="center" wrapText="1"/>
    </xf>
    <xf numFmtId="0" fontId="19" fillId="5" borderId="18" xfId="2" applyFont="1" applyFill="1" applyBorder="1" applyAlignment="1" applyProtection="1">
      <alignment horizontal="center" vertical="center" wrapText="1"/>
    </xf>
    <xf numFmtId="0" fontId="19" fillId="5" borderId="18" xfId="2" applyNumberFormat="1" applyFont="1" applyFill="1" applyBorder="1" applyAlignment="1" applyProtection="1">
      <alignment horizontal="center" vertical="center" wrapText="1"/>
    </xf>
    <xf numFmtId="0" fontId="19" fillId="5" borderId="18" xfId="1" applyFont="1" applyFill="1" applyBorder="1" applyAlignment="1" applyProtection="1">
      <alignment horizontal="center" vertical="center" wrapText="1"/>
    </xf>
    <xf numFmtId="0" fontId="19" fillId="5" borderId="22" xfId="1" applyFont="1" applyFill="1" applyBorder="1" applyAlignment="1" applyProtection="1">
      <alignment horizontal="center" vertical="center" wrapText="1"/>
    </xf>
    <xf numFmtId="4" fontId="23" fillId="5" borderId="6" xfId="0" applyNumberFormat="1" applyFont="1" applyFill="1" applyBorder="1" applyAlignment="1">
      <alignment horizontal="center" vertical="center" wrapText="1"/>
    </xf>
    <xf numFmtId="4" fontId="23" fillId="5" borderId="9" xfId="0" applyNumberFormat="1" applyFont="1" applyFill="1" applyBorder="1" applyAlignment="1">
      <alignment horizontal="center" vertical="center" wrapText="1"/>
    </xf>
    <xf numFmtId="0" fontId="13" fillId="0" borderId="0" xfId="0" applyFont="1" applyAlignment="1">
      <alignment wrapText="1"/>
    </xf>
    <xf numFmtId="0" fontId="13" fillId="0" borderId="0" xfId="0" applyFont="1"/>
    <xf numFmtId="0" fontId="13" fillId="0" borderId="0" xfId="0" applyFont="1" applyAlignment="1">
      <alignment vertical="center" wrapText="1"/>
    </xf>
    <xf numFmtId="0" fontId="22" fillId="0" borderId="21" xfId="3" applyFont="1" applyBorder="1" applyAlignment="1">
      <alignment horizontal="center" vertical="center" wrapText="1"/>
    </xf>
    <xf numFmtId="0" fontId="13" fillId="0" borderId="0" xfId="0" applyFont="1" applyAlignment="1" applyProtection="1">
      <alignment horizontal="center" vertical="center"/>
      <protection locked="0"/>
    </xf>
    <xf numFmtId="4" fontId="23" fillId="0" borderId="6" xfId="0" applyNumberFormat="1" applyFont="1" applyBorder="1" applyAlignment="1">
      <alignment horizontal="center" vertical="center" wrapText="1"/>
    </xf>
    <xf numFmtId="4" fontId="22" fillId="4" borderId="1" xfId="3" applyNumberFormat="1" applyFont="1" applyFill="1" applyBorder="1" applyAlignment="1" applyProtection="1">
      <alignment horizontal="center" vertical="center" wrapText="1"/>
      <protection locked="0"/>
    </xf>
    <xf numFmtId="164" fontId="23" fillId="4" borderId="1" xfId="0" applyNumberFormat="1" applyFont="1" applyFill="1" applyBorder="1" applyAlignment="1" applyProtection="1">
      <alignment horizontal="center" vertical="center"/>
      <protection locked="0"/>
    </xf>
    <xf numFmtId="4" fontId="22" fillId="4" borderId="1" xfId="4" applyNumberFormat="1" applyFont="1" applyFill="1" applyBorder="1" applyAlignment="1" applyProtection="1">
      <alignment horizontal="center" vertical="center" wrapText="1"/>
      <protection locked="0"/>
    </xf>
    <xf numFmtId="49" fontId="23" fillId="0" borderId="0" xfId="0" applyNumberFormat="1" applyFont="1" applyAlignment="1">
      <alignment horizontal="center" vertical="center" wrapText="1"/>
    </xf>
    <xf numFmtId="0" fontId="23" fillId="0" borderId="0" xfId="0" applyFont="1" applyAlignment="1">
      <alignment horizontal="center" vertical="center"/>
    </xf>
    <xf numFmtId="4" fontId="22" fillId="0" borderId="11" xfId="3"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6" borderId="1" xfId="0" applyFont="1" applyFill="1" applyBorder="1" applyAlignment="1">
      <alignment horizontal="left"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0" fontId="14" fillId="6" borderId="1" xfId="0" applyFont="1" applyFill="1" applyBorder="1" applyAlignment="1">
      <alignment horizontal="left" vertical="center"/>
    </xf>
    <xf numFmtId="0" fontId="32" fillId="6" borderId="1" xfId="0" applyFont="1" applyFill="1" applyBorder="1" applyAlignment="1">
      <alignment horizontal="left" vertical="center" wrapText="1"/>
    </xf>
    <xf numFmtId="0" fontId="14" fillId="0" borderId="1" xfId="0" applyFont="1" applyBorder="1" applyAlignment="1">
      <alignment horizontal="center" vertical="center"/>
    </xf>
    <xf numFmtId="0" fontId="31" fillId="6" borderId="1" xfId="0" applyFont="1" applyFill="1" applyBorder="1" applyAlignment="1">
      <alignment horizontal="left" vertical="center" wrapText="1"/>
    </xf>
    <xf numFmtId="0" fontId="33" fillId="6" borderId="1" xfId="0" applyFont="1" applyFill="1" applyBorder="1" applyAlignment="1">
      <alignment horizontal="center" vertical="center" wrapText="1"/>
    </xf>
    <xf numFmtId="0" fontId="34" fillId="6" borderId="1" xfId="0" applyFont="1" applyFill="1" applyBorder="1" applyAlignment="1">
      <alignment horizontal="left" vertical="center" wrapText="1"/>
    </xf>
    <xf numFmtId="0" fontId="34" fillId="6" borderId="1" xfId="0" applyFont="1" applyFill="1" applyBorder="1" applyAlignment="1">
      <alignment horizontal="center" vertical="center" wrapText="1"/>
    </xf>
    <xf numFmtId="0" fontId="36" fillId="6" borderId="1" xfId="0" applyFont="1" applyFill="1" applyBorder="1" applyAlignment="1">
      <alignment horizontal="center" vertical="center"/>
    </xf>
    <xf numFmtId="0" fontId="31" fillId="0" borderId="1" xfId="0" applyFont="1" applyBorder="1" applyAlignment="1">
      <alignment horizontal="center" vertical="center"/>
    </xf>
    <xf numFmtId="0" fontId="30" fillId="6" borderId="1" xfId="0" applyFont="1" applyFill="1" applyBorder="1" applyAlignment="1">
      <alignment horizontal="center" vertical="center" wrapText="1"/>
    </xf>
    <xf numFmtId="0" fontId="15" fillId="0" borderId="1" xfId="0" applyFont="1" applyBorder="1" applyAlignment="1">
      <alignment horizontal="center" vertical="center"/>
    </xf>
    <xf numFmtId="0" fontId="35" fillId="6" borderId="1" xfId="0" applyFont="1" applyFill="1" applyBorder="1" applyAlignment="1">
      <alignment horizontal="left" vertical="center" wrapText="1"/>
    </xf>
    <xf numFmtId="0" fontId="35" fillId="6" borderId="1" xfId="0" applyFont="1" applyFill="1" applyBorder="1" applyAlignment="1">
      <alignment horizontal="center" vertical="center" wrapText="1"/>
    </xf>
    <xf numFmtId="0" fontId="35" fillId="6" borderId="1" xfId="0" applyFont="1" applyFill="1" applyBorder="1" applyAlignment="1">
      <alignment horizontal="center" vertical="center"/>
    </xf>
    <xf numFmtId="0" fontId="18" fillId="6" borderId="1" xfId="0" applyFont="1" applyFill="1" applyBorder="1" applyAlignment="1">
      <alignment vertical="center"/>
    </xf>
    <xf numFmtId="0" fontId="14" fillId="6" borderId="20" xfId="0" applyFont="1" applyFill="1" applyBorder="1" applyAlignment="1">
      <alignment horizontal="left" vertical="center" wrapText="1"/>
    </xf>
    <xf numFmtId="0" fontId="14" fillId="0" borderId="3" xfId="0" applyFont="1" applyBorder="1" applyAlignment="1">
      <alignment horizontal="center" vertical="center" wrapText="1"/>
    </xf>
    <xf numFmtId="0" fontId="14" fillId="6" borderId="3" xfId="0" applyFont="1" applyFill="1" applyBorder="1" applyAlignment="1">
      <alignment horizontal="left" vertical="center" wrapText="1"/>
    </xf>
    <xf numFmtId="0" fontId="14" fillId="6" borderId="3" xfId="0" applyFont="1" applyFill="1" applyBorder="1" applyAlignment="1">
      <alignment horizontal="center" vertical="center" wrapText="1"/>
    </xf>
    <xf numFmtId="49" fontId="11" fillId="5" borderId="5" xfId="0" applyNumberFormat="1" applyFont="1" applyFill="1" applyBorder="1" applyAlignment="1">
      <alignment horizontal="center" vertical="center" wrapText="1"/>
    </xf>
    <xf numFmtId="49" fontId="11" fillId="5" borderId="7" xfId="0" applyNumberFormat="1" applyFont="1" applyFill="1" applyBorder="1" applyAlignment="1">
      <alignment horizontal="center" vertical="center" wrapText="1"/>
    </xf>
    <xf numFmtId="0" fontId="14" fillId="0" borderId="8" xfId="0" applyFont="1" applyBorder="1" applyAlignment="1">
      <alignment horizontal="center" vertical="center" wrapText="1"/>
    </xf>
    <xf numFmtId="0" fontId="14" fillId="6" borderId="8" xfId="0" applyFont="1" applyFill="1" applyBorder="1" applyAlignment="1">
      <alignment horizontal="left" vertical="center"/>
    </xf>
    <xf numFmtId="0" fontId="14" fillId="6" borderId="8" xfId="0" applyFont="1" applyFill="1" applyBorder="1" applyAlignment="1">
      <alignment horizontal="center" vertical="center"/>
    </xf>
    <xf numFmtId="0" fontId="14" fillId="6" borderId="8" xfId="0" applyFont="1" applyFill="1" applyBorder="1" applyAlignment="1">
      <alignment horizontal="center" vertical="center" wrapText="1"/>
    </xf>
    <xf numFmtId="0" fontId="14" fillId="6" borderId="18" xfId="0" applyFont="1" applyFill="1" applyBorder="1" applyAlignment="1">
      <alignment horizontal="left" vertical="center" wrapText="1"/>
    </xf>
    <xf numFmtId="0" fontId="14" fillId="6" borderId="18" xfId="0" applyFont="1" applyFill="1" applyBorder="1" applyAlignment="1">
      <alignment horizontal="center" vertical="center" wrapText="1"/>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6" borderId="8" xfId="0" applyFont="1" applyFill="1" applyBorder="1" applyAlignment="1">
      <alignment horizontal="left" vertical="center" wrapText="1"/>
    </xf>
    <xf numFmtId="0" fontId="14" fillId="6" borderId="3" xfId="0" applyFont="1" applyFill="1" applyBorder="1" applyAlignment="1">
      <alignment horizontal="center" vertical="center"/>
    </xf>
    <xf numFmtId="49" fontId="11" fillId="5" borderId="16" xfId="0" applyNumberFormat="1"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3" xfId="0" applyFont="1" applyFill="1" applyBorder="1" applyAlignment="1">
      <alignment horizontal="center" vertical="center"/>
    </xf>
    <xf numFmtId="0" fontId="31" fillId="6" borderId="3" xfId="0" applyFont="1" applyFill="1" applyBorder="1" applyAlignment="1">
      <alignment horizontal="left" vertical="center" wrapText="1"/>
    </xf>
    <xf numFmtId="0" fontId="14" fillId="0" borderId="18" xfId="0" applyFont="1" applyBorder="1" applyAlignment="1">
      <alignment horizontal="center" vertical="center"/>
    </xf>
    <xf numFmtId="0" fontId="31" fillId="0" borderId="3" xfId="0" applyFont="1" applyBorder="1" applyAlignment="1">
      <alignment horizontal="center" vertical="center"/>
    </xf>
    <xf numFmtId="0" fontId="32" fillId="0" borderId="1" xfId="0" applyFont="1" applyBorder="1" applyAlignment="1">
      <alignment horizontal="center" vertical="center"/>
    </xf>
    <xf numFmtId="0" fontId="15" fillId="0" borderId="8" xfId="0" applyFont="1" applyBorder="1" applyAlignment="1">
      <alignment horizontal="center" vertical="center"/>
    </xf>
    <xf numFmtId="0" fontId="37" fillId="0" borderId="3"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lignment horizontal="left" vertical="center" wrapText="1"/>
    </xf>
    <xf numFmtId="0" fontId="26" fillId="0" borderId="27"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29"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20" xfId="0" applyFont="1" applyBorder="1" applyAlignment="1">
      <alignment horizontal="left" vertical="center" wrapText="1"/>
    </xf>
    <xf numFmtId="4" fontId="22" fillId="4" borderId="20" xfId="3" applyNumberFormat="1" applyFont="1" applyFill="1" applyBorder="1" applyAlignment="1" applyProtection="1">
      <alignment horizontal="center" vertical="center" wrapText="1"/>
      <protection locked="0"/>
    </xf>
    <xf numFmtId="0" fontId="27" fillId="0" borderId="18" xfId="0" applyFont="1" applyBorder="1" applyAlignment="1">
      <alignment horizontal="center" vertical="center" wrapText="1"/>
    </xf>
    <xf numFmtId="0" fontId="27" fillId="0" borderId="18" xfId="0" applyFont="1" applyBorder="1" applyAlignment="1">
      <alignment horizontal="left" vertical="center" wrapText="1"/>
    </xf>
    <xf numFmtId="164" fontId="23" fillId="4" borderId="18" xfId="0" applyNumberFormat="1" applyFont="1" applyFill="1" applyBorder="1" applyAlignment="1" applyProtection="1">
      <alignment horizontal="center" vertical="center"/>
      <protection locked="0"/>
    </xf>
    <xf numFmtId="0" fontId="26" fillId="0" borderId="15" xfId="0" applyFont="1" applyBorder="1" applyAlignment="1">
      <alignment horizontal="center" vertical="center" wrapText="1"/>
    </xf>
    <xf numFmtId="0" fontId="19" fillId="0" borderId="24" xfId="1" applyFont="1" applyBorder="1" applyAlignment="1" applyProtection="1">
      <alignment horizontal="center" vertical="center" wrapText="1"/>
    </xf>
    <xf numFmtId="0" fontId="19" fillId="0" borderId="33" xfId="1" applyFont="1" applyBorder="1" applyAlignment="1" applyProtection="1">
      <alignment horizontal="center" vertical="center" wrapText="1"/>
    </xf>
    <xf numFmtId="4" fontId="23" fillId="0" borderId="34" xfId="0" applyNumberFormat="1" applyFont="1" applyBorder="1" applyAlignment="1">
      <alignment horizontal="center" vertical="center" wrapText="1"/>
    </xf>
    <xf numFmtId="4" fontId="23" fillId="0" borderId="22" xfId="0" applyNumberFormat="1" applyFont="1" applyBorder="1" applyAlignment="1">
      <alignment horizontal="center" vertical="center" wrapText="1"/>
    </xf>
    <xf numFmtId="0" fontId="27" fillId="0" borderId="8" xfId="0" applyFont="1" applyBorder="1" applyAlignment="1">
      <alignment horizontal="center" vertical="center" wrapText="1"/>
    </xf>
    <xf numFmtId="0" fontId="27" fillId="0" borderId="8" xfId="0" applyFont="1" applyBorder="1" applyAlignment="1">
      <alignment horizontal="left" vertical="center" wrapText="1"/>
    </xf>
    <xf numFmtId="4" fontId="22" fillId="4" borderId="8" xfId="4" applyNumberFormat="1" applyFont="1" applyFill="1" applyBorder="1" applyAlignment="1" applyProtection="1">
      <alignment horizontal="center" vertical="center" wrapText="1"/>
      <protection locked="0"/>
    </xf>
    <xf numFmtId="4" fontId="23" fillId="0" borderId="9" xfId="0" applyNumberFormat="1" applyFont="1" applyBorder="1" applyAlignment="1">
      <alignment horizontal="center" vertical="center" wrapText="1"/>
    </xf>
    <xf numFmtId="0" fontId="27" fillId="0" borderId="3" xfId="0" applyFont="1" applyBorder="1" applyAlignment="1">
      <alignment horizontal="center" vertical="center" wrapText="1"/>
    </xf>
    <xf numFmtId="0" fontId="27" fillId="0" borderId="3" xfId="0" applyFont="1" applyBorder="1" applyAlignment="1">
      <alignment horizontal="left" vertical="center" wrapText="1"/>
    </xf>
    <xf numFmtId="164" fontId="23" fillId="4" borderId="3" xfId="0" applyNumberFormat="1" applyFont="1" applyFill="1" applyBorder="1" applyAlignment="1" applyProtection="1">
      <alignment horizontal="center" vertical="center"/>
      <protection locked="0"/>
    </xf>
    <xf numFmtId="4" fontId="23" fillId="0" borderId="4" xfId="0" applyNumberFormat="1" applyFont="1" applyBorder="1" applyAlignment="1">
      <alignment horizontal="center" vertical="center" wrapText="1"/>
    </xf>
    <xf numFmtId="0" fontId="27" fillId="0" borderId="35" xfId="0" applyFont="1" applyBorder="1" applyAlignment="1">
      <alignment horizontal="center" vertical="center" wrapText="1"/>
    </xf>
    <xf numFmtId="0" fontId="7" fillId="0" borderId="19"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4" fontId="12" fillId="0" borderId="23" xfId="0" applyNumberFormat="1" applyFont="1" applyBorder="1" applyAlignment="1" applyProtection="1">
      <alignment horizontal="center" vertical="center"/>
      <protection locked="0"/>
    </xf>
    <xf numFmtId="0" fontId="38" fillId="0" borderId="1" xfId="0" applyFont="1" applyBorder="1" applyAlignment="1">
      <alignment horizontal="center" vertical="center" wrapText="1"/>
    </xf>
    <xf numFmtId="0" fontId="13" fillId="0" borderId="1" xfId="0" applyFont="1" applyBorder="1" applyAlignment="1">
      <alignment horizontal="left" vertical="center" wrapText="1" indent="1"/>
    </xf>
    <xf numFmtId="0" fontId="13" fillId="0" borderId="1" xfId="0" applyFont="1" applyBorder="1" applyAlignment="1">
      <alignment horizontal="center" vertical="center" wrapText="1"/>
    </xf>
    <xf numFmtId="4" fontId="22" fillId="5" borderId="1" xfId="3" applyNumberFormat="1" applyFont="1" applyFill="1" applyBorder="1" applyAlignment="1" applyProtection="1">
      <alignment horizontal="center" vertical="center" wrapText="1"/>
      <protection locked="0"/>
    </xf>
    <xf numFmtId="0" fontId="24" fillId="0" borderId="1" xfId="0" applyFont="1" applyBorder="1" applyAlignment="1">
      <alignment horizontal="left" vertical="center" wrapText="1" indent="1"/>
    </xf>
    <xf numFmtId="49" fontId="21" fillId="5" borderId="5" xfId="0" applyNumberFormat="1" applyFont="1" applyFill="1" applyBorder="1" applyAlignment="1">
      <alignment vertical="center" wrapText="1"/>
    </xf>
    <xf numFmtId="0" fontId="38" fillId="0" borderId="8" xfId="0" applyFont="1" applyBorder="1" applyAlignment="1">
      <alignment horizontal="center" vertical="center" wrapText="1"/>
    </xf>
    <xf numFmtId="49" fontId="21" fillId="5" borderId="7" xfId="0" applyNumberFormat="1" applyFont="1" applyFill="1" applyBorder="1" applyAlignment="1">
      <alignment vertical="center" wrapText="1"/>
    </xf>
    <xf numFmtId="0" fontId="13" fillId="0" borderId="8" xfId="0" applyFont="1" applyBorder="1" applyAlignment="1">
      <alignment horizontal="left" vertical="center" wrapText="1" indent="1"/>
    </xf>
    <xf numFmtId="0" fontId="13" fillId="0" borderId="8" xfId="0" applyFont="1" applyBorder="1" applyAlignment="1">
      <alignment horizontal="center" vertical="center" wrapText="1"/>
    </xf>
    <xf numFmtId="4" fontId="22" fillId="5" borderId="8" xfId="3" applyNumberFormat="1" applyFont="1" applyFill="1" applyBorder="1" applyAlignment="1" applyProtection="1">
      <alignment horizontal="center" vertical="center" wrapText="1"/>
      <protection locked="0"/>
    </xf>
    <xf numFmtId="49" fontId="21" fillId="5" borderId="16" xfId="0" applyNumberFormat="1" applyFont="1" applyFill="1" applyBorder="1" applyAlignment="1">
      <alignment vertical="center" wrapText="1"/>
    </xf>
    <xf numFmtId="0" fontId="38" fillId="0" borderId="18" xfId="0" applyFont="1" applyBorder="1" applyAlignment="1">
      <alignment horizontal="center" vertical="center" wrapText="1"/>
    </xf>
    <xf numFmtId="0" fontId="24" fillId="0" borderId="18" xfId="0" applyFont="1" applyBorder="1" applyAlignment="1">
      <alignment horizontal="left" vertical="center" wrapText="1" indent="1"/>
    </xf>
    <xf numFmtId="0" fontId="13" fillId="0" borderId="18" xfId="0" applyFont="1" applyBorder="1" applyAlignment="1">
      <alignment horizontal="center" vertical="center" wrapText="1"/>
    </xf>
    <xf numFmtId="4" fontId="22" fillId="5" borderId="18" xfId="3" applyNumberFormat="1" applyFont="1" applyFill="1" applyBorder="1" applyAlignment="1" applyProtection="1">
      <alignment horizontal="center" vertical="center" wrapText="1"/>
      <protection locked="0"/>
    </xf>
    <xf numFmtId="4" fontId="23" fillId="5" borderId="22" xfId="0" applyNumberFormat="1" applyFont="1" applyFill="1" applyBorder="1" applyAlignment="1">
      <alignment horizontal="center" vertical="center" wrapText="1"/>
    </xf>
    <xf numFmtId="49" fontId="21" fillId="5" borderId="19" xfId="0" applyNumberFormat="1" applyFont="1" applyFill="1" applyBorder="1" applyAlignment="1">
      <alignment vertical="center" wrapText="1"/>
    </xf>
    <xf numFmtId="0" fontId="38" fillId="0" borderId="20" xfId="0" applyFont="1" applyBorder="1" applyAlignment="1">
      <alignment horizontal="center" vertical="center" wrapText="1"/>
    </xf>
    <xf numFmtId="0" fontId="24" fillId="0" borderId="20" xfId="0" applyFont="1" applyBorder="1" applyAlignment="1">
      <alignment horizontal="left" vertical="center" wrapText="1" indent="1"/>
    </xf>
    <xf numFmtId="0" fontId="13" fillId="0" borderId="20" xfId="0" applyFont="1" applyBorder="1" applyAlignment="1">
      <alignment horizontal="center" vertical="center" wrapText="1"/>
    </xf>
    <xf numFmtId="4" fontId="22" fillId="5" borderId="20" xfId="3" applyNumberFormat="1" applyFont="1" applyFill="1" applyBorder="1" applyAlignment="1" applyProtection="1">
      <alignment horizontal="center" vertical="center" wrapText="1"/>
      <protection locked="0"/>
    </xf>
    <xf numFmtId="4" fontId="23" fillId="5" borderId="34" xfId="0" applyNumberFormat="1" applyFont="1" applyFill="1" applyBorder="1" applyAlignment="1">
      <alignment horizontal="center" vertical="center" wrapText="1"/>
    </xf>
    <xf numFmtId="0" fontId="13" fillId="0" borderId="20" xfId="0" applyFont="1" applyBorder="1" applyAlignment="1">
      <alignment horizontal="left" vertical="center" wrapText="1" indent="1"/>
    </xf>
    <xf numFmtId="0" fontId="39" fillId="0" borderId="1" xfId="0" applyFont="1" applyBorder="1" applyAlignment="1">
      <alignment horizontal="center" vertical="center" wrapText="1"/>
    </xf>
    <xf numFmtId="0" fontId="40" fillId="0" borderId="1" xfId="0" applyFont="1" applyBorder="1" applyAlignment="1">
      <alignment horizontal="center" vertical="center"/>
    </xf>
    <xf numFmtId="0" fontId="40" fillId="0" borderId="1" xfId="0" applyFont="1" applyBorder="1" applyAlignment="1">
      <alignment vertical="center"/>
    </xf>
    <xf numFmtId="4" fontId="40" fillId="0" borderId="1" xfId="0" applyNumberFormat="1" applyFont="1" applyBorder="1" applyAlignment="1">
      <alignment horizontal="center" vertical="center"/>
    </xf>
    <xf numFmtId="0" fontId="39" fillId="0" borderId="1" xfId="0" applyFont="1" applyBorder="1" applyAlignment="1">
      <alignment horizontal="right" vertical="center"/>
    </xf>
    <xf numFmtId="4" fontId="39" fillId="0" borderId="1" xfId="0" applyNumberFormat="1" applyFont="1" applyBorder="1" applyAlignment="1">
      <alignment horizontal="center" vertical="center"/>
    </xf>
    <xf numFmtId="0" fontId="42" fillId="0" borderId="0" xfId="0" applyFont="1"/>
    <xf numFmtId="0" fontId="7" fillId="0" borderId="18" xfId="0" applyFont="1" applyBorder="1" applyAlignment="1">
      <alignment horizontal="center" vertical="center"/>
    </xf>
    <xf numFmtId="0" fontId="14" fillId="6" borderId="18" xfId="0" applyFont="1" applyFill="1" applyBorder="1" applyAlignment="1">
      <alignment horizontal="center" vertical="center"/>
    </xf>
    <xf numFmtId="4" fontId="5" fillId="0" borderId="22" xfId="0" applyNumberFormat="1" applyFont="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left" vertical="center" wrapText="1"/>
    </xf>
    <xf numFmtId="0" fontId="14" fillId="7" borderId="1" xfId="0" applyFont="1" applyFill="1" applyBorder="1" applyAlignment="1">
      <alignment horizontal="center" vertical="center" wrapText="1"/>
    </xf>
    <xf numFmtId="0" fontId="14" fillId="7" borderId="20" xfId="0" applyFont="1" applyFill="1" applyBorder="1" applyAlignment="1">
      <alignment horizontal="center" vertical="center" wrapText="1"/>
    </xf>
    <xf numFmtId="49" fontId="14" fillId="7" borderId="20" xfId="0" applyNumberFormat="1" applyFont="1" applyFill="1" applyBorder="1" applyAlignment="1">
      <alignment horizontal="center" vertical="center" wrapText="1"/>
    </xf>
    <xf numFmtId="49" fontId="11" fillId="7" borderId="2" xfId="0" applyNumberFormat="1" applyFont="1" applyFill="1" applyBorder="1" applyAlignment="1">
      <alignment horizontal="center" vertical="center" wrapText="1"/>
    </xf>
    <xf numFmtId="0" fontId="7" fillId="7" borderId="3" xfId="0" applyFont="1" applyFill="1" applyBorder="1" applyAlignment="1">
      <alignment horizontal="center" vertical="center"/>
    </xf>
    <xf numFmtId="0" fontId="44" fillId="7" borderId="3" xfId="0" applyFont="1" applyFill="1" applyBorder="1" applyAlignment="1">
      <alignment horizontal="left" vertical="center" wrapText="1"/>
    </xf>
    <xf numFmtId="0" fontId="14" fillId="7" borderId="3" xfId="0" applyFont="1" applyFill="1" applyBorder="1" applyAlignment="1">
      <alignment horizontal="center" vertical="center"/>
    </xf>
    <xf numFmtId="4" fontId="5" fillId="7" borderId="4" xfId="0" applyNumberFormat="1" applyFont="1" applyFill="1" applyBorder="1" applyAlignment="1">
      <alignment horizontal="center" vertical="center" wrapText="1"/>
    </xf>
    <xf numFmtId="0" fontId="14" fillId="7" borderId="8" xfId="0" applyFont="1" applyFill="1" applyBorder="1" applyAlignment="1">
      <alignment horizontal="left" vertical="center" wrapText="1"/>
    </xf>
    <xf numFmtId="0" fontId="14" fillId="0" borderId="18" xfId="0" applyFont="1" applyBorder="1" applyAlignment="1">
      <alignment horizontal="center" vertical="center" wrapText="1"/>
    </xf>
    <xf numFmtId="49" fontId="11" fillId="7" borderId="16" xfId="0" applyNumberFormat="1" applyFont="1" applyFill="1" applyBorder="1" applyAlignment="1">
      <alignment horizontal="center" vertical="center" wrapText="1"/>
    </xf>
    <xf numFmtId="0" fontId="7" fillId="7" borderId="18" xfId="0" applyFont="1" applyFill="1" applyBorder="1" applyAlignment="1">
      <alignment horizontal="center" vertical="center"/>
    </xf>
    <xf numFmtId="0" fontId="43" fillId="7" borderId="18" xfId="0" applyFont="1" applyFill="1" applyBorder="1" applyAlignment="1">
      <alignment wrapText="1"/>
    </xf>
    <xf numFmtId="0" fontId="43" fillId="7" borderId="18" xfId="0" applyFont="1" applyFill="1" applyBorder="1" applyAlignment="1">
      <alignment horizontal="center" vertical="center"/>
    </xf>
    <xf numFmtId="4" fontId="5" fillId="7" borderId="22" xfId="0" applyNumberFormat="1" applyFont="1" applyFill="1" applyBorder="1" applyAlignment="1">
      <alignment horizontal="center" vertical="center" wrapText="1"/>
    </xf>
    <xf numFmtId="49" fontId="11" fillId="7" borderId="7" xfId="0" applyNumberFormat="1" applyFont="1" applyFill="1" applyBorder="1" applyAlignment="1">
      <alignment horizontal="center" vertical="center" wrapText="1"/>
    </xf>
    <xf numFmtId="0" fontId="7" fillId="7" borderId="8" xfId="0" applyFont="1" applyFill="1" applyBorder="1" applyAlignment="1">
      <alignment horizontal="center" vertical="center"/>
    </xf>
    <xf numFmtId="0" fontId="43" fillId="7" borderId="8" xfId="0" applyFont="1" applyFill="1" applyBorder="1" applyAlignment="1">
      <alignment horizontal="left" vertical="center" wrapText="1"/>
    </xf>
    <xf numFmtId="0" fontId="43" fillId="7" borderId="8" xfId="0" applyFont="1" applyFill="1" applyBorder="1" applyAlignment="1">
      <alignment horizontal="center" vertical="center"/>
    </xf>
    <xf numFmtId="4" fontId="5" fillId="7" borderId="9" xfId="0" applyNumberFormat="1" applyFont="1" applyFill="1" applyBorder="1" applyAlignment="1">
      <alignment horizontal="center" vertical="center" wrapText="1"/>
    </xf>
    <xf numFmtId="49" fontId="11" fillId="7" borderId="1" xfId="0" applyNumberFormat="1" applyFont="1" applyFill="1" applyBorder="1" applyAlignment="1">
      <alignment horizontal="center" vertical="center" wrapText="1"/>
    </xf>
    <xf numFmtId="0" fontId="43" fillId="7" borderId="1" xfId="0" applyFont="1" applyFill="1" applyBorder="1"/>
    <xf numFmtId="4" fontId="5" fillId="7" borderId="1" xfId="0" applyNumberFormat="1" applyFont="1" applyFill="1" applyBorder="1" applyAlignment="1">
      <alignment horizontal="center" vertical="center" wrapText="1"/>
    </xf>
    <xf numFmtId="49" fontId="11" fillId="7" borderId="36" xfId="0" applyNumberFormat="1" applyFont="1" applyFill="1" applyBorder="1" applyAlignment="1">
      <alignment horizontal="center" vertical="center" wrapText="1"/>
    </xf>
    <xf numFmtId="0" fontId="14" fillId="7" borderId="35" xfId="0" applyFont="1" applyFill="1" applyBorder="1" applyAlignment="1">
      <alignment horizontal="center" vertical="center" wrapText="1"/>
    </xf>
    <xf numFmtId="0" fontId="14" fillId="7" borderId="35" xfId="0" applyFont="1" applyFill="1" applyBorder="1" applyAlignment="1">
      <alignment horizontal="left" vertical="center" wrapText="1"/>
    </xf>
    <xf numFmtId="0" fontId="14" fillId="7" borderId="35" xfId="0" applyFont="1" applyFill="1" applyBorder="1" applyAlignment="1">
      <alignment horizontal="center" vertical="center"/>
    </xf>
    <xf numFmtId="4" fontId="5" fillId="7" borderId="23" xfId="0" applyNumberFormat="1" applyFont="1" applyFill="1" applyBorder="1" applyAlignment="1">
      <alignment horizontal="center" vertical="center" wrapText="1"/>
    </xf>
    <xf numFmtId="0" fontId="45" fillId="7"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5" borderId="1" xfId="0" applyFont="1" applyFill="1" applyBorder="1" applyAlignment="1">
      <alignment horizontal="center" vertical="center" wrapText="1"/>
    </xf>
    <xf numFmtId="49" fontId="11" fillId="7" borderId="5" xfId="0" applyNumberFormat="1" applyFont="1" applyFill="1" applyBorder="1" applyAlignment="1">
      <alignment horizontal="center" vertical="center" wrapText="1"/>
    </xf>
    <xf numFmtId="4" fontId="5" fillId="7" borderId="6" xfId="0" applyNumberFormat="1" applyFont="1" applyFill="1" applyBorder="1" applyAlignment="1">
      <alignment horizontal="center" vertical="center" wrapText="1"/>
    </xf>
    <xf numFmtId="0" fontId="14" fillId="7" borderId="18" xfId="0" applyFont="1" applyFill="1" applyBorder="1" applyAlignment="1">
      <alignment horizontal="center" vertical="center"/>
    </xf>
    <xf numFmtId="0" fontId="14" fillId="5" borderId="1" xfId="0" applyFont="1" applyFill="1" applyBorder="1" applyAlignment="1">
      <alignment horizontal="left" vertical="center" wrapText="1"/>
    </xf>
    <xf numFmtId="0" fontId="15" fillId="6" borderId="1" xfId="0" applyFont="1" applyFill="1" applyBorder="1" applyAlignment="1">
      <alignment horizontal="center" vertical="center"/>
    </xf>
    <xf numFmtId="0" fontId="38" fillId="7" borderId="1" xfId="0" applyFont="1" applyFill="1" applyBorder="1" applyAlignment="1">
      <alignment horizontal="center" vertical="center" wrapText="1"/>
    </xf>
    <xf numFmtId="0" fontId="14" fillId="7" borderId="20" xfId="0" applyFont="1" applyFill="1" applyBorder="1" applyAlignment="1">
      <alignment horizontal="center" vertical="center"/>
    </xf>
    <xf numFmtId="0" fontId="46" fillId="7" borderId="1" xfId="0" applyFont="1" applyFill="1" applyBorder="1" applyAlignment="1">
      <alignment horizontal="left" vertical="center" wrapText="1"/>
    </xf>
    <xf numFmtId="0" fontId="46" fillId="7" borderId="1" xfId="0" applyFont="1" applyFill="1" applyBorder="1" applyAlignment="1">
      <alignment horizontal="center" vertical="center" wrapText="1"/>
    </xf>
    <xf numFmtId="0" fontId="46" fillId="7" borderId="1" xfId="0" applyFont="1" applyFill="1" applyBorder="1" applyAlignment="1">
      <alignment horizontal="center" vertical="center"/>
    </xf>
    <xf numFmtId="49" fontId="14" fillId="7" borderId="1" xfId="0" applyNumberFormat="1" applyFont="1" applyFill="1" applyBorder="1" applyAlignment="1">
      <alignment horizontal="center" vertical="center"/>
    </xf>
    <xf numFmtId="0" fontId="36" fillId="8" borderId="1" xfId="0" applyFont="1" applyFill="1" applyBorder="1" applyAlignment="1">
      <alignment horizontal="center" vertical="center"/>
    </xf>
    <xf numFmtId="0" fontId="34" fillId="8" borderId="1" xfId="0" applyFont="1" applyFill="1" applyBorder="1" applyAlignment="1">
      <alignment horizontal="center" vertical="center"/>
    </xf>
    <xf numFmtId="4" fontId="13" fillId="6" borderId="3" xfId="0" applyNumberFormat="1" applyFont="1" applyFill="1" applyBorder="1" applyAlignment="1" applyProtection="1">
      <alignment horizontal="center" vertical="center" wrapText="1"/>
      <protection locked="0"/>
    </xf>
    <xf numFmtId="4" fontId="13" fillId="6" borderId="1" xfId="0" applyNumberFormat="1" applyFont="1" applyFill="1" applyBorder="1" applyAlignment="1" applyProtection="1">
      <alignment horizontal="center" vertical="center" wrapText="1"/>
      <protection locked="0"/>
    </xf>
    <xf numFmtId="4" fontId="13" fillId="6" borderId="8" xfId="0" applyNumberFormat="1" applyFont="1" applyFill="1" applyBorder="1" applyAlignment="1" applyProtection="1">
      <alignment horizontal="center" vertical="center" wrapText="1"/>
      <protection locked="0"/>
    </xf>
    <xf numFmtId="0" fontId="13" fillId="6" borderId="1" xfId="0" applyFont="1" applyFill="1" applyBorder="1" applyAlignment="1">
      <alignment horizontal="center" vertical="center" wrapText="1"/>
    </xf>
    <xf numFmtId="4" fontId="13" fillId="7" borderId="1" xfId="0" applyNumberFormat="1" applyFont="1" applyFill="1" applyBorder="1" applyAlignment="1" applyProtection="1">
      <alignment horizontal="center" vertical="center" wrapText="1"/>
      <protection locked="0"/>
    </xf>
    <xf numFmtId="4" fontId="13" fillId="6" borderId="20" xfId="0" applyNumberFormat="1" applyFont="1" applyFill="1" applyBorder="1" applyAlignment="1" applyProtection="1">
      <alignment horizontal="center" vertical="center" wrapText="1"/>
      <protection locked="0"/>
    </xf>
    <xf numFmtId="4" fontId="13" fillId="6" borderId="18" xfId="0" applyNumberFormat="1" applyFont="1" applyFill="1" applyBorder="1" applyAlignment="1" applyProtection="1">
      <alignment horizontal="center" vertical="center" wrapText="1"/>
      <protection locked="0"/>
    </xf>
    <xf numFmtId="4" fontId="13" fillId="7" borderId="35" xfId="0" applyNumberFormat="1" applyFont="1" applyFill="1" applyBorder="1" applyAlignment="1" applyProtection="1">
      <alignment horizontal="center" vertical="center" wrapText="1"/>
      <protection locked="0"/>
    </xf>
    <xf numFmtId="4" fontId="13" fillId="7" borderId="3" xfId="0" applyNumberFormat="1" applyFont="1" applyFill="1" applyBorder="1" applyAlignment="1" applyProtection="1">
      <alignment horizontal="center" vertical="center" wrapText="1"/>
      <protection locked="0"/>
    </xf>
    <xf numFmtId="4" fontId="13" fillId="7" borderId="18" xfId="0" applyNumberFormat="1" applyFont="1" applyFill="1" applyBorder="1" applyAlignment="1" applyProtection="1">
      <alignment horizontal="center" vertical="center" wrapText="1"/>
      <protection locked="0"/>
    </xf>
    <xf numFmtId="4" fontId="13" fillId="7" borderId="8" xfId="0" applyNumberFormat="1" applyFont="1" applyFill="1" applyBorder="1" applyAlignment="1" applyProtection="1">
      <alignment horizontal="center" vertical="center" wrapText="1"/>
      <protection locked="0"/>
    </xf>
    <xf numFmtId="0" fontId="45" fillId="6" borderId="1" xfId="0" applyFont="1" applyFill="1" applyBorder="1" applyAlignment="1">
      <alignment horizontal="center" vertical="center" wrapText="1"/>
    </xf>
    <xf numFmtId="0" fontId="18" fillId="0" borderId="0" xfId="0" applyFont="1" applyAlignment="1">
      <alignment horizontal="left" vertical="top" wrapText="1"/>
    </xf>
    <xf numFmtId="0" fontId="2" fillId="3" borderId="1" xfId="1" applyFont="1" applyFill="1" applyBorder="1" applyAlignment="1" applyProtection="1">
      <alignment horizontal="center" vertical="center"/>
    </xf>
    <xf numFmtId="0" fontId="41" fillId="0" borderId="0" xfId="0" applyFont="1" applyAlignment="1">
      <alignment horizontal="left" vertical="center" wrapText="1"/>
    </xf>
    <xf numFmtId="0" fontId="47" fillId="0" borderId="37" xfId="0" applyFont="1" applyBorder="1" applyAlignment="1" applyProtection="1">
      <alignment horizontal="center" vertical="center" wrapText="1"/>
      <protection locked="0"/>
    </xf>
    <xf numFmtId="0" fontId="47" fillId="0" borderId="38" xfId="0" applyFont="1" applyBorder="1" applyAlignment="1" applyProtection="1">
      <alignment horizontal="center" vertical="center" wrapText="1"/>
      <protection locked="0"/>
    </xf>
    <xf numFmtId="0" fontId="47" fillId="0" borderId="39" xfId="0" applyFont="1" applyBorder="1" applyAlignment="1" applyProtection="1">
      <alignment horizontal="center" vertical="center" wrapText="1"/>
      <protection locked="0"/>
    </xf>
    <xf numFmtId="0" fontId="31" fillId="6" borderId="3" xfId="0" applyFont="1" applyFill="1" applyBorder="1" applyAlignment="1">
      <alignment horizontal="left" vertical="center" wrapText="1"/>
    </xf>
    <xf numFmtId="0" fontId="31" fillId="6" borderId="25" xfId="0" applyFont="1" applyFill="1" applyBorder="1" applyAlignment="1">
      <alignment horizontal="left" vertical="center" wrapText="1"/>
    </xf>
    <xf numFmtId="0" fontId="31" fillId="6" borderId="10" xfId="0" applyFont="1" applyFill="1" applyBorder="1" applyAlignment="1">
      <alignment horizontal="left" vertical="center" wrapText="1"/>
    </xf>
    <xf numFmtId="0" fontId="31" fillId="6" borderId="26" xfId="0" applyFont="1" applyFill="1" applyBorder="1" applyAlignment="1">
      <alignment horizontal="left" vertical="center" wrapText="1"/>
    </xf>
    <xf numFmtId="0" fontId="9" fillId="2" borderId="0" xfId="1" applyFont="1" applyFill="1" applyAlignment="1" applyProtection="1">
      <alignment horizontal="center" vertical="center" wrapText="1"/>
    </xf>
    <xf numFmtId="0" fontId="19" fillId="3" borderId="12" xfId="1" applyFont="1" applyFill="1" applyBorder="1" applyAlignment="1" applyProtection="1">
      <alignment horizontal="center" vertical="center"/>
    </xf>
    <xf numFmtId="0" fontId="19" fillId="3" borderId="30" xfId="1" applyFont="1" applyFill="1" applyBorder="1" applyAlignment="1" applyProtection="1">
      <alignment horizontal="center" vertical="center"/>
    </xf>
    <xf numFmtId="0" fontId="19" fillId="3" borderId="14" xfId="1" applyFont="1" applyFill="1" applyBorder="1" applyAlignment="1" applyProtection="1">
      <alignment horizontal="center" vertical="center"/>
    </xf>
    <xf numFmtId="0" fontId="19" fillId="5" borderId="31" xfId="2" applyFont="1" applyFill="1" applyBorder="1" applyAlignment="1" applyProtection="1">
      <alignment horizontal="left" vertical="center" wrapText="1"/>
    </xf>
    <xf numFmtId="0" fontId="19" fillId="5" borderId="32" xfId="2" applyFont="1" applyFill="1" applyBorder="1" applyAlignment="1" applyProtection="1">
      <alignment horizontal="left" vertical="center" wrapText="1"/>
    </xf>
    <xf numFmtId="0" fontId="19" fillId="5" borderId="11" xfId="2" applyFont="1" applyFill="1" applyBorder="1" applyAlignment="1" applyProtection="1">
      <alignment horizontal="left" vertical="center" wrapText="1"/>
    </xf>
    <xf numFmtId="0" fontId="26" fillId="0" borderId="12"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4" xfId="0" applyFont="1" applyBorder="1" applyAlignment="1">
      <alignment horizontal="center" vertical="center" wrapText="1"/>
    </xf>
  </cellXfs>
  <cellStyles count="5">
    <cellStyle name="Įprastas" xfId="0" builtinId="0"/>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colors>
    <mruColors>
      <color rgb="FFF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DD788-0694-43C9-ADB7-61B6479E65CA}">
  <dimension ref="B2:D15"/>
  <sheetViews>
    <sheetView workbookViewId="0">
      <selection activeCell="G6" sqref="G6"/>
    </sheetView>
  </sheetViews>
  <sheetFormatPr defaultRowHeight="15" x14ac:dyDescent="0.25"/>
  <cols>
    <col min="2" max="2" width="8.85546875" bestFit="1" customWidth="1"/>
    <col min="3" max="3" width="71.140625" customWidth="1"/>
    <col min="4" max="4" width="15.85546875" customWidth="1"/>
  </cols>
  <sheetData>
    <row r="2" spans="2:4" x14ac:dyDescent="0.25">
      <c r="B2" s="236" t="s">
        <v>599</v>
      </c>
      <c r="C2" s="236"/>
      <c r="D2" s="236"/>
    </row>
    <row r="3" spans="2:4" ht="38.25" x14ac:dyDescent="0.25">
      <c r="B3" s="167" t="s">
        <v>600</v>
      </c>
      <c r="C3" s="167" t="s">
        <v>601</v>
      </c>
      <c r="D3" s="167" t="s">
        <v>602</v>
      </c>
    </row>
    <row r="4" spans="2:4" x14ac:dyDescent="0.25">
      <c r="B4" s="168">
        <v>1</v>
      </c>
      <c r="C4" s="169" t="s">
        <v>610</v>
      </c>
      <c r="D4" s="170">
        <f>S!G354</f>
        <v>0</v>
      </c>
    </row>
    <row r="5" spans="2:4" x14ac:dyDescent="0.25">
      <c r="B5" s="168">
        <v>2</v>
      </c>
      <c r="C5" s="169" t="s">
        <v>611</v>
      </c>
      <c r="D5" s="170">
        <f>PVA!G30</f>
        <v>0</v>
      </c>
    </row>
    <row r="6" spans="2:4" x14ac:dyDescent="0.25">
      <c r="B6" s="168">
        <v>3</v>
      </c>
      <c r="C6" s="169" t="s">
        <v>612</v>
      </c>
      <c r="D6" s="170">
        <f>Melioracija!G37</f>
        <v>0</v>
      </c>
    </row>
    <row r="7" spans="2:4" ht="38.25" x14ac:dyDescent="0.25">
      <c r="B7" s="167" t="s">
        <v>603</v>
      </c>
      <c r="C7" s="171" t="s">
        <v>604</v>
      </c>
      <c r="D7" s="172">
        <f>SUM(D4:D6)</f>
        <v>0</v>
      </c>
    </row>
    <row r="9" spans="2:4" ht="83.25" customHeight="1" x14ac:dyDescent="0.25">
      <c r="B9" s="237" t="s">
        <v>605</v>
      </c>
      <c r="C9" s="237"/>
      <c r="D9" s="237"/>
    </row>
    <row r="11" spans="2:4" ht="15" customHeight="1" x14ac:dyDescent="0.25">
      <c r="D11" s="173" t="s">
        <v>606</v>
      </c>
    </row>
    <row r="12" spans="2:4" ht="264" customHeight="1" x14ac:dyDescent="0.25">
      <c r="B12" s="235" t="s">
        <v>607</v>
      </c>
      <c r="C12" s="235"/>
      <c r="D12" s="235"/>
    </row>
    <row r="13" spans="2:4" ht="258.75" customHeight="1" x14ac:dyDescent="0.25">
      <c r="B13" s="235" t="s">
        <v>609</v>
      </c>
      <c r="C13" s="235"/>
      <c r="D13" s="235"/>
    </row>
    <row r="14" spans="2:4" ht="333.75" customHeight="1" x14ac:dyDescent="0.25">
      <c r="B14" s="235" t="s">
        <v>625</v>
      </c>
      <c r="C14" s="235"/>
      <c r="D14" s="235"/>
    </row>
    <row r="15" spans="2:4" ht="61.5" customHeight="1" x14ac:dyDescent="0.25">
      <c r="B15" s="235" t="s">
        <v>608</v>
      </c>
      <c r="C15" s="235"/>
      <c r="D15" s="235"/>
    </row>
  </sheetData>
  <sheetProtection algorithmName="SHA-512" hashValue="e1cc0T9Fh4wzMccZ38SMgEG4NY8URuy/y5isCKPcvcAOF+Y1OPRmAmb0atFJmhk0J15SZaBss44IGICotnuWCw==" saltValue="8aBE6HvlyWq7WaPUNF3BGg==" spinCount="100000" sheet="1" objects="1" scenarios="1"/>
  <mergeCells count="6">
    <mergeCell ref="B15:D15"/>
    <mergeCell ref="B2:D2"/>
    <mergeCell ref="B9:D9"/>
    <mergeCell ref="B12:D12"/>
    <mergeCell ref="B13:D13"/>
    <mergeCell ref="B14:D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C6C80-8219-4462-AE4F-AC605AF4F5CA}">
  <dimension ref="A1:J354"/>
  <sheetViews>
    <sheetView topLeftCell="A17" zoomScale="85" zoomScaleNormal="85" workbookViewId="0">
      <selection activeCell="F17" sqref="F17"/>
    </sheetView>
  </sheetViews>
  <sheetFormatPr defaultColWidth="9.140625" defaultRowHeight="15" x14ac:dyDescent="0.25"/>
  <cols>
    <col min="1" max="1" width="39.7109375" style="20" customWidth="1"/>
    <col min="2" max="2" width="10.5703125" style="10" customWidth="1"/>
    <col min="3" max="3" width="71.7109375" style="11" customWidth="1"/>
    <col min="4" max="4" width="9.140625" style="10"/>
    <col min="5" max="5" width="16.28515625" style="10" customWidth="1"/>
    <col min="6" max="6" width="20.7109375" style="17" customWidth="1"/>
    <col min="7" max="7" width="14.7109375" style="10" customWidth="1"/>
    <col min="8" max="8" width="21.5703125" style="18" customWidth="1"/>
    <col min="9" max="9" width="16.140625" style="7" customWidth="1"/>
    <col min="10" max="16384" width="9.140625" style="7"/>
  </cols>
  <sheetData>
    <row r="1" spans="1:8" ht="39.950000000000003" customHeight="1" x14ac:dyDescent="0.25">
      <c r="A1" s="245"/>
      <c r="B1" s="245"/>
      <c r="C1" s="245"/>
      <c r="D1" s="245"/>
      <c r="E1" s="245"/>
      <c r="F1" s="245"/>
      <c r="G1" s="245"/>
    </row>
    <row r="2" spans="1:8" ht="21.75" customHeight="1" thickBot="1" x14ac:dyDescent="0.3">
      <c r="A2" s="1"/>
      <c r="B2" s="1"/>
      <c r="C2" s="1"/>
      <c r="D2" s="1"/>
      <c r="E2" s="19"/>
      <c r="F2" s="1"/>
      <c r="G2" s="1"/>
    </row>
    <row r="3" spans="1:8" ht="21.75" customHeight="1" thickBot="1" x14ac:dyDescent="0.3">
      <c r="A3" s="246" t="s">
        <v>568</v>
      </c>
      <c r="B3" s="247"/>
      <c r="C3" s="247"/>
      <c r="D3" s="247"/>
      <c r="E3" s="247"/>
      <c r="F3" s="247"/>
      <c r="G3" s="248"/>
    </row>
    <row r="4" spans="1:8" ht="21.75" customHeight="1" thickBot="1" x14ac:dyDescent="0.3">
      <c r="A4" s="246" t="s">
        <v>566</v>
      </c>
      <c r="B4" s="247"/>
      <c r="C4" s="247"/>
      <c r="D4" s="247"/>
      <c r="E4" s="247"/>
      <c r="F4" s="247"/>
      <c r="G4" s="248"/>
    </row>
    <row r="5" spans="1:8" ht="43.5" thickBot="1" x14ac:dyDescent="0.3">
      <c r="A5" s="29" t="s">
        <v>38</v>
      </c>
      <c r="B5" s="30" t="s">
        <v>0</v>
      </c>
      <c r="C5" s="31" t="s">
        <v>1</v>
      </c>
      <c r="D5" s="31" t="s">
        <v>2</v>
      </c>
      <c r="E5" s="32" t="s">
        <v>3</v>
      </c>
      <c r="F5" s="43" t="s">
        <v>4</v>
      </c>
      <c r="G5" s="44" t="s">
        <v>5</v>
      </c>
    </row>
    <row r="6" spans="1:8" ht="29.25" customHeight="1" x14ac:dyDescent="0.25">
      <c r="A6" s="45" t="s">
        <v>6</v>
      </c>
      <c r="B6" s="86" t="s">
        <v>10</v>
      </c>
      <c r="C6" s="87" t="s">
        <v>441</v>
      </c>
      <c r="D6" s="88" t="s">
        <v>19</v>
      </c>
      <c r="E6" s="88">
        <v>29</v>
      </c>
      <c r="F6" s="223"/>
      <c r="G6" s="21">
        <f t="shared" ref="G6:G68" si="0">ROUND((E6*F6),2)</f>
        <v>0</v>
      </c>
    </row>
    <row r="7" spans="1:8" ht="29.25" customHeight="1" x14ac:dyDescent="0.25">
      <c r="A7" s="89" t="s">
        <v>6</v>
      </c>
      <c r="B7" s="66" t="s">
        <v>11</v>
      </c>
      <c r="C7" s="67" t="s">
        <v>442</v>
      </c>
      <c r="D7" s="68" t="s">
        <v>19</v>
      </c>
      <c r="E7" s="68">
        <v>66</v>
      </c>
      <c r="F7" s="224"/>
      <c r="G7" s="22">
        <f t="shared" si="0"/>
        <v>0</v>
      </c>
    </row>
    <row r="8" spans="1:8" ht="29.25" customHeight="1" x14ac:dyDescent="0.25">
      <c r="A8" s="89" t="s">
        <v>6</v>
      </c>
      <c r="B8" s="66" t="s">
        <v>12</v>
      </c>
      <c r="C8" s="67" t="s">
        <v>443</v>
      </c>
      <c r="D8" s="68" t="s">
        <v>19</v>
      </c>
      <c r="E8" s="68">
        <v>67</v>
      </c>
      <c r="F8" s="224"/>
      <c r="G8" s="22">
        <f t="shared" si="0"/>
        <v>0</v>
      </c>
    </row>
    <row r="9" spans="1:8" ht="31.5" customHeight="1" x14ac:dyDescent="0.25">
      <c r="A9" s="89" t="s">
        <v>6</v>
      </c>
      <c r="B9" s="66" t="s">
        <v>13</v>
      </c>
      <c r="C9" s="67" t="s">
        <v>444</v>
      </c>
      <c r="D9" s="68" t="s">
        <v>19</v>
      </c>
      <c r="E9" s="68">
        <v>104</v>
      </c>
      <c r="F9" s="224"/>
      <c r="G9" s="22">
        <f t="shared" si="0"/>
        <v>0</v>
      </c>
    </row>
    <row r="10" spans="1:8" ht="29.25" customHeight="1" x14ac:dyDescent="0.25">
      <c r="A10" s="89" t="s">
        <v>6</v>
      </c>
      <c r="B10" s="66" t="s">
        <v>14</v>
      </c>
      <c r="C10" s="67" t="s">
        <v>445</v>
      </c>
      <c r="D10" s="68" t="s">
        <v>19</v>
      </c>
      <c r="E10" s="68">
        <v>182</v>
      </c>
      <c r="F10" s="224"/>
      <c r="G10" s="22">
        <f t="shared" si="0"/>
        <v>0</v>
      </c>
    </row>
    <row r="11" spans="1:8" ht="29.25" customHeight="1" x14ac:dyDescent="0.25">
      <c r="A11" s="89" t="s">
        <v>6</v>
      </c>
      <c r="B11" s="66" t="s">
        <v>15</v>
      </c>
      <c r="C11" s="67" t="s">
        <v>46</v>
      </c>
      <c r="D11" s="68" t="s">
        <v>59</v>
      </c>
      <c r="E11" s="68">
        <v>1841.15</v>
      </c>
      <c r="F11" s="224"/>
      <c r="G11" s="22">
        <f t="shared" si="0"/>
        <v>0</v>
      </c>
    </row>
    <row r="12" spans="1:8" ht="39" customHeight="1" x14ac:dyDescent="0.25">
      <c r="A12" s="89" t="s">
        <v>6</v>
      </c>
      <c r="B12" s="66" t="s">
        <v>16</v>
      </c>
      <c r="C12" s="67" t="s">
        <v>47</v>
      </c>
      <c r="D12" s="68" t="s">
        <v>19</v>
      </c>
      <c r="E12" s="68">
        <v>52</v>
      </c>
      <c r="F12" s="224"/>
      <c r="G12" s="22">
        <f t="shared" si="0"/>
        <v>0</v>
      </c>
    </row>
    <row r="13" spans="1:8" ht="49.5" customHeight="1" x14ac:dyDescent="0.25">
      <c r="A13" s="89" t="s">
        <v>6</v>
      </c>
      <c r="B13" s="66" t="s">
        <v>17</v>
      </c>
      <c r="C13" s="67" t="s">
        <v>48</v>
      </c>
      <c r="D13" s="68" t="s">
        <v>19</v>
      </c>
      <c r="E13" s="68">
        <v>41</v>
      </c>
      <c r="F13" s="224"/>
      <c r="G13" s="22">
        <f t="shared" si="0"/>
        <v>0</v>
      </c>
    </row>
    <row r="14" spans="1:8" s="8" customFormat="1" ht="33" customHeight="1" x14ac:dyDescent="0.25">
      <c r="A14" s="89" t="s">
        <v>6</v>
      </c>
      <c r="B14" s="66" t="s">
        <v>18</v>
      </c>
      <c r="C14" s="67" t="s">
        <v>61</v>
      </c>
      <c r="D14" s="68" t="s">
        <v>19</v>
      </c>
      <c r="E14" s="68">
        <v>15</v>
      </c>
      <c r="F14" s="224"/>
      <c r="G14" s="22">
        <f t="shared" si="0"/>
        <v>0</v>
      </c>
      <c r="H14" s="9"/>
    </row>
    <row r="15" spans="1:8" s="8" customFormat="1" ht="33" customHeight="1" x14ac:dyDescent="0.25">
      <c r="A15" s="89" t="s">
        <v>6</v>
      </c>
      <c r="B15" s="66" t="s">
        <v>66</v>
      </c>
      <c r="C15" s="67" t="s">
        <v>62</v>
      </c>
      <c r="D15" s="68" t="s">
        <v>19</v>
      </c>
      <c r="E15" s="68">
        <v>14</v>
      </c>
      <c r="F15" s="224"/>
      <c r="G15" s="22">
        <f t="shared" si="0"/>
        <v>0</v>
      </c>
      <c r="H15" s="9"/>
    </row>
    <row r="16" spans="1:8" s="8" customFormat="1" ht="27.75" customHeight="1" x14ac:dyDescent="0.25">
      <c r="A16" s="89" t="s">
        <v>6</v>
      </c>
      <c r="B16" s="66" t="s">
        <v>67</v>
      </c>
      <c r="C16" s="67" t="s">
        <v>49</v>
      </c>
      <c r="D16" s="68" t="s">
        <v>8</v>
      </c>
      <c r="E16" s="68">
        <v>181.46</v>
      </c>
      <c r="F16" s="224"/>
      <c r="G16" s="22">
        <f t="shared" si="0"/>
        <v>0</v>
      </c>
      <c r="H16" s="9"/>
    </row>
    <row r="17" spans="1:10" s="8" customFormat="1" ht="27" customHeight="1" x14ac:dyDescent="0.25">
      <c r="A17" s="89" t="s">
        <v>6</v>
      </c>
      <c r="B17" s="66" t="s">
        <v>68</v>
      </c>
      <c r="C17" s="67" t="s">
        <v>446</v>
      </c>
      <c r="D17" s="68" t="s">
        <v>56</v>
      </c>
      <c r="E17" s="68">
        <v>4.7699999999999996</v>
      </c>
      <c r="F17" s="224"/>
      <c r="G17" s="22">
        <f t="shared" si="0"/>
        <v>0</v>
      </c>
      <c r="H17" s="9"/>
    </row>
    <row r="18" spans="1:10" s="8" customFormat="1" ht="38.25" customHeight="1" x14ac:dyDescent="0.25">
      <c r="A18" s="89" t="s">
        <v>6</v>
      </c>
      <c r="B18" s="66" t="s">
        <v>69</v>
      </c>
      <c r="C18" s="67" t="s">
        <v>447</v>
      </c>
      <c r="D18" s="68" t="s">
        <v>19</v>
      </c>
      <c r="E18" s="68">
        <v>10</v>
      </c>
      <c r="F18" s="224"/>
      <c r="G18" s="22">
        <f t="shared" si="0"/>
        <v>0</v>
      </c>
      <c r="H18" s="9"/>
    </row>
    <row r="19" spans="1:10" s="8" customFormat="1" ht="26.25" customHeight="1" x14ac:dyDescent="0.25">
      <c r="A19" s="89" t="s">
        <v>6</v>
      </c>
      <c r="B19" s="66" t="s">
        <v>70</v>
      </c>
      <c r="C19" s="67" t="s">
        <v>63</v>
      </c>
      <c r="D19" s="68" t="s">
        <v>19</v>
      </c>
      <c r="E19" s="68">
        <v>172</v>
      </c>
      <c r="F19" s="224"/>
      <c r="G19" s="22">
        <f t="shared" si="0"/>
        <v>0</v>
      </c>
      <c r="H19" s="9"/>
    </row>
    <row r="20" spans="1:10" s="8" customFormat="1" ht="33.75" customHeight="1" x14ac:dyDescent="0.25">
      <c r="A20" s="89" t="s">
        <v>6</v>
      </c>
      <c r="B20" s="66" t="s">
        <v>71</v>
      </c>
      <c r="C20" s="67" t="s">
        <v>448</v>
      </c>
      <c r="D20" s="68" t="s">
        <v>56</v>
      </c>
      <c r="E20" s="69">
        <v>1.04</v>
      </c>
      <c r="F20" s="224"/>
      <c r="G20" s="22">
        <f t="shared" si="0"/>
        <v>0</v>
      </c>
      <c r="H20" s="9"/>
    </row>
    <row r="21" spans="1:10" s="8" customFormat="1" ht="86.25" customHeight="1" x14ac:dyDescent="0.25">
      <c r="A21" s="89" t="s">
        <v>6</v>
      </c>
      <c r="B21" s="66" t="s">
        <v>72</v>
      </c>
      <c r="C21" s="178" t="s">
        <v>624</v>
      </c>
      <c r="D21" s="68" t="s">
        <v>19</v>
      </c>
      <c r="E21" s="68">
        <v>11</v>
      </c>
      <c r="F21" s="224"/>
      <c r="G21" s="22">
        <f t="shared" si="0"/>
        <v>0</v>
      </c>
      <c r="H21" s="9"/>
    </row>
    <row r="22" spans="1:10" s="8" customFormat="1" ht="38.25" customHeight="1" x14ac:dyDescent="0.25">
      <c r="A22" s="89" t="s">
        <v>6</v>
      </c>
      <c r="B22" s="66" t="s">
        <v>73</v>
      </c>
      <c r="C22" s="67" t="s">
        <v>64</v>
      </c>
      <c r="D22" s="68" t="s">
        <v>8</v>
      </c>
      <c r="E22" s="68">
        <v>111.91</v>
      </c>
      <c r="F22" s="224"/>
      <c r="G22" s="22">
        <f t="shared" si="0"/>
        <v>0</v>
      </c>
      <c r="H22" s="9"/>
    </row>
    <row r="23" spans="1:10" s="8" customFormat="1" ht="28.5" customHeight="1" x14ac:dyDescent="0.25">
      <c r="A23" s="89" t="s">
        <v>6</v>
      </c>
      <c r="B23" s="66" t="s">
        <v>74</v>
      </c>
      <c r="C23" s="67" t="s">
        <v>65</v>
      </c>
      <c r="D23" s="68" t="s">
        <v>59</v>
      </c>
      <c r="E23" s="68">
        <v>250.2</v>
      </c>
      <c r="F23" s="224"/>
      <c r="G23" s="22">
        <f t="shared" si="0"/>
        <v>0</v>
      </c>
      <c r="H23" s="24"/>
    </row>
    <row r="24" spans="1:10" s="8" customFormat="1" ht="33.75" customHeight="1" x14ac:dyDescent="0.25">
      <c r="A24" s="89" t="s">
        <v>6</v>
      </c>
      <c r="B24" s="66" t="s">
        <v>75</v>
      </c>
      <c r="C24" s="67" t="s">
        <v>449</v>
      </c>
      <c r="D24" s="68" t="s">
        <v>56</v>
      </c>
      <c r="E24" s="68">
        <v>189.3</v>
      </c>
      <c r="F24" s="224"/>
      <c r="G24" s="22">
        <f t="shared" si="0"/>
        <v>0</v>
      </c>
    </row>
    <row r="25" spans="1:10" s="8" customFormat="1" ht="28.5" customHeight="1" x14ac:dyDescent="0.25">
      <c r="A25" s="89" t="s">
        <v>6</v>
      </c>
      <c r="B25" s="66" t="s">
        <v>127</v>
      </c>
      <c r="C25" s="67" t="s">
        <v>450</v>
      </c>
      <c r="D25" s="68" t="s">
        <v>59</v>
      </c>
      <c r="E25" s="68">
        <v>46979</v>
      </c>
      <c r="F25" s="224"/>
      <c r="G25" s="22">
        <f t="shared" si="0"/>
        <v>0</v>
      </c>
      <c r="H25" s="9"/>
      <c r="I25" s="33"/>
      <c r="J25" s="26"/>
    </row>
    <row r="26" spans="1:10" s="8" customFormat="1" ht="36.75" customHeight="1" x14ac:dyDescent="0.25">
      <c r="A26" s="89" t="s">
        <v>6</v>
      </c>
      <c r="B26" s="66" t="s">
        <v>128</v>
      </c>
      <c r="C26" s="178" t="s">
        <v>708</v>
      </c>
      <c r="D26" s="234" t="s">
        <v>56</v>
      </c>
      <c r="E26" s="68">
        <v>14854.91</v>
      </c>
      <c r="F26" s="224"/>
      <c r="G26" s="22">
        <f t="shared" si="0"/>
        <v>0</v>
      </c>
      <c r="H26" s="9"/>
    </row>
    <row r="27" spans="1:10" s="8" customFormat="1" ht="18" customHeight="1" x14ac:dyDescent="0.25">
      <c r="A27" s="89" t="s">
        <v>6</v>
      </c>
      <c r="B27" s="66" t="s">
        <v>129</v>
      </c>
      <c r="C27" s="67" t="s">
        <v>135</v>
      </c>
      <c r="D27" s="68" t="s">
        <v>19</v>
      </c>
      <c r="E27" s="68">
        <v>8</v>
      </c>
      <c r="F27" s="224"/>
      <c r="G27" s="22">
        <f t="shared" si="0"/>
        <v>0</v>
      </c>
      <c r="H27" s="9"/>
    </row>
    <row r="28" spans="1:10" s="8" customFormat="1" ht="18" customHeight="1" x14ac:dyDescent="0.25">
      <c r="A28" s="89" t="s">
        <v>6</v>
      </c>
      <c r="B28" s="66" t="s">
        <v>130</v>
      </c>
      <c r="C28" s="70" t="s">
        <v>137</v>
      </c>
      <c r="D28" s="69" t="s">
        <v>8</v>
      </c>
      <c r="E28" s="69">
        <v>7</v>
      </c>
      <c r="F28" s="224"/>
      <c r="G28" s="22">
        <f t="shared" si="0"/>
        <v>0</v>
      </c>
      <c r="H28" s="9"/>
    </row>
    <row r="29" spans="1:10" s="8" customFormat="1" ht="18" customHeight="1" x14ac:dyDescent="0.25">
      <c r="A29" s="89" t="s">
        <v>6</v>
      </c>
      <c r="B29" s="66" t="s">
        <v>131</v>
      </c>
      <c r="C29" s="70" t="s">
        <v>451</v>
      </c>
      <c r="D29" s="69" t="s">
        <v>19</v>
      </c>
      <c r="E29" s="69">
        <v>1</v>
      </c>
      <c r="F29" s="224"/>
      <c r="G29" s="22">
        <f t="shared" si="0"/>
        <v>0</v>
      </c>
      <c r="H29" s="9"/>
    </row>
    <row r="30" spans="1:10" s="8" customFormat="1" ht="31.5" customHeight="1" x14ac:dyDescent="0.25">
      <c r="A30" s="89" t="s">
        <v>6</v>
      </c>
      <c r="B30" s="66" t="s">
        <v>132</v>
      </c>
      <c r="C30" s="70" t="s">
        <v>140</v>
      </c>
      <c r="D30" s="69" t="s">
        <v>57</v>
      </c>
      <c r="E30" s="69">
        <v>8</v>
      </c>
      <c r="F30" s="224"/>
      <c r="G30" s="22">
        <f t="shared" si="0"/>
        <v>0</v>
      </c>
    </row>
    <row r="31" spans="1:10" s="8" customFormat="1" ht="31.5" customHeight="1" x14ac:dyDescent="0.25">
      <c r="A31" s="89" t="s">
        <v>6</v>
      </c>
      <c r="B31" s="66" t="s">
        <v>133</v>
      </c>
      <c r="C31" s="67" t="s">
        <v>452</v>
      </c>
      <c r="D31" s="68" t="s">
        <v>19</v>
      </c>
      <c r="E31" s="68">
        <v>12</v>
      </c>
      <c r="F31" s="224"/>
      <c r="G31" s="22">
        <f t="shared" si="0"/>
        <v>0</v>
      </c>
      <c r="H31" s="33"/>
      <c r="I31" s="26"/>
    </row>
    <row r="32" spans="1:10" s="8" customFormat="1" ht="41.25" customHeight="1" x14ac:dyDescent="0.25">
      <c r="A32" s="89" t="s">
        <v>6</v>
      </c>
      <c r="B32" s="66" t="s">
        <v>134</v>
      </c>
      <c r="C32" s="70" t="s">
        <v>141</v>
      </c>
      <c r="D32" s="69" t="s">
        <v>60</v>
      </c>
      <c r="E32" s="68">
        <v>1.03</v>
      </c>
      <c r="F32" s="224"/>
      <c r="G32" s="22">
        <f t="shared" si="0"/>
        <v>0</v>
      </c>
      <c r="H32" s="34"/>
    </row>
    <row r="33" spans="1:9" s="8" customFormat="1" ht="41.25" customHeight="1" x14ac:dyDescent="0.25">
      <c r="A33" s="89" t="s">
        <v>6</v>
      </c>
      <c r="B33" s="66" t="s">
        <v>136</v>
      </c>
      <c r="C33" s="70" t="s">
        <v>453</v>
      </c>
      <c r="D33" s="69" t="s">
        <v>59</v>
      </c>
      <c r="E33" s="68">
        <v>8.0399999999999991</v>
      </c>
      <c r="F33" s="224"/>
      <c r="G33" s="22">
        <f t="shared" si="0"/>
        <v>0</v>
      </c>
      <c r="H33" s="34"/>
    </row>
    <row r="34" spans="1:9" s="8" customFormat="1" ht="41.25" customHeight="1" thickBot="1" x14ac:dyDescent="0.3">
      <c r="A34" s="89" t="s">
        <v>6</v>
      </c>
      <c r="B34" s="66" t="s">
        <v>138</v>
      </c>
      <c r="C34" s="70" t="s">
        <v>454</v>
      </c>
      <c r="D34" s="69" t="s">
        <v>59</v>
      </c>
      <c r="E34" s="68">
        <v>35.04</v>
      </c>
      <c r="F34" s="224"/>
      <c r="G34" s="22">
        <f t="shared" si="0"/>
        <v>0</v>
      </c>
      <c r="H34" s="34"/>
    </row>
    <row r="35" spans="1:9" s="8" customFormat="1" ht="41.25" customHeight="1" thickBot="1" x14ac:dyDescent="0.3">
      <c r="A35" s="90" t="s">
        <v>6</v>
      </c>
      <c r="B35" s="91" t="s">
        <v>139</v>
      </c>
      <c r="C35" s="92" t="s">
        <v>455</v>
      </c>
      <c r="D35" s="93" t="s">
        <v>59</v>
      </c>
      <c r="E35" s="94">
        <v>1.8</v>
      </c>
      <c r="F35" s="225"/>
      <c r="G35" s="23">
        <f>ROUND((E35*F35),2)</f>
        <v>0</v>
      </c>
      <c r="H35" s="42" t="s">
        <v>39</v>
      </c>
      <c r="I35" s="25">
        <f>ROUND(SUM(G6:G35),2)</f>
        <v>0</v>
      </c>
    </row>
    <row r="36" spans="1:9" s="8" customFormat="1" ht="41.25" customHeight="1" x14ac:dyDescent="0.25">
      <c r="A36" s="45" t="s">
        <v>440</v>
      </c>
      <c r="B36" s="103">
        <v>2</v>
      </c>
      <c r="C36" s="241" t="s">
        <v>456</v>
      </c>
      <c r="D36" s="241"/>
      <c r="E36" s="241"/>
      <c r="F36" s="241"/>
      <c r="G36" s="21"/>
      <c r="H36"/>
      <c r="I36" s="26"/>
    </row>
    <row r="37" spans="1:9" s="8" customFormat="1" ht="41.25" customHeight="1" x14ac:dyDescent="0.25">
      <c r="A37" s="89" t="s">
        <v>440</v>
      </c>
      <c r="B37" s="102" t="s">
        <v>20</v>
      </c>
      <c r="C37" s="71" t="s">
        <v>142</v>
      </c>
      <c r="D37" s="68"/>
      <c r="E37" s="68"/>
      <c r="F37" s="226"/>
      <c r="G37" s="22"/>
      <c r="H37"/>
      <c r="I37" s="26"/>
    </row>
    <row r="38" spans="1:9" s="8" customFormat="1" ht="36.75" customHeight="1" x14ac:dyDescent="0.25">
      <c r="A38" s="89" t="s">
        <v>440</v>
      </c>
      <c r="B38" s="66" t="s">
        <v>143</v>
      </c>
      <c r="C38" s="67" t="s">
        <v>144</v>
      </c>
      <c r="D38" s="68" t="s">
        <v>145</v>
      </c>
      <c r="E38" s="69">
        <v>6958</v>
      </c>
      <c r="F38" s="224"/>
      <c r="G38" s="22">
        <f t="shared" si="0"/>
        <v>0</v>
      </c>
      <c r="H38"/>
    </row>
    <row r="39" spans="1:9" s="8" customFormat="1" ht="36.75" customHeight="1" x14ac:dyDescent="0.25">
      <c r="A39" s="89" t="s">
        <v>440</v>
      </c>
      <c r="B39" s="66" t="s">
        <v>146</v>
      </c>
      <c r="C39" s="67" t="s">
        <v>147</v>
      </c>
      <c r="D39" s="68" t="s">
        <v>145</v>
      </c>
      <c r="E39" s="69">
        <v>6958</v>
      </c>
      <c r="F39" s="224"/>
      <c r="G39" s="22">
        <f t="shared" si="0"/>
        <v>0</v>
      </c>
      <c r="H39"/>
    </row>
    <row r="40" spans="1:9" s="8" customFormat="1" ht="36.75" customHeight="1" x14ac:dyDescent="0.25">
      <c r="A40" s="89" t="s">
        <v>440</v>
      </c>
      <c r="B40" s="66" t="s">
        <v>148</v>
      </c>
      <c r="C40" s="67" t="s">
        <v>457</v>
      </c>
      <c r="D40" s="68" t="s">
        <v>145</v>
      </c>
      <c r="E40" s="69">
        <v>2092</v>
      </c>
      <c r="F40" s="224"/>
      <c r="G40" s="22">
        <f t="shared" si="0"/>
        <v>0</v>
      </c>
      <c r="H40"/>
    </row>
    <row r="41" spans="1:9" s="8" customFormat="1" ht="36.75" customHeight="1" x14ac:dyDescent="0.25">
      <c r="A41" s="89" t="s">
        <v>440</v>
      </c>
      <c r="B41" s="66" t="s">
        <v>149</v>
      </c>
      <c r="C41" s="67" t="s">
        <v>458</v>
      </c>
      <c r="D41" s="68" t="s">
        <v>145</v>
      </c>
      <c r="E41" s="69">
        <v>58284</v>
      </c>
      <c r="F41" s="224"/>
      <c r="G41" s="22">
        <f t="shared" si="0"/>
        <v>0</v>
      </c>
      <c r="H41"/>
    </row>
    <row r="42" spans="1:9" s="8" customFormat="1" ht="25.5" x14ac:dyDescent="0.25">
      <c r="A42" s="89" t="s">
        <v>440</v>
      </c>
      <c r="B42" s="66" t="s">
        <v>150</v>
      </c>
      <c r="C42" s="67" t="s">
        <v>459</v>
      </c>
      <c r="D42" s="68" t="s">
        <v>145</v>
      </c>
      <c r="E42" s="177">
        <f>E43+E48+E49</f>
        <v>23230</v>
      </c>
      <c r="F42" s="224"/>
      <c r="G42" s="22">
        <f t="shared" si="0"/>
        <v>0</v>
      </c>
      <c r="H42"/>
    </row>
    <row r="43" spans="1:9" s="8" customFormat="1" x14ac:dyDescent="0.25">
      <c r="A43" s="89" t="s">
        <v>440</v>
      </c>
      <c r="B43" s="66" t="s">
        <v>152</v>
      </c>
      <c r="C43" s="70" t="s">
        <v>460</v>
      </c>
      <c r="D43" s="68" t="s">
        <v>145</v>
      </c>
      <c r="E43" s="69">
        <v>9034</v>
      </c>
      <c r="F43" s="224"/>
      <c r="G43" s="22">
        <f t="shared" si="0"/>
        <v>0</v>
      </c>
      <c r="H43"/>
    </row>
    <row r="44" spans="1:9" s="8" customFormat="1" x14ac:dyDescent="0.25">
      <c r="A44" s="89" t="s">
        <v>440</v>
      </c>
      <c r="B44" s="66" t="s">
        <v>154</v>
      </c>
      <c r="C44" s="178" t="s">
        <v>626</v>
      </c>
      <c r="D44" s="68" t="s">
        <v>151</v>
      </c>
      <c r="E44" s="69">
        <v>79623</v>
      </c>
      <c r="F44" s="224"/>
      <c r="G44" s="22">
        <f t="shared" si="0"/>
        <v>0</v>
      </c>
      <c r="H44"/>
    </row>
    <row r="45" spans="1:9" s="8" customFormat="1" x14ac:dyDescent="0.25">
      <c r="A45" s="89" t="s">
        <v>440</v>
      </c>
      <c r="B45" s="66" t="s">
        <v>155</v>
      </c>
      <c r="C45" s="67" t="s">
        <v>153</v>
      </c>
      <c r="D45" s="68" t="s">
        <v>151</v>
      </c>
      <c r="E45" s="69">
        <v>79623</v>
      </c>
      <c r="F45" s="224"/>
      <c r="G45" s="22">
        <f t="shared" si="0"/>
        <v>0</v>
      </c>
      <c r="H45"/>
    </row>
    <row r="46" spans="1:9" s="8" customFormat="1" x14ac:dyDescent="0.25">
      <c r="A46" s="89" t="s">
        <v>440</v>
      </c>
      <c r="B46" s="66" t="s">
        <v>156</v>
      </c>
      <c r="C46" s="67" t="s">
        <v>461</v>
      </c>
      <c r="D46" s="68" t="s">
        <v>145</v>
      </c>
      <c r="E46" s="69">
        <v>12551</v>
      </c>
      <c r="F46" s="224"/>
      <c r="G46" s="22">
        <f t="shared" si="0"/>
        <v>0</v>
      </c>
      <c r="H46"/>
    </row>
    <row r="47" spans="1:9" s="8" customFormat="1" ht="25.5" x14ac:dyDescent="0.25">
      <c r="A47" s="89" t="s">
        <v>440</v>
      </c>
      <c r="B47" s="66" t="s">
        <v>157</v>
      </c>
      <c r="C47" s="178" t="s">
        <v>615</v>
      </c>
      <c r="D47" s="68" t="s">
        <v>145</v>
      </c>
      <c r="E47" s="69">
        <v>1645</v>
      </c>
      <c r="F47" s="224"/>
      <c r="G47" s="22">
        <f t="shared" si="0"/>
        <v>0</v>
      </c>
      <c r="H47"/>
    </row>
    <row r="48" spans="1:9" s="8" customFormat="1" ht="25.5" x14ac:dyDescent="0.25">
      <c r="A48" s="89" t="s">
        <v>440</v>
      </c>
      <c r="B48" s="66" t="s">
        <v>158</v>
      </c>
      <c r="C48" s="178" t="s">
        <v>613</v>
      </c>
      <c r="D48" s="68" t="s">
        <v>145</v>
      </c>
      <c r="E48" s="69">
        <v>12551</v>
      </c>
      <c r="F48" s="224"/>
      <c r="G48" s="22">
        <f t="shared" si="0"/>
        <v>0</v>
      </c>
      <c r="H48"/>
    </row>
    <row r="49" spans="1:9" s="8" customFormat="1" x14ac:dyDescent="0.25">
      <c r="A49" s="89" t="s">
        <v>440</v>
      </c>
      <c r="B49" s="66" t="s">
        <v>516</v>
      </c>
      <c r="C49" s="178" t="s">
        <v>614</v>
      </c>
      <c r="D49" s="68" t="s">
        <v>145</v>
      </c>
      <c r="E49" s="69">
        <v>1645</v>
      </c>
      <c r="F49" s="224"/>
      <c r="G49" s="22">
        <f t="shared" si="0"/>
        <v>0</v>
      </c>
      <c r="H49"/>
    </row>
    <row r="50" spans="1:9" s="8" customFormat="1" x14ac:dyDescent="0.25">
      <c r="A50" s="89" t="s">
        <v>440</v>
      </c>
      <c r="B50" s="66" t="s">
        <v>21</v>
      </c>
      <c r="C50" s="71" t="s">
        <v>159</v>
      </c>
      <c r="D50" s="68"/>
      <c r="E50" s="69"/>
      <c r="F50" s="224"/>
      <c r="G50" s="22"/>
      <c r="H50"/>
    </row>
    <row r="51" spans="1:9" s="8" customFormat="1" ht="25.5" x14ac:dyDescent="0.25">
      <c r="A51" s="89" t="s">
        <v>440</v>
      </c>
      <c r="B51" s="66" t="s">
        <v>515</v>
      </c>
      <c r="C51" s="67" t="s">
        <v>462</v>
      </c>
      <c r="D51" s="68" t="s">
        <v>151</v>
      </c>
      <c r="E51" s="68">
        <v>69789</v>
      </c>
      <c r="F51" s="224"/>
      <c r="G51" s="22">
        <f t="shared" si="0"/>
        <v>0</v>
      </c>
      <c r="H51"/>
    </row>
    <row r="52" spans="1:9" s="8" customFormat="1" ht="45" customHeight="1" x14ac:dyDescent="0.25">
      <c r="A52" s="89" t="s">
        <v>440</v>
      </c>
      <c r="B52" s="66" t="s">
        <v>513</v>
      </c>
      <c r="C52" s="71" t="s">
        <v>160</v>
      </c>
      <c r="D52" s="68"/>
      <c r="E52" s="68"/>
      <c r="F52" s="224"/>
      <c r="G52" s="22"/>
      <c r="H52"/>
    </row>
    <row r="53" spans="1:9" s="8" customFormat="1" x14ac:dyDescent="0.25">
      <c r="A53" s="89" t="s">
        <v>440</v>
      </c>
      <c r="B53" s="72" t="s">
        <v>517</v>
      </c>
      <c r="C53" s="67" t="s">
        <v>161</v>
      </c>
      <c r="D53" s="68" t="s">
        <v>151</v>
      </c>
      <c r="E53" s="68">
        <v>52910</v>
      </c>
      <c r="F53" s="224"/>
      <c r="G53" s="22">
        <f t="shared" si="0"/>
        <v>0</v>
      </c>
      <c r="H53"/>
      <c r="I53" s="26"/>
    </row>
    <row r="54" spans="1:9" s="8" customFormat="1" ht="15.75" thickBot="1" x14ac:dyDescent="0.3">
      <c r="A54" s="89" t="s">
        <v>440</v>
      </c>
      <c r="B54" s="72" t="s">
        <v>518</v>
      </c>
      <c r="C54" s="67" t="s">
        <v>162</v>
      </c>
      <c r="D54" s="68" t="s">
        <v>151</v>
      </c>
      <c r="E54" s="68">
        <v>529</v>
      </c>
      <c r="F54" s="224"/>
      <c r="G54" s="22">
        <f t="shared" si="0"/>
        <v>0</v>
      </c>
      <c r="H54"/>
    </row>
    <row r="55" spans="1:9" s="8" customFormat="1" ht="29.25" thickBot="1" x14ac:dyDescent="0.3">
      <c r="A55" s="90" t="s">
        <v>440</v>
      </c>
      <c r="B55" s="98" t="s">
        <v>519</v>
      </c>
      <c r="C55" s="99" t="s">
        <v>163</v>
      </c>
      <c r="D55" s="94" t="s">
        <v>151</v>
      </c>
      <c r="E55" s="94">
        <v>47194</v>
      </c>
      <c r="F55" s="225"/>
      <c r="G55" s="23">
        <f t="shared" si="0"/>
        <v>0</v>
      </c>
      <c r="H55" s="42" t="s">
        <v>40</v>
      </c>
      <c r="I55" s="25">
        <f>ROUND(SUM(G38:G55),2)</f>
        <v>0</v>
      </c>
    </row>
    <row r="56" spans="1:9" s="8" customFormat="1" x14ac:dyDescent="0.25">
      <c r="A56" s="45" t="s">
        <v>55</v>
      </c>
      <c r="B56" s="97">
        <v>3</v>
      </c>
      <c r="C56" s="241" t="s">
        <v>463</v>
      </c>
      <c r="D56" s="241"/>
      <c r="E56" s="241"/>
      <c r="F56" s="241"/>
      <c r="G56" s="21"/>
      <c r="H56"/>
    </row>
    <row r="57" spans="1:9" s="8" customFormat="1" x14ac:dyDescent="0.25">
      <c r="A57" s="89" t="s">
        <v>55</v>
      </c>
      <c r="B57" s="72" t="s">
        <v>30</v>
      </c>
      <c r="C57" s="73" t="s">
        <v>164</v>
      </c>
      <c r="D57" s="68"/>
      <c r="E57" s="68"/>
      <c r="F57" s="226"/>
      <c r="G57" s="22"/>
      <c r="H57"/>
    </row>
    <row r="58" spans="1:9" s="8" customFormat="1" ht="25.5" x14ac:dyDescent="0.25">
      <c r="A58" s="89" t="s">
        <v>55</v>
      </c>
      <c r="B58" s="72" t="s">
        <v>165</v>
      </c>
      <c r="C58" s="67" t="s">
        <v>464</v>
      </c>
      <c r="D58" s="68" t="s">
        <v>145</v>
      </c>
      <c r="E58" s="68">
        <v>480</v>
      </c>
      <c r="F58" s="224"/>
      <c r="G58" s="22">
        <f t="shared" si="0"/>
        <v>0</v>
      </c>
      <c r="H58"/>
    </row>
    <row r="59" spans="1:9" s="8" customFormat="1" ht="25.5" x14ac:dyDescent="0.25">
      <c r="A59" s="89" t="s">
        <v>55</v>
      </c>
      <c r="B59" s="72" t="s">
        <v>166</v>
      </c>
      <c r="C59" s="67" t="s">
        <v>167</v>
      </c>
      <c r="D59" s="68" t="s">
        <v>8</v>
      </c>
      <c r="E59" s="68">
        <v>20.79</v>
      </c>
      <c r="F59" s="224"/>
      <c r="G59" s="22">
        <f t="shared" si="0"/>
        <v>0</v>
      </c>
      <c r="H59"/>
    </row>
    <row r="60" spans="1:9" s="8" customFormat="1" x14ac:dyDescent="0.25">
      <c r="A60" s="89" t="s">
        <v>55</v>
      </c>
      <c r="B60" s="72" t="s">
        <v>168</v>
      </c>
      <c r="C60" s="67" t="s">
        <v>169</v>
      </c>
      <c r="D60" s="68" t="s">
        <v>8</v>
      </c>
      <c r="E60" s="179">
        <v>79.900000000000006</v>
      </c>
      <c r="F60" s="224"/>
      <c r="G60" s="22">
        <f t="shared" si="0"/>
        <v>0</v>
      </c>
      <c r="H60"/>
    </row>
    <row r="61" spans="1:9" s="8" customFormat="1" ht="21" customHeight="1" x14ac:dyDescent="0.25">
      <c r="A61" s="89" t="s">
        <v>55</v>
      </c>
      <c r="B61" s="72" t="s">
        <v>170</v>
      </c>
      <c r="C61" s="67" t="s">
        <v>171</v>
      </c>
      <c r="D61" s="68" t="s">
        <v>151</v>
      </c>
      <c r="E61" s="68">
        <v>159</v>
      </c>
      <c r="F61" s="224"/>
      <c r="G61" s="22">
        <f t="shared" si="0"/>
        <v>0</v>
      </c>
      <c r="H61"/>
    </row>
    <row r="62" spans="1:9" s="8" customFormat="1" x14ac:dyDescent="0.25">
      <c r="A62" s="89" t="s">
        <v>55</v>
      </c>
      <c r="B62" s="72" t="s">
        <v>172</v>
      </c>
      <c r="C62" s="67" t="s">
        <v>173</v>
      </c>
      <c r="D62" s="68" t="s">
        <v>145</v>
      </c>
      <c r="E62" s="68">
        <v>26</v>
      </c>
      <c r="F62" s="224"/>
      <c r="G62" s="22">
        <f t="shared" si="0"/>
        <v>0</v>
      </c>
      <c r="H62"/>
    </row>
    <row r="63" spans="1:9" s="8" customFormat="1" x14ac:dyDescent="0.25">
      <c r="A63" s="89" t="s">
        <v>55</v>
      </c>
      <c r="B63" s="72" t="s">
        <v>174</v>
      </c>
      <c r="C63" s="67" t="s">
        <v>175</v>
      </c>
      <c r="D63" s="68" t="s">
        <v>145</v>
      </c>
      <c r="E63" s="68">
        <v>79</v>
      </c>
      <c r="F63" s="224"/>
      <c r="G63" s="22">
        <f t="shared" si="0"/>
        <v>0</v>
      </c>
      <c r="H63"/>
    </row>
    <row r="64" spans="1:9" s="8" customFormat="1" x14ac:dyDescent="0.25">
      <c r="A64" s="89" t="s">
        <v>55</v>
      </c>
      <c r="B64" s="72" t="s">
        <v>176</v>
      </c>
      <c r="C64" s="67" t="s">
        <v>177</v>
      </c>
      <c r="D64" s="68" t="s">
        <v>151</v>
      </c>
      <c r="E64" s="68">
        <v>878</v>
      </c>
      <c r="F64" s="224"/>
      <c r="G64" s="22">
        <f t="shared" si="0"/>
        <v>0</v>
      </c>
      <c r="H64"/>
    </row>
    <row r="65" spans="1:8" s="8" customFormat="1" x14ac:dyDescent="0.25">
      <c r="A65" s="89" t="s">
        <v>55</v>
      </c>
      <c r="B65" s="72" t="s">
        <v>178</v>
      </c>
      <c r="C65" s="67" t="s">
        <v>179</v>
      </c>
      <c r="D65" s="68" t="s">
        <v>151</v>
      </c>
      <c r="E65" s="68">
        <v>59</v>
      </c>
      <c r="F65" s="224"/>
      <c r="G65" s="22">
        <f t="shared" si="0"/>
        <v>0</v>
      </c>
    </row>
    <row r="66" spans="1:8" s="8" customFormat="1" ht="25.5" x14ac:dyDescent="0.25">
      <c r="A66" s="89" t="s">
        <v>55</v>
      </c>
      <c r="B66" s="72" t="s">
        <v>180</v>
      </c>
      <c r="C66" s="67" t="s">
        <v>465</v>
      </c>
      <c r="D66" s="68" t="s">
        <v>145</v>
      </c>
      <c r="E66" s="207">
        <v>47</v>
      </c>
      <c r="F66" s="224"/>
      <c r="G66" s="22">
        <f t="shared" si="0"/>
        <v>0</v>
      </c>
      <c r="H66" s="9"/>
    </row>
    <row r="67" spans="1:8" s="8" customFormat="1" x14ac:dyDescent="0.25">
      <c r="A67" s="89" t="s">
        <v>55</v>
      </c>
      <c r="B67" s="72" t="s">
        <v>181</v>
      </c>
      <c r="C67" s="67" t="s">
        <v>182</v>
      </c>
      <c r="D67" s="68" t="s">
        <v>151</v>
      </c>
      <c r="E67" s="207">
        <v>470</v>
      </c>
      <c r="F67" s="224"/>
      <c r="G67" s="22">
        <f t="shared" si="0"/>
        <v>0</v>
      </c>
      <c r="H67" s="9"/>
    </row>
    <row r="68" spans="1:8" s="8" customFormat="1" x14ac:dyDescent="0.25">
      <c r="A68" s="89" t="s">
        <v>55</v>
      </c>
      <c r="B68" s="177" t="s">
        <v>183</v>
      </c>
      <c r="C68" s="67" t="s">
        <v>185</v>
      </c>
      <c r="D68" s="68" t="s">
        <v>145</v>
      </c>
      <c r="E68" s="68">
        <v>335</v>
      </c>
      <c r="F68" s="224"/>
      <c r="G68" s="22">
        <f t="shared" si="0"/>
        <v>0</v>
      </c>
    </row>
    <row r="69" spans="1:8" s="8" customFormat="1" x14ac:dyDescent="0.25">
      <c r="A69" s="89" t="s">
        <v>55</v>
      </c>
      <c r="B69" s="177" t="s">
        <v>184</v>
      </c>
      <c r="C69" s="67" t="s">
        <v>187</v>
      </c>
      <c r="D69" s="68" t="s">
        <v>145</v>
      </c>
      <c r="E69" s="68">
        <v>324</v>
      </c>
      <c r="F69" s="224"/>
      <c r="G69" s="22">
        <f t="shared" ref="G69:G137" si="1">ROUND((E69*F69),2)</f>
        <v>0</v>
      </c>
      <c r="H69" s="9"/>
    </row>
    <row r="70" spans="1:8" s="8" customFormat="1" x14ac:dyDescent="0.25">
      <c r="A70" s="89" t="s">
        <v>55</v>
      </c>
      <c r="B70" s="177" t="s">
        <v>186</v>
      </c>
      <c r="C70" s="67" t="s">
        <v>188</v>
      </c>
      <c r="D70" s="68" t="s">
        <v>19</v>
      </c>
      <c r="E70" s="68">
        <v>2</v>
      </c>
      <c r="F70" s="224"/>
      <c r="G70" s="22">
        <f t="shared" si="1"/>
        <v>0</v>
      </c>
      <c r="H70" s="9"/>
    </row>
    <row r="71" spans="1:8" s="8" customFormat="1" x14ac:dyDescent="0.25">
      <c r="A71" s="89" t="s">
        <v>55</v>
      </c>
      <c r="B71" s="72" t="s">
        <v>31</v>
      </c>
      <c r="C71" s="73" t="s">
        <v>189</v>
      </c>
      <c r="D71" s="68"/>
      <c r="E71" s="68"/>
      <c r="F71" s="224"/>
      <c r="G71" s="22"/>
      <c r="H71" s="9"/>
    </row>
    <row r="72" spans="1:8" s="8" customFormat="1" x14ac:dyDescent="0.25">
      <c r="A72" s="89" t="s">
        <v>55</v>
      </c>
      <c r="B72" s="72" t="s">
        <v>190</v>
      </c>
      <c r="C72" s="67" t="s">
        <v>191</v>
      </c>
      <c r="D72" s="68" t="s">
        <v>8</v>
      </c>
      <c r="E72" s="68">
        <v>86</v>
      </c>
      <c r="F72" s="224"/>
      <c r="G72" s="22">
        <f t="shared" si="1"/>
        <v>0</v>
      </c>
    </row>
    <row r="73" spans="1:8" s="8" customFormat="1" x14ac:dyDescent="0.25">
      <c r="A73" s="89" t="s">
        <v>55</v>
      </c>
      <c r="B73" s="72" t="s">
        <v>192</v>
      </c>
      <c r="C73" s="67" t="s">
        <v>466</v>
      </c>
      <c r="D73" s="68" t="s">
        <v>59</v>
      </c>
      <c r="E73" s="68">
        <v>13.39</v>
      </c>
      <c r="F73" s="224"/>
      <c r="G73" s="22">
        <f t="shared" si="1"/>
        <v>0</v>
      </c>
      <c r="H73" s="9"/>
    </row>
    <row r="74" spans="1:8" s="8" customFormat="1" ht="25.5" x14ac:dyDescent="0.25">
      <c r="A74" s="89" t="s">
        <v>55</v>
      </c>
      <c r="B74" s="72" t="s">
        <v>193</v>
      </c>
      <c r="C74" s="67" t="s">
        <v>467</v>
      </c>
      <c r="D74" s="68" t="s">
        <v>60</v>
      </c>
      <c r="E74" s="68">
        <v>167</v>
      </c>
      <c r="F74" s="224"/>
      <c r="G74" s="22">
        <f t="shared" si="1"/>
        <v>0</v>
      </c>
      <c r="H74" s="9"/>
    </row>
    <row r="75" spans="1:8" s="8" customFormat="1" x14ac:dyDescent="0.25">
      <c r="A75" s="89" t="s">
        <v>55</v>
      </c>
      <c r="B75" s="72" t="s">
        <v>195</v>
      </c>
      <c r="C75" s="67" t="s">
        <v>194</v>
      </c>
      <c r="D75" s="68" t="s">
        <v>60</v>
      </c>
      <c r="E75" s="68">
        <v>19</v>
      </c>
      <c r="F75" s="224"/>
      <c r="G75" s="22">
        <f t="shared" si="1"/>
        <v>0</v>
      </c>
      <c r="H75" s="9"/>
    </row>
    <row r="76" spans="1:8" s="8" customFormat="1" ht="25.5" x14ac:dyDescent="0.25">
      <c r="A76" s="89" t="s">
        <v>55</v>
      </c>
      <c r="B76" s="72" t="s">
        <v>196</v>
      </c>
      <c r="C76" s="67" t="s">
        <v>50</v>
      </c>
      <c r="D76" s="68" t="s">
        <v>8</v>
      </c>
      <c r="E76" s="68">
        <v>494</v>
      </c>
      <c r="F76" s="224"/>
      <c r="G76" s="22">
        <f t="shared" si="1"/>
        <v>0</v>
      </c>
      <c r="H76" s="24"/>
    </row>
    <row r="77" spans="1:8" s="8" customFormat="1" x14ac:dyDescent="0.25">
      <c r="A77" s="89" t="s">
        <v>55</v>
      </c>
      <c r="B77" s="72" t="s">
        <v>197</v>
      </c>
      <c r="C77" s="67" t="s">
        <v>76</v>
      </c>
      <c r="D77" s="68" t="s">
        <v>60</v>
      </c>
      <c r="E77" s="68">
        <v>65</v>
      </c>
      <c r="F77" s="224"/>
      <c r="G77" s="22">
        <f t="shared" si="1"/>
        <v>0</v>
      </c>
    </row>
    <row r="78" spans="1:8" s="8" customFormat="1" x14ac:dyDescent="0.25">
      <c r="A78" s="89" t="s">
        <v>55</v>
      </c>
      <c r="B78" s="72" t="s">
        <v>198</v>
      </c>
      <c r="C78" s="67" t="s">
        <v>51</v>
      </c>
      <c r="D78" s="68" t="s">
        <v>59</v>
      </c>
      <c r="E78" s="68">
        <v>593</v>
      </c>
      <c r="F78" s="224"/>
      <c r="G78" s="22">
        <f t="shared" si="1"/>
        <v>0</v>
      </c>
    </row>
    <row r="79" spans="1:8" s="8" customFormat="1" ht="25.5" x14ac:dyDescent="0.25">
      <c r="A79" s="89" t="s">
        <v>55</v>
      </c>
      <c r="B79" s="72" t="s">
        <v>200</v>
      </c>
      <c r="C79" s="67" t="s">
        <v>199</v>
      </c>
      <c r="D79" s="68" t="s">
        <v>60</v>
      </c>
      <c r="E79" s="68">
        <v>116</v>
      </c>
      <c r="F79" s="224"/>
      <c r="G79" s="22">
        <f t="shared" si="1"/>
        <v>0</v>
      </c>
    </row>
    <row r="80" spans="1:8" s="8" customFormat="1" ht="25.5" x14ac:dyDescent="0.25">
      <c r="A80" s="89" t="s">
        <v>55</v>
      </c>
      <c r="B80" s="72" t="s">
        <v>202</v>
      </c>
      <c r="C80" s="67" t="s">
        <v>201</v>
      </c>
      <c r="D80" s="68" t="s">
        <v>59</v>
      </c>
      <c r="E80" s="68">
        <v>23</v>
      </c>
      <c r="F80" s="224"/>
      <c r="G80" s="22">
        <f t="shared" si="1"/>
        <v>0</v>
      </c>
    </row>
    <row r="81" spans="1:7" s="8" customFormat="1" x14ac:dyDescent="0.25">
      <c r="A81" s="89" t="s">
        <v>55</v>
      </c>
      <c r="B81" s="72" t="s">
        <v>32</v>
      </c>
      <c r="C81" s="73" t="s">
        <v>203</v>
      </c>
      <c r="D81" s="74"/>
      <c r="E81" s="68"/>
      <c r="F81" s="224"/>
      <c r="G81" s="22"/>
    </row>
    <row r="82" spans="1:7" s="8" customFormat="1" ht="25.5" x14ac:dyDescent="0.25">
      <c r="A82" s="89" t="s">
        <v>55</v>
      </c>
      <c r="B82" s="72" t="s">
        <v>204</v>
      </c>
      <c r="C82" s="67" t="s">
        <v>703</v>
      </c>
      <c r="D82" s="68" t="s">
        <v>19</v>
      </c>
      <c r="E82" s="68">
        <v>15</v>
      </c>
      <c r="F82" s="224"/>
      <c r="G82" s="22">
        <f t="shared" si="1"/>
        <v>0</v>
      </c>
    </row>
    <row r="83" spans="1:7" s="8" customFormat="1" x14ac:dyDescent="0.25">
      <c r="A83" s="89" t="s">
        <v>55</v>
      </c>
      <c r="B83" s="72" t="s">
        <v>206</v>
      </c>
      <c r="C83" s="178" t="s">
        <v>704</v>
      </c>
      <c r="D83" s="68" t="s">
        <v>19</v>
      </c>
      <c r="E83" s="68">
        <v>4</v>
      </c>
      <c r="F83" s="224"/>
      <c r="G83" s="22">
        <f t="shared" si="1"/>
        <v>0</v>
      </c>
    </row>
    <row r="84" spans="1:7" s="8" customFormat="1" x14ac:dyDescent="0.25">
      <c r="A84" s="89" t="s">
        <v>55</v>
      </c>
      <c r="B84" s="72" t="s">
        <v>208</v>
      </c>
      <c r="C84" s="67" t="s">
        <v>691</v>
      </c>
      <c r="D84" s="68" t="s">
        <v>7</v>
      </c>
      <c r="E84" s="68">
        <v>13</v>
      </c>
      <c r="F84" s="224"/>
      <c r="G84" s="22">
        <f t="shared" si="1"/>
        <v>0</v>
      </c>
    </row>
    <row r="85" spans="1:7" s="8" customFormat="1" x14ac:dyDescent="0.25">
      <c r="A85" s="210" t="s">
        <v>55</v>
      </c>
      <c r="B85" s="177" t="s">
        <v>689</v>
      </c>
      <c r="C85" s="178" t="s">
        <v>692</v>
      </c>
      <c r="D85" s="179" t="s">
        <v>59</v>
      </c>
      <c r="E85" s="179">
        <v>66</v>
      </c>
      <c r="F85" s="227"/>
      <c r="G85" s="211">
        <f t="shared" si="1"/>
        <v>0</v>
      </c>
    </row>
    <row r="86" spans="1:7" s="8" customFormat="1" x14ac:dyDescent="0.25">
      <c r="A86" s="210" t="s">
        <v>55</v>
      </c>
      <c r="B86" s="177" t="s">
        <v>690</v>
      </c>
      <c r="C86" s="178" t="s">
        <v>693</v>
      </c>
      <c r="D86" s="179" t="s">
        <v>59</v>
      </c>
      <c r="E86" s="179">
        <v>82</v>
      </c>
      <c r="F86" s="227"/>
      <c r="G86" s="211">
        <f t="shared" si="1"/>
        <v>0</v>
      </c>
    </row>
    <row r="87" spans="1:7" s="8" customFormat="1" x14ac:dyDescent="0.25">
      <c r="A87" s="89" t="s">
        <v>55</v>
      </c>
      <c r="B87" s="72" t="s">
        <v>33</v>
      </c>
      <c r="C87" s="73" t="s">
        <v>468</v>
      </c>
      <c r="D87" s="74"/>
      <c r="E87" s="68"/>
      <c r="F87" s="224"/>
      <c r="G87" s="22"/>
    </row>
    <row r="88" spans="1:7" s="8" customFormat="1" x14ac:dyDescent="0.25">
      <c r="A88" s="89" t="s">
        <v>55</v>
      </c>
      <c r="B88" s="72" t="s">
        <v>210</v>
      </c>
      <c r="C88" s="67" t="s">
        <v>205</v>
      </c>
      <c r="D88" s="68" t="s">
        <v>8</v>
      </c>
      <c r="E88" s="68">
        <v>289</v>
      </c>
      <c r="F88" s="224"/>
      <c r="G88" s="22">
        <f t="shared" si="1"/>
        <v>0</v>
      </c>
    </row>
    <row r="89" spans="1:7" s="8" customFormat="1" x14ac:dyDescent="0.25">
      <c r="A89" s="89" t="s">
        <v>55</v>
      </c>
      <c r="B89" s="72" t="s">
        <v>211</v>
      </c>
      <c r="C89" s="67" t="s">
        <v>207</v>
      </c>
      <c r="D89" s="68" t="s">
        <v>8</v>
      </c>
      <c r="E89" s="68">
        <v>71</v>
      </c>
      <c r="F89" s="224"/>
      <c r="G89" s="22">
        <f t="shared" si="1"/>
        <v>0</v>
      </c>
    </row>
    <row r="90" spans="1:7" s="8" customFormat="1" x14ac:dyDescent="0.25">
      <c r="A90" s="89" t="s">
        <v>55</v>
      </c>
      <c r="B90" s="177" t="s">
        <v>212</v>
      </c>
      <c r="C90" s="178" t="s">
        <v>649</v>
      </c>
      <c r="D90" s="209" t="s">
        <v>19</v>
      </c>
      <c r="E90" s="179">
        <v>10</v>
      </c>
      <c r="F90" s="224"/>
      <c r="G90" s="22">
        <f t="shared" si="1"/>
        <v>0</v>
      </c>
    </row>
    <row r="91" spans="1:7" s="8" customFormat="1" x14ac:dyDescent="0.25">
      <c r="A91" s="210" t="s">
        <v>55</v>
      </c>
      <c r="B91" s="177" t="s">
        <v>213</v>
      </c>
      <c r="C91" s="178" t="s">
        <v>650</v>
      </c>
      <c r="D91" s="179" t="s">
        <v>19</v>
      </c>
      <c r="E91" s="179">
        <v>6</v>
      </c>
      <c r="F91" s="227"/>
      <c r="G91" s="211">
        <f t="shared" si="1"/>
        <v>0</v>
      </c>
    </row>
    <row r="92" spans="1:7" s="8" customFormat="1" x14ac:dyDescent="0.25">
      <c r="A92" s="89" t="s">
        <v>55</v>
      </c>
      <c r="B92" s="177" t="s">
        <v>520</v>
      </c>
      <c r="C92" s="178" t="s">
        <v>636</v>
      </c>
      <c r="D92" s="209" t="s">
        <v>145</v>
      </c>
      <c r="E92" s="177">
        <v>27</v>
      </c>
      <c r="F92" s="224"/>
      <c r="G92" s="22">
        <f t="shared" si="1"/>
        <v>0</v>
      </c>
    </row>
    <row r="93" spans="1:7" s="8" customFormat="1" x14ac:dyDescent="0.25">
      <c r="A93" s="89" t="s">
        <v>55</v>
      </c>
      <c r="B93" s="177" t="s">
        <v>634</v>
      </c>
      <c r="C93" s="178" t="s">
        <v>637</v>
      </c>
      <c r="D93" s="68" t="s">
        <v>151</v>
      </c>
      <c r="E93" s="177">
        <v>1797</v>
      </c>
      <c r="F93" s="224"/>
      <c r="G93" s="22">
        <f t="shared" si="1"/>
        <v>0</v>
      </c>
    </row>
    <row r="94" spans="1:7" s="8" customFormat="1" x14ac:dyDescent="0.25">
      <c r="A94" s="210" t="s">
        <v>55</v>
      </c>
      <c r="B94" s="177" t="s">
        <v>635</v>
      </c>
      <c r="C94" s="178" t="s">
        <v>638</v>
      </c>
      <c r="D94" s="179" t="s">
        <v>145</v>
      </c>
      <c r="E94" s="177">
        <v>10</v>
      </c>
      <c r="F94" s="227"/>
      <c r="G94" s="211">
        <f t="shared" ref="G94:G95" si="2">ROUND((E94*F94),2)</f>
        <v>0</v>
      </c>
    </row>
    <row r="95" spans="1:7" s="8" customFormat="1" x14ac:dyDescent="0.25">
      <c r="A95" s="210" t="s">
        <v>55</v>
      </c>
      <c r="B95" s="177" t="s">
        <v>648</v>
      </c>
      <c r="C95" s="178" t="s">
        <v>639</v>
      </c>
      <c r="D95" s="179" t="s">
        <v>151</v>
      </c>
      <c r="E95" s="177">
        <v>523</v>
      </c>
      <c r="F95" s="227"/>
      <c r="G95" s="211">
        <f t="shared" si="2"/>
        <v>0</v>
      </c>
    </row>
    <row r="96" spans="1:7" s="8" customFormat="1" x14ac:dyDescent="0.25">
      <c r="A96" s="89" t="s">
        <v>55</v>
      </c>
      <c r="B96" s="72" t="s">
        <v>34</v>
      </c>
      <c r="C96" s="73" t="s">
        <v>470</v>
      </c>
      <c r="D96" s="74"/>
      <c r="E96" s="68"/>
      <c r="F96" s="224"/>
      <c r="G96" s="22"/>
    </row>
    <row r="97" spans="1:9" x14ac:dyDescent="0.25">
      <c r="A97" s="89" t="s">
        <v>55</v>
      </c>
      <c r="B97" s="72" t="s">
        <v>215</v>
      </c>
      <c r="C97" s="67" t="s">
        <v>205</v>
      </c>
      <c r="D97" s="68" t="s">
        <v>8</v>
      </c>
      <c r="E97" s="68">
        <v>274</v>
      </c>
      <c r="F97" s="224"/>
      <c r="G97" s="22">
        <f t="shared" si="1"/>
        <v>0</v>
      </c>
      <c r="H97" s="7"/>
    </row>
    <row r="98" spans="1:9" x14ac:dyDescent="0.25">
      <c r="A98" s="89" t="s">
        <v>55</v>
      </c>
      <c r="B98" s="72" t="s">
        <v>216</v>
      </c>
      <c r="C98" s="67" t="s">
        <v>469</v>
      </c>
      <c r="D98" s="68" t="s">
        <v>19</v>
      </c>
      <c r="E98" s="177">
        <v>36</v>
      </c>
      <c r="F98" s="224"/>
      <c r="G98" s="22">
        <f t="shared" si="1"/>
        <v>0</v>
      </c>
      <c r="H98" s="7"/>
    </row>
    <row r="99" spans="1:9" x14ac:dyDescent="0.25">
      <c r="A99" s="89" t="s">
        <v>55</v>
      </c>
      <c r="B99" s="72" t="s">
        <v>217</v>
      </c>
      <c r="C99" s="67" t="s">
        <v>173</v>
      </c>
      <c r="D99" s="68" t="s">
        <v>145</v>
      </c>
      <c r="E99" s="69">
        <v>26</v>
      </c>
      <c r="F99" s="224"/>
      <c r="G99" s="22">
        <f t="shared" si="1"/>
        <v>0</v>
      </c>
      <c r="H99" s="7"/>
    </row>
    <row r="100" spans="1:9" x14ac:dyDescent="0.25">
      <c r="A100" s="89" t="s">
        <v>55</v>
      </c>
      <c r="B100" s="72" t="s">
        <v>218</v>
      </c>
      <c r="C100" s="67" t="s">
        <v>209</v>
      </c>
      <c r="D100" s="68" t="s">
        <v>151</v>
      </c>
      <c r="E100" s="69">
        <v>1737</v>
      </c>
      <c r="F100" s="224"/>
      <c r="G100" s="22">
        <f t="shared" si="1"/>
        <v>0</v>
      </c>
      <c r="H100" s="7"/>
    </row>
    <row r="101" spans="1:9" x14ac:dyDescent="0.25">
      <c r="A101" s="89" t="s">
        <v>55</v>
      </c>
      <c r="B101" s="72" t="s">
        <v>514</v>
      </c>
      <c r="C101" s="73" t="s">
        <v>214</v>
      </c>
      <c r="D101" s="68"/>
      <c r="E101" s="68"/>
      <c r="F101" s="224"/>
      <c r="G101" s="22"/>
      <c r="H101" s="7"/>
    </row>
    <row r="102" spans="1:9" x14ac:dyDescent="0.25">
      <c r="A102" s="101" t="s">
        <v>55</v>
      </c>
      <c r="B102" s="72" t="s">
        <v>521</v>
      </c>
      <c r="C102" s="67" t="s">
        <v>205</v>
      </c>
      <c r="D102" s="68" t="s">
        <v>8</v>
      </c>
      <c r="E102" s="68">
        <v>131</v>
      </c>
      <c r="F102" s="224"/>
      <c r="G102" s="22">
        <f t="shared" si="1"/>
        <v>0</v>
      </c>
      <c r="H102" s="7"/>
    </row>
    <row r="103" spans="1:9" x14ac:dyDescent="0.25">
      <c r="A103" s="101" t="s">
        <v>55</v>
      </c>
      <c r="B103" s="72" t="s">
        <v>522</v>
      </c>
      <c r="C103" s="67" t="s">
        <v>469</v>
      </c>
      <c r="D103" s="68" t="s">
        <v>19</v>
      </c>
      <c r="E103" s="69">
        <v>12</v>
      </c>
      <c r="F103" s="224"/>
      <c r="G103" s="22">
        <f t="shared" si="1"/>
        <v>0</v>
      </c>
      <c r="H103" s="7"/>
    </row>
    <row r="104" spans="1:9" ht="15.75" thickBot="1" x14ac:dyDescent="0.3">
      <c r="A104" s="101" t="s">
        <v>55</v>
      </c>
      <c r="B104" s="72" t="s">
        <v>523</v>
      </c>
      <c r="C104" s="67" t="s">
        <v>173</v>
      </c>
      <c r="D104" s="68" t="s">
        <v>145</v>
      </c>
      <c r="E104" s="69">
        <v>12</v>
      </c>
      <c r="F104" s="224"/>
      <c r="G104" s="22">
        <f t="shared" si="1"/>
        <v>0</v>
      </c>
      <c r="H104" s="7"/>
    </row>
    <row r="105" spans="1:9" ht="29.25" thickBot="1" x14ac:dyDescent="0.3">
      <c r="A105" s="90" t="s">
        <v>55</v>
      </c>
      <c r="B105" s="98" t="s">
        <v>524</v>
      </c>
      <c r="C105" s="99" t="s">
        <v>209</v>
      </c>
      <c r="D105" s="94" t="s">
        <v>151</v>
      </c>
      <c r="E105" s="93">
        <v>812</v>
      </c>
      <c r="F105" s="225"/>
      <c r="G105" s="23">
        <f t="shared" si="1"/>
        <v>0</v>
      </c>
      <c r="H105" s="42" t="s">
        <v>41</v>
      </c>
      <c r="I105" s="25">
        <f>ROUND(SUM(G56:G105),2)</f>
        <v>0</v>
      </c>
    </row>
    <row r="106" spans="1:9" x14ac:dyDescent="0.25">
      <c r="A106" s="45" t="s">
        <v>507</v>
      </c>
      <c r="B106" s="97">
        <v>4</v>
      </c>
      <c r="C106" s="242" t="s">
        <v>471</v>
      </c>
      <c r="D106" s="243"/>
      <c r="E106" s="243"/>
      <c r="F106" s="244"/>
      <c r="G106" s="21"/>
      <c r="H106" s="7"/>
    </row>
    <row r="107" spans="1:9" x14ac:dyDescent="0.25">
      <c r="A107" s="89" t="s">
        <v>507</v>
      </c>
      <c r="B107" s="72" t="s">
        <v>22</v>
      </c>
      <c r="C107" s="67" t="s">
        <v>472</v>
      </c>
      <c r="D107" s="179" t="s">
        <v>151</v>
      </c>
      <c r="E107" s="179">
        <v>13323</v>
      </c>
      <c r="F107" s="224"/>
      <c r="G107" s="22">
        <f t="shared" si="1"/>
        <v>0</v>
      </c>
      <c r="H107" s="7"/>
    </row>
    <row r="108" spans="1:9" x14ac:dyDescent="0.25">
      <c r="A108" s="89" t="s">
        <v>507</v>
      </c>
      <c r="B108" s="72" t="s">
        <v>23</v>
      </c>
      <c r="C108" s="67" t="s">
        <v>473</v>
      </c>
      <c r="D108" s="179" t="s">
        <v>151</v>
      </c>
      <c r="E108" s="179">
        <v>47</v>
      </c>
      <c r="F108" s="224"/>
      <c r="G108" s="22">
        <f t="shared" si="1"/>
        <v>0</v>
      </c>
      <c r="H108" s="7"/>
    </row>
    <row r="109" spans="1:9" x14ac:dyDescent="0.25">
      <c r="A109" s="89" t="s">
        <v>507</v>
      </c>
      <c r="B109" s="72" t="s">
        <v>24</v>
      </c>
      <c r="C109" s="178" t="s">
        <v>629</v>
      </c>
      <c r="D109" s="179" t="s">
        <v>151</v>
      </c>
      <c r="E109" s="179">
        <v>76</v>
      </c>
      <c r="F109" s="224"/>
      <c r="G109" s="22">
        <f t="shared" si="1"/>
        <v>0</v>
      </c>
      <c r="H109" s="7"/>
    </row>
    <row r="110" spans="1:9" x14ac:dyDescent="0.25">
      <c r="A110" s="89" t="s">
        <v>507</v>
      </c>
      <c r="B110" s="72" t="s">
        <v>25</v>
      </c>
      <c r="C110" s="67" t="s">
        <v>474</v>
      </c>
      <c r="D110" s="179" t="s">
        <v>151</v>
      </c>
      <c r="E110" s="179">
        <v>104</v>
      </c>
      <c r="F110" s="224"/>
      <c r="G110" s="22">
        <f t="shared" si="1"/>
        <v>0</v>
      </c>
      <c r="H110" s="7"/>
    </row>
    <row r="111" spans="1:9" x14ac:dyDescent="0.25">
      <c r="A111" s="89" t="s">
        <v>507</v>
      </c>
      <c r="B111" s="72" t="s">
        <v>35</v>
      </c>
      <c r="C111" s="85" t="s">
        <v>219</v>
      </c>
      <c r="D111" s="180" t="s">
        <v>8</v>
      </c>
      <c r="E111" s="181" t="s">
        <v>621</v>
      </c>
      <c r="F111" s="228"/>
      <c r="G111" s="22">
        <f t="shared" si="1"/>
        <v>0</v>
      </c>
      <c r="H111" s="7"/>
    </row>
    <row r="112" spans="1:9" ht="15.75" thickBot="1" x14ac:dyDescent="0.3">
      <c r="A112" s="89" t="s">
        <v>507</v>
      </c>
      <c r="B112" s="72" t="s">
        <v>53</v>
      </c>
      <c r="C112" s="67" t="s">
        <v>220</v>
      </c>
      <c r="D112" s="179" t="s">
        <v>151</v>
      </c>
      <c r="E112" s="179">
        <v>4</v>
      </c>
      <c r="F112" s="224"/>
      <c r="G112" s="22">
        <f t="shared" si="1"/>
        <v>0</v>
      </c>
      <c r="H112" s="7"/>
    </row>
    <row r="113" spans="1:9" ht="29.25" thickBot="1" x14ac:dyDescent="0.3">
      <c r="A113" s="90" t="s">
        <v>507</v>
      </c>
      <c r="B113" s="98" t="s">
        <v>54</v>
      </c>
      <c r="C113" s="99" t="s">
        <v>475</v>
      </c>
      <c r="D113" s="94" t="s">
        <v>151</v>
      </c>
      <c r="E113" s="94">
        <v>22</v>
      </c>
      <c r="F113" s="225"/>
      <c r="G113" s="23">
        <f t="shared" si="1"/>
        <v>0</v>
      </c>
      <c r="H113" s="42" t="s">
        <v>42</v>
      </c>
      <c r="I113" s="25">
        <f>ROUND(SUM(G106:G113),2)</f>
        <v>0</v>
      </c>
    </row>
    <row r="114" spans="1:9" x14ac:dyDescent="0.25">
      <c r="A114" s="45" t="s">
        <v>508</v>
      </c>
      <c r="B114" s="97" t="s">
        <v>26</v>
      </c>
      <c r="C114" s="242" t="s">
        <v>476</v>
      </c>
      <c r="D114" s="243"/>
      <c r="E114" s="243"/>
      <c r="F114" s="244"/>
      <c r="G114" s="21"/>
      <c r="H114" s="238" t="s">
        <v>705</v>
      </c>
    </row>
    <row r="115" spans="1:9" x14ac:dyDescent="0.25">
      <c r="A115" s="89" t="s">
        <v>508</v>
      </c>
      <c r="B115" s="72" t="s">
        <v>26</v>
      </c>
      <c r="C115" s="71" t="s">
        <v>221</v>
      </c>
      <c r="D115" s="69"/>
      <c r="E115" s="69"/>
      <c r="F115" s="226"/>
      <c r="G115" s="22"/>
      <c r="H115" s="239"/>
    </row>
    <row r="116" spans="1:9" x14ac:dyDescent="0.25">
      <c r="A116" s="89" t="s">
        <v>508</v>
      </c>
      <c r="B116" s="72" t="s">
        <v>222</v>
      </c>
      <c r="C116" s="67" t="s">
        <v>477</v>
      </c>
      <c r="D116" s="68" t="s">
        <v>145</v>
      </c>
      <c r="E116" s="69">
        <v>25281</v>
      </c>
      <c r="F116" s="224"/>
      <c r="G116" s="22">
        <f t="shared" si="1"/>
        <v>0</v>
      </c>
      <c r="H116" s="239"/>
    </row>
    <row r="117" spans="1:9" ht="25.5" x14ac:dyDescent="0.25">
      <c r="A117" s="89" t="s">
        <v>508</v>
      </c>
      <c r="B117" s="72" t="s">
        <v>224</v>
      </c>
      <c r="C117" s="67" t="s">
        <v>225</v>
      </c>
      <c r="D117" s="68" t="s">
        <v>151</v>
      </c>
      <c r="E117" s="69">
        <v>49862</v>
      </c>
      <c r="F117" s="224"/>
      <c r="G117" s="22">
        <f t="shared" si="1"/>
        <v>0</v>
      </c>
      <c r="H117" s="239"/>
    </row>
    <row r="118" spans="1:9" x14ac:dyDescent="0.25">
      <c r="A118" s="89" t="s">
        <v>508</v>
      </c>
      <c r="B118" s="72" t="s">
        <v>226</v>
      </c>
      <c r="C118" s="67" t="s">
        <v>227</v>
      </c>
      <c r="D118" s="68" t="s">
        <v>151</v>
      </c>
      <c r="E118" s="69">
        <v>44721</v>
      </c>
      <c r="F118" s="224"/>
      <c r="G118" s="22">
        <f t="shared" si="1"/>
        <v>0</v>
      </c>
      <c r="H118" s="239"/>
    </row>
    <row r="119" spans="1:9" x14ac:dyDescent="0.25">
      <c r="A119" s="89" t="s">
        <v>508</v>
      </c>
      <c r="B119" s="72" t="s">
        <v>228</v>
      </c>
      <c r="C119" s="67" t="s">
        <v>478</v>
      </c>
      <c r="D119" s="68" t="s">
        <v>151</v>
      </c>
      <c r="E119" s="69">
        <v>44721</v>
      </c>
      <c r="F119" s="224"/>
      <c r="G119" s="22">
        <f t="shared" si="1"/>
        <v>0</v>
      </c>
      <c r="H119" s="239"/>
    </row>
    <row r="120" spans="1:9" x14ac:dyDescent="0.25">
      <c r="A120" s="89" t="s">
        <v>508</v>
      </c>
      <c r="B120" s="72" t="s">
        <v>229</v>
      </c>
      <c r="C120" s="67" t="s">
        <v>230</v>
      </c>
      <c r="D120" s="68" t="s">
        <v>151</v>
      </c>
      <c r="E120" s="69">
        <v>44259</v>
      </c>
      <c r="F120" s="224"/>
      <c r="G120" s="22">
        <f t="shared" si="1"/>
        <v>0</v>
      </c>
      <c r="H120" s="239"/>
    </row>
    <row r="121" spans="1:9" x14ac:dyDescent="0.25">
      <c r="A121" s="89" t="s">
        <v>508</v>
      </c>
      <c r="B121" s="72" t="s">
        <v>231</v>
      </c>
      <c r="C121" s="67" t="s">
        <v>479</v>
      </c>
      <c r="D121" s="68" t="s">
        <v>151</v>
      </c>
      <c r="E121" s="69">
        <v>44259</v>
      </c>
      <c r="F121" s="224"/>
      <c r="G121" s="22">
        <f t="shared" si="1"/>
        <v>0</v>
      </c>
      <c r="H121" s="239"/>
    </row>
    <row r="122" spans="1:9" x14ac:dyDescent="0.25">
      <c r="A122" s="89" t="s">
        <v>508</v>
      </c>
      <c r="B122" s="72" t="s">
        <v>232</v>
      </c>
      <c r="C122" s="67" t="s">
        <v>233</v>
      </c>
      <c r="D122" s="68" t="s">
        <v>151</v>
      </c>
      <c r="E122" s="69">
        <v>43921</v>
      </c>
      <c r="F122" s="224"/>
      <c r="G122" s="22">
        <f t="shared" si="1"/>
        <v>0</v>
      </c>
      <c r="H122" s="239"/>
    </row>
    <row r="123" spans="1:9" x14ac:dyDescent="0.25">
      <c r="A123" s="89" t="s">
        <v>508</v>
      </c>
      <c r="B123" s="72" t="s">
        <v>234</v>
      </c>
      <c r="C123" s="208" t="s">
        <v>52</v>
      </c>
      <c r="D123" s="68" t="s">
        <v>151</v>
      </c>
      <c r="E123" s="69">
        <v>43921</v>
      </c>
      <c r="F123" s="224"/>
      <c r="G123" s="22">
        <f t="shared" si="1"/>
        <v>0</v>
      </c>
      <c r="H123" s="239"/>
    </row>
    <row r="124" spans="1:9" x14ac:dyDescent="0.25">
      <c r="A124" s="89" t="s">
        <v>508</v>
      </c>
      <c r="B124" s="72" t="s">
        <v>235</v>
      </c>
      <c r="C124" s="213" t="s">
        <v>694</v>
      </c>
      <c r="D124" s="68" t="s">
        <v>151</v>
      </c>
      <c r="E124" s="69">
        <v>204</v>
      </c>
      <c r="F124" s="224"/>
      <c r="G124" s="22">
        <f t="shared" si="1"/>
        <v>0</v>
      </c>
      <c r="H124" s="239"/>
    </row>
    <row r="125" spans="1:9" x14ac:dyDescent="0.25">
      <c r="A125" s="89" t="s">
        <v>508</v>
      </c>
      <c r="B125" s="72" t="s">
        <v>27</v>
      </c>
      <c r="C125" s="71" t="s">
        <v>236</v>
      </c>
      <c r="D125" s="69"/>
      <c r="E125" s="69"/>
      <c r="F125" s="224"/>
      <c r="G125" s="22"/>
      <c r="H125" s="239"/>
    </row>
    <row r="126" spans="1:9" x14ac:dyDescent="0.25">
      <c r="A126" s="89" t="s">
        <v>508</v>
      </c>
      <c r="B126" s="72" t="s">
        <v>237</v>
      </c>
      <c r="C126" s="75" t="s">
        <v>480</v>
      </c>
      <c r="D126" s="76" t="s">
        <v>145</v>
      </c>
      <c r="E126" s="221">
        <v>19117</v>
      </c>
      <c r="F126" s="224"/>
      <c r="G126" s="22">
        <f t="shared" si="1"/>
        <v>0</v>
      </c>
      <c r="H126" s="239"/>
    </row>
    <row r="127" spans="1:9" ht="25.5" x14ac:dyDescent="0.25">
      <c r="A127" s="89" t="s">
        <v>508</v>
      </c>
      <c r="B127" s="72" t="s">
        <v>238</v>
      </c>
      <c r="C127" s="75" t="s">
        <v>239</v>
      </c>
      <c r="D127" s="76" t="s">
        <v>151</v>
      </c>
      <c r="E127" s="222">
        <v>50634</v>
      </c>
      <c r="F127" s="224"/>
      <c r="G127" s="22">
        <f t="shared" si="1"/>
        <v>0</v>
      </c>
      <c r="H127" s="239"/>
    </row>
    <row r="128" spans="1:9" x14ac:dyDescent="0.25">
      <c r="A128" s="89" t="s">
        <v>508</v>
      </c>
      <c r="B128" s="72" t="s">
        <v>240</v>
      </c>
      <c r="C128" s="67" t="s">
        <v>241</v>
      </c>
      <c r="D128" s="68" t="s">
        <v>151</v>
      </c>
      <c r="E128" s="69">
        <v>44721</v>
      </c>
      <c r="F128" s="224"/>
      <c r="G128" s="22">
        <f t="shared" si="1"/>
        <v>0</v>
      </c>
      <c r="H128" s="239"/>
    </row>
    <row r="129" spans="1:9" x14ac:dyDescent="0.25">
      <c r="A129" s="89" t="s">
        <v>508</v>
      </c>
      <c r="B129" s="72" t="s">
        <v>242</v>
      </c>
      <c r="C129" s="67" t="s">
        <v>478</v>
      </c>
      <c r="D129" s="68" t="s">
        <v>151</v>
      </c>
      <c r="E129" s="69">
        <v>44721</v>
      </c>
      <c r="F129" s="224"/>
      <c r="G129" s="22">
        <f t="shared" si="1"/>
        <v>0</v>
      </c>
      <c r="H129" s="239"/>
    </row>
    <row r="130" spans="1:9" x14ac:dyDescent="0.25">
      <c r="A130" s="89" t="s">
        <v>508</v>
      </c>
      <c r="B130" s="72" t="s">
        <v>243</v>
      </c>
      <c r="C130" s="67" t="s">
        <v>230</v>
      </c>
      <c r="D130" s="68" t="s">
        <v>151</v>
      </c>
      <c r="E130" s="69">
        <v>44259</v>
      </c>
      <c r="F130" s="224"/>
      <c r="G130" s="22">
        <f t="shared" si="1"/>
        <v>0</v>
      </c>
      <c r="H130" s="239"/>
    </row>
    <row r="131" spans="1:9" x14ac:dyDescent="0.25">
      <c r="A131" s="89" t="s">
        <v>508</v>
      </c>
      <c r="B131" s="72" t="s">
        <v>244</v>
      </c>
      <c r="C131" s="67" t="s">
        <v>479</v>
      </c>
      <c r="D131" s="68" t="s">
        <v>151</v>
      </c>
      <c r="E131" s="69">
        <v>44259</v>
      </c>
      <c r="F131" s="224"/>
      <c r="G131" s="22">
        <f t="shared" si="1"/>
        <v>0</v>
      </c>
      <c r="H131" s="239"/>
    </row>
    <row r="132" spans="1:9" x14ac:dyDescent="0.25">
      <c r="A132" s="89" t="s">
        <v>508</v>
      </c>
      <c r="B132" s="72" t="s">
        <v>245</v>
      </c>
      <c r="C132" s="67" t="s">
        <v>233</v>
      </c>
      <c r="D132" s="68" t="s">
        <v>151</v>
      </c>
      <c r="E132" s="69">
        <v>43921</v>
      </c>
      <c r="F132" s="224"/>
      <c r="G132" s="22">
        <f t="shared" si="1"/>
        <v>0</v>
      </c>
      <c r="H132" s="239"/>
    </row>
    <row r="133" spans="1:9" ht="15.75" thickBot="1" x14ac:dyDescent="0.3">
      <c r="A133" s="89" t="s">
        <v>508</v>
      </c>
      <c r="B133" s="72" t="s">
        <v>246</v>
      </c>
      <c r="C133" s="208" t="s">
        <v>52</v>
      </c>
      <c r="D133" s="68" t="s">
        <v>151</v>
      </c>
      <c r="E133" s="69">
        <v>43921</v>
      </c>
      <c r="F133" s="224"/>
      <c r="G133" s="22">
        <f t="shared" si="1"/>
        <v>0</v>
      </c>
      <c r="H133" s="240"/>
    </row>
    <row r="134" spans="1:9" ht="29.25" thickBot="1" x14ac:dyDescent="0.3">
      <c r="A134" s="90" t="s">
        <v>508</v>
      </c>
      <c r="B134" s="98" t="s">
        <v>525</v>
      </c>
      <c r="C134" s="213" t="s">
        <v>694</v>
      </c>
      <c r="D134" s="94" t="s">
        <v>151</v>
      </c>
      <c r="E134" s="93">
        <v>204</v>
      </c>
      <c r="F134" s="225"/>
      <c r="G134" s="23">
        <f t="shared" si="1"/>
        <v>0</v>
      </c>
      <c r="H134" s="42" t="s">
        <v>43</v>
      </c>
      <c r="I134" s="25">
        <f>ROUND(SUM(G114:G134),2)</f>
        <v>0</v>
      </c>
    </row>
    <row r="135" spans="1:9" x14ac:dyDescent="0.25">
      <c r="A135" s="45" t="s">
        <v>509</v>
      </c>
      <c r="B135" s="106">
        <v>6</v>
      </c>
      <c r="C135" s="241" t="s">
        <v>481</v>
      </c>
      <c r="D135" s="241"/>
      <c r="E135" s="241"/>
      <c r="F135" s="241"/>
      <c r="G135" s="21"/>
      <c r="H135" s="7"/>
    </row>
    <row r="136" spans="1:9" ht="26.25" thickBot="1" x14ac:dyDescent="0.3">
      <c r="A136" s="89" t="s">
        <v>509</v>
      </c>
      <c r="B136" s="72" t="s">
        <v>9</v>
      </c>
      <c r="C136" s="67" t="s">
        <v>482</v>
      </c>
      <c r="D136" s="68" t="s">
        <v>151</v>
      </c>
      <c r="E136" s="69">
        <v>16382</v>
      </c>
      <c r="F136" s="224"/>
      <c r="G136" s="22">
        <f t="shared" si="1"/>
        <v>0</v>
      </c>
      <c r="H136" s="7"/>
    </row>
    <row r="137" spans="1:9" ht="29.25" thickBot="1" x14ac:dyDescent="0.3">
      <c r="A137" s="90" t="s">
        <v>509</v>
      </c>
      <c r="B137" s="98" t="s">
        <v>28</v>
      </c>
      <c r="C137" s="99" t="s">
        <v>247</v>
      </c>
      <c r="D137" s="94" t="s">
        <v>60</v>
      </c>
      <c r="E137" s="93">
        <v>5265</v>
      </c>
      <c r="F137" s="225"/>
      <c r="G137" s="23">
        <f t="shared" si="1"/>
        <v>0</v>
      </c>
      <c r="H137" s="42" t="s">
        <v>44</v>
      </c>
      <c r="I137" s="25">
        <f>ROUND(SUM(G135:G137),2)</f>
        <v>0</v>
      </c>
    </row>
    <row r="138" spans="1:9" ht="15" customHeight="1" x14ac:dyDescent="0.25">
      <c r="A138" s="45" t="s">
        <v>510</v>
      </c>
      <c r="B138" s="106">
        <v>7</v>
      </c>
      <c r="C138" s="241" t="s">
        <v>483</v>
      </c>
      <c r="D138" s="241"/>
      <c r="E138" s="241"/>
      <c r="F138" s="241"/>
      <c r="G138" s="21"/>
      <c r="H138" s="238" t="s">
        <v>706</v>
      </c>
    </row>
    <row r="139" spans="1:9" x14ac:dyDescent="0.25">
      <c r="A139" s="89" t="s">
        <v>510</v>
      </c>
      <c r="B139" s="78" t="s">
        <v>29</v>
      </c>
      <c r="C139" s="73" t="s">
        <v>248</v>
      </c>
      <c r="D139" s="79"/>
      <c r="E139" s="69"/>
      <c r="F139" s="226"/>
      <c r="G139" s="22"/>
      <c r="H139" s="239"/>
    </row>
    <row r="140" spans="1:9" x14ac:dyDescent="0.25">
      <c r="A140" s="89" t="s">
        <v>510</v>
      </c>
      <c r="B140" s="78" t="s">
        <v>249</v>
      </c>
      <c r="C140" s="73" t="s">
        <v>250</v>
      </c>
      <c r="D140" s="79"/>
      <c r="E140" s="69"/>
      <c r="F140" s="226"/>
      <c r="G140" s="22"/>
      <c r="H140" s="239"/>
    </row>
    <row r="141" spans="1:9" x14ac:dyDescent="0.25">
      <c r="A141" s="89" t="s">
        <v>510</v>
      </c>
      <c r="B141" s="72" t="s">
        <v>251</v>
      </c>
      <c r="C141" s="67" t="s">
        <v>484</v>
      </c>
      <c r="D141" s="68" t="s">
        <v>145</v>
      </c>
      <c r="E141" s="69">
        <v>484.38</v>
      </c>
      <c r="F141" s="224"/>
      <c r="G141" s="22">
        <f t="shared" ref="G141:G237" si="3">ROUND((E141*F141),2)</f>
        <v>0</v>
      </c>
      <c r="H141" s="239"/>
    </row>
    <row r="142" spans="1:9" ht="25.5" x14ac:dyDescent="0.25">
      <c r="A142" s="89" t="s">
        <v>510</v>
      </c>
      <c r="B142" s="72" t="s">
        <v>252</v>
      </c>
      <c r="C142" s="67" t="s">
        <v>225</v>
      </c>
      <c r="D142" s="68" t="s">
        <v>151</v>
      </c>
      <c r="E142" s="69">
        <v>1085.3</v>
      </c>
      <c r="F142" s="224"/>
      <c r="G142" s="22">
        <f t="shared" si="3"/>
        <v>0</v>
      </c>
      <c r="H142" s="239"/>
    </row>
    <row r="143" spans="1:9" x14ac:dyDescent="0.25">
      <c r="A143" s="89" t="s">
        <v>510</v>
      </c>
      <c r="B143" s="72" t="s">
        <v>253</v>
      </c>
      <c r="C143" s="67" t="s">
        <v>254</v>
      </c>
      <c r="D143" s="68" t="s">
        <v>151</v>
      </c>
      <c r="E143" s="69">
        <v>859</v>
      </c>
      <c r="F143" s="224"/>
      <c r="G143" s="22">
        <f t="shared" si="3"/>
        <v>0</v>
      </c>
      <c r="H143" s="239"/>
    </row>
    <row r="144" spans="1:9" x14ac:dyDescent="0.25">
      <c r="A144" s="89" t="s">
        <v>510</v>
      </c>
      <c r="B144" s="72" t="s">
        <v>255</v>
      </c>
      <c r="C144" s="67" t="s">
        <v>478</v>
      </c>
      <c r="D144" s="68" t="s">
        <v>151</v>
      </c>
      <c r="E144" s="69">
        <v>859</v>
      </c>
      <c r="F144" s="224"/>
      <c r="G144" s="22">
        <f t="shared" si="3"/>
        <v>0</v>
      </c>
      <c r="H144" s="239"/>
    </row>
    <row r="145" spans="1:8" x14ac:dyDescent="0.25">
      <c r="A145" s="89" t="s">
        <v>510</v>
      </c>
      <c r="B145" s="72" t="s">
        <v>256</v>
      </c>
      <c r="C145" s="67" t="s">
        <v>230</v>
      </c>
      <c r="D145" s="68" t="s">
        <v>151</v>
      </c>
      <c r="E145" s="69">
        <v>858</v>
      </c>
      <c r="F145" s="224"/>
      <c r="G145" s="22">
        <f t="shared" si="3"/>
        <v>0</v>
      </c>
      <c r="H145" s="239"/>
    </row>
    <row r="146" spans="1:8" x14ac:dyDescent="0.25">
      <c r="A146" s="89" t="s">
        <v>510</v>
      </c>
      <c r="B146" s="72" t="s">
        <v>257</v>
      </c>
      <c r="C146" s="67" t="s">
        <v>485</v>
      </c>
      <c r="D146" s="68" t="s">
        <v>151</v>
      </c>
      <c r="E146" s="69">
        <v>858</v>
      </c>
      <c r="F146" s="224"/>
      <c r="G146" s="22">
        <f t="shared" si="3"/>
        <v>0</v>
      </c>
      <c r="H146" s="239"/>
    </row>
    <row r="147" spans="1:8" x14ac:dyDescent="0.25">
      <c r="A147" s="89" t="s">
        <v>510</v>
      </c>
      <c r="B147" s="72" t="s">
        <v>258</v>
      </c>
      <c r="C147" s="67" t="s">
        <v>233</v>
      </c>
      <c r="D147" s="68" t="s">
        <v>151</v>
      </c>
      <c r="E147" s="69">
        <v>858</v>
      </c>
      <c r="F147" s="224"/>
      <c r="G147" s="22">
        <f t="shared" si="3"/>
        <v>0</v>
      </c>
      <c r="H147" s="239"/>
    </row>
    <row r="148" spans="1:8" ht="25.5" x14ac:dyDescent="0.25">
      <c r="A148" s="89" t="s">
        <v>510</v>
      </c>
      <c r="B148" s="72" t="s">
        <v>259</v>
      </c>
      <c r="C148" s="67" t="s">
        <v>486</v>
      </c>
      <c r="D148" s="68" t="s">
        <v>151</v>
      </c>
      <c r="E148" s="68">
        <v>1308</v>
      </c>
      <c r="F148" s="224"/>
      <c r="G148" s="22">
        <f t="shared" si="3"/>
        <v>0</v>
      </c>
      <c r="H148" s="239"/>
    </row>
    <row r="149" spans="1:8" ht="33" customHeight="1" x14ac:dyDescent="0.25">
      <c r="A149" s="210" t="s">
        <v>510</v>
      </c>
      <c r="B149" s="177" t="s">
        <v>640</v>
      </c>
      <c r="C149" s="178" t="s">
        <v>52</v>
      </c>
      <c r="D149" s="179" t="s">
        <v>151</v>
      </c>
      <c r="E149" s="177">
        <v>858</v>
      </c>
      <c r="F149" s="227"/>
      <c r="G149" s="211">
        <f t="shared" ref="G149" si="4">ROUND((E149*F149),2)</f>
        <v>0</v>
      </c>
      <c r="H149" s="239"/>
    </row>
    <row r="150" spans="1:8" x14ac:dyDescent="0.25">
      <c r="A150" s="89" t="s">
        <v>510</v>
      </c>
      <c r="B150" s="78" t="s">
        <v>260</v>
      </c>
      <c r="C150" s="73" t="s">
        <v>261</v>
      </c>
      <c r="D150" s="68"/>
      <c r="E150" s="69"/>
      <c r="F150" s="224"/>
      <c r="G150" s="22"/>
      <c r="H150" s="239"/>
    </row>
    <row r="151" spans="1:8" x14ac:dyDescent="0.25">
      <c r="A151" s="89" t="s">
        <v>510</v>
      </c>
      <c r="B151" s="72" t="s">
        <v>262</v>
      </c>
      <c r="C151" s="67" t="s">
        <v>263</v>
      </c>
      <c r="D151" s="68" t="s">
        <v>145</v>
      </c>
      <c r="E151" s="69">
        <v>32.4</v>
      </c>
      <c r="F151" s="224"/>
      <c r="G151" s="22">
        <f t="shared" si="3"/>
        <v>0</v>
      </c>
      <c r="H151" s="239"/>
    </row>
    <row r="152" spans="1:8" ht="25.5" x14ac:dyDescent="0.25">
      <c r="A152" s="89" t="s">
        <v>510</v>
      </c>
      <c r="B152" s="72" t="s">
        <v>264</v>
      </c>
      <c r="C152" s="67" t="s">
        <v>225</v>
      </c>
      <c r="D152" s="68" t="s">
        <v>151</v>
      </c>
      <c r="E152" s="69">
        <v>113.8</v>
      </c>
      <c r="F152" s="224"/>
      <c r="G152" s="22">
        <f t="shared" si="3"/>
        <v>0</v>
      </c>
      <c r="H152" s="239"/>
    </row>
    <row r="153" spans="1:8" x14ac:dyDescent="0.25">
      <c r="A153" s="89" t="s">
        <v>510</v>
      </c>
      <c r="B153" s="72" t="s">
        <v>265</v>
      </c>
      <c r="C153" s="67" t="s">
        <v>266</v>
      </c>
      <c r="D153" s="68" t="s">
        <v>151</v>
      </c>
      <c r="E153" s="69">
        <v>107</v>
      </c>
      <c r="F153" s="224"/>
      <c r="G153" s="22">
        <f t="shared" si="3"/>
        <v>0</v>
      </c>
      <c r="H153" s="239"/>
    </row>
    <row r="154" spans="1:8" x14ac:dyDescent="0.25">
      <c r="A154" s="89" t="s">
        <v>510</v>
      </c>
      <c r="B154" s="72" t="s">
        <v>526</v>
      </c>
      <c r="C154" s="67" t="s">
        <v>478</v>
      </c>
      <c r="D154" s="68" t="s">
        <v>151</v>
      </c>
      <c r="E154" s="69">
        <v>107</v>
      </c>
      <c r="F154" s="224"/>
      <c r="G154" s="22">
        <f t="shared" si="3"/>
        <v>0</v>
      </c>
      <c r="H154" s="239"/>
    </row>
    <row r="155" spans="1:8" ht="15" customHeight="1" x14ac:dyDescent="0.25">
      <c r="A155" s="89" t="s">
        <v>510</v>
      </c>
      <c r="B155" s="72" t="s">
        <v>527</v>
      </c>
      <c r="C155" s="67" t="s">
        <v>269</v>
      </c>
      <c r="D155" s="68" t="s">
        <v>151</v>
      </c>
      <c r="E155" s="69">
        <v>107</v>
      </c>
      <c r="F155" s="224"/>
      <c r="G155" s="22">
        <f t="shared" si="3"/>
        <v>0</v>
      </c>
      <c r="H155" s="239"/>
    </row>
    <row r="156" spans="1:8" ht="25.5" x14ac:dyDescent="0.25">
      <c r="A156" s="89" t="s">
        <v>510</v>
      </c>
      <c r="B156" s="72" t="s">
        <v>528</v>
      </c>
      <c r="C156" s="67" t="s">
        <v>487</v>
      </c>
      <c r="D156" s="68" t="s">
        <v>151</v>
      </c>
      <c r="E156" s="68">
        <v>118</v>
      </c>
      <c r="F156" s="224"/>
      <c r="G156" s="22">
        <f t="shared" si="3"/>
        <v>0</v>
      </c>
      <c r="H156" s="239"/>
    </row>
    <row r="157" spans="1:8" x14ac:dyDescent="0.25">
      <c r="A157" s="89" t="s">
        <v>510</v>
      </c>
      <c r="B157" s="78" t="s">
        <v>271</v>
      </c>
      <c r="C157" s="73" t="s">
        <v>272</v>
      </c>
      <c r="D157" s="68"/>
      <c r="E157" s="69"/>
      <c r="F157" s="224"/>
      <c r="G157" s="22"/>
      <c r="H157" s="239"/>
    </row>
    <row r="158" spans="1:8" x14ac:dyDescent="0.25">
      <c r="A158" s="89" t="s">
        <v>510</v>
      </c>
      <c r="B158" s="72" t="s">
        <v>267</v>
      </c>
      <c r="C158" s="67" t="s">
        <v>273</v>
      </c>
      <c r="D158" s="68" t="s">
        <v>151</v>
      </c>
      <c r="E158" s="177">
        <v>162</v>
      </c>
      <c r="F158" s="224"/>
      <c r="G158" s="22">
        <f t="shared" si="3"/>
        <v>0</v>
      </c>
      <c r="H158" s="239"/>
    </row>
    <row r="159" spans="1:8" ht="25.5" x14ac:dyDescent="0.25">
      <c r="A159" s="89" t="s">
        <v>510</v>
      </c>
      <c r="B159" s="177" t="s">
        <v>268</v>
      </c>
      <c r="C159" s="67" t="s">
        <v>274</v>
      </c>
      <c r="D159" s="68" t="s">
        <v>8</v>
      </c>
      <c r="E159" s="69">
        <v>243</v>
      </c>
      <c r="F159" s="224"/>
      <c r="G159" s="22">
        <f t="shared" ref="G159:G177" si="5">ROUND((E159*F159),2)</f>
        <v>0</v>
      </c>
      <c r="H159" s="239"/>
    </row>
    <row r="160" spans="1:8" ht="25.5" x14ac:dyDescent="0.25">
      <c r="A160" s="210" t="s">
        <v>510</v>
      </c>
      <c r="B160" s="177" t="s">
        <v>270</v>
      </c>
      <c r="C160" s="178" t="s">
        <v>450</v>
      </c>
      <c r="D160" s="179" t="s">
        <v>59</v>
      </c>
      <c r="E160" s="179">
        <v>78</v>
      </c>
      <c r="F160" s="227"/>
      <c r="G160" s="211">
        <f t="shared" si="5"/>
        <v>0</v>
      </c>
      <c r="H160" s="239"/>
    </row>
    <row r="161" spans="1:8" ht="33.75" customHeight="1" x14ac:dyDescent="0.25">
      <c r="A161" s="210" t="s">
        <v>510</v>
      </c>
      <c r="B161" s="177" t="s">
        <v>651</v>
      </c>
      <c r="C161" s="178" t="s">
        <v>708</v>
      </c>
      <c r="D161" s="215" t="s">
        <v>56</v>
      </c>
      <c r="E161" s="179">
        <v>8</v>
      </c>
      <c r="F161" s="227"/>
      <c r="G161" s="211">
        <f t="shared" si="5"/>
        <v>0</v>
      </c>
      <c r="H161" s="239"/>
    </row>
    <row r="162" spans="1:8" ht="25.5" x14ac:dyDescent="0.25">
      <c r="A162" s="210" t="s">
        <v>510</v>
      </c>
      <c r="B162" s="177" t="s">
        <v>652</v>
      </c>
      <c r="C162" s="178" t="s">
        <v>458</v>
      </c>
      <c r="D162" s="179" t="s">
        <v>145</v>
      </c>
      <c r="E162" s="216">
        <v>10</v>
      </c>
      <c r="F162" s="227"/>
      <c r="G162" s="211">
        <f t="shared" si="5"/>
        <v>0</v>
      </c>
      <c r="H162" s="239"/>
    </row>
    <row r="163" spans="1:8" x14ac:dyDescent="0.25">
      <c r="A163" s="210" t="s">
        <v>510</v>
      </c>
      <c r="B163" s="177" t="s">
        <v>653</v>
      </c>
      <c r="C163" s="178" t="s">
        <v>626</v>
      </c>
      <c r="D163" s="179" t="s">
        <v>151</v>
      </c>
      <c r="E163" s="177">
        <v>9</v>
      </c>
      <c r="F163" s="227"/>
      <c r="G163" s="211">
        <f t="shared" si="5"/>
        <v>0</v>
      </c>
      <c r="H163" s="239"/>
    </row>
    <row r="164" spans="1:8" x14ac:dyDescent="0.25">
      <c r="A164" s="210" t="s">
        <v>510</v>
      </c>
      <c r="B164" s="177" t="s">
        <v>654</v>
      </c>
      <c r="C164" s="178" t="s">
        <v>153</v>
      </c>
      <c r="D164" s="179" t="s">
        <v>151</v>
      </c>
      <c r="E164" s="177">
        <v>9</v>
      </c>
      <c r="F164" s="227"/>
      <c r="G164" s="211">
        <f t="shared" si="5"/>
        <v>0</v>
      </c>
      <c r="H164" s="239"/>
    </row>
    <row r="165" spans="1:8" x14ac:dyDescent="0.25">
      <c r="A165" s="210" t="s">
        <v>510</v>
      </c>
      <c r="B165" s="177" t="s">
        <v>655</v>
      </c>
      <c r="C165" s="178" t="s">
        <v>663</v>
      </c>
      <c r="D165" s="179" t="s">
        <v>145</v>
      </c>
      <c r="E165" s="177">
        <v>8</v>
      </c>
      <c r="F165" s="227"/>
      <c r="G165" s="211">
        <f t="shared" si="5"/>
        <v>0</v>
      </c>
      <c r="H165" s="239"/>
    </row>
    <row r="166" spans="1:8" x14ac:dyDescent="0.25">
      <c r="A166" s="210" t="s">
        <v>510</v>
      </c>
      <c r="B166" s="177" t="s">
        <v>656</v>
      </c>
      <c r="C166" s="178" t="s">
        <v>664</v>
      </c>
      <c r="D166" s="179" t="s">
        <v>145</v>
      </c>
      <c r="E166" s="177">
        <v>5</v>
      </c>
      <c r="F166" s="227"/>
      <c r="G166" s="211">
        <f t="shared" si="5"/>
        <v>0</v>
      </c>
      <c r="H166" s="239"/>
    </row>
    <row r="167" spans="1:8" ht="25.5" x14ac:dyDescent="0.25">
      <c r="A167" s="210" t="s">
        <v>510</v>
      </c>
      <c r="B167" s="177" t="s">
        <v>657</v>
      </c>
      <c r="C167" s="178" t="s">
        <v>225</v>
      </c>
      <c r="D167" s="179" t="s">
        <v>151</v>
      </c>
      <c r="E167" s="177">
        <v>27</v>
      </c>
      <c r="F167" s="227"/>
      <c r="G167" s="211">
        <f t="shared" si="5"/>
        <v>0</v>
      </c>
      <c r="H167" s="239"/>
    </row>
    <row r="168" spans="1:8" x14ac:dyDescent="0.25">
      <c r="A168" s="210" t="s">
        <v>510</v>
      </c>
      <c r="B168" s="177" t="s">
        <v>658</v>
      </c>
      <c r="C168" s="178" t="s">
        <v>254</v>
      </c>
      <c r="D168" s="179" t="s">
        <v>151</v>
      </c>
      <c r="E168" s="177">
        <v>6</v>
      </c>
      <c r="F168" s="227"/>
      <c r="G168" s="211">
        <f t="shared" si="5"/>
        <v>0</v>
      </c>
      <c r="H168" s="239"/>
    </row>
    <row r="169" spans="1:8" x14ac:dyDescent="0.25">
      <c r="A169" s="210" t="s">
        <v>510</v>
      </c>
      <c r="B169" s="177" t="s">
        <v>659</v>
      </c>
      <c r="C169" s="178" t="s">
        <v>478</v>
      </c>
      <c r="D169" s="179" t="s">
        <v>151</v>
      </c>
      <c r="E169" s="177">
        <v>6</v>
      </c>
      <c r="F169" s="227"/>
      <c r="G169" s="211">
        <f t="shared" si="5"/>
        <v>0</v>
      </c>
      <c r="H169" s="239"/>
    </row>
    <row r="170" spans="1:8" x14ac:dyDescent="0.25">
      <c r="A170" s="210" t="s">
        <v>510</v>
      </c>
      <c r="B170" s="177" t="s">
        <v>660</v>
      </c>
      <c r="C170" s="178" t="s">
        <v>230</v>
      </c>
      <c r="D170" s="179" t="s">
        <v>151</v>
      </c>
      <c r="E170" s="177">
        <v>6</v>
      </c>
      <c r="F170" s="227"/>
      <c r="G170" s="211">
        <f t="shared" si="5"/>
        <v>0</v>
      </c>
      <c r="H170" s="239"/>
    </row>
    <row r="171" spans="1:8" x14ac:dyDescent="0.25">
      <c r="A171" s="210" t="s">
        <v>510</v>
      </c>
      <c r="B171" s="177" t="s">
        <v>661</v>
      </c>
      <c r="C171" s="178" t="s">
        <v>485</v>
      </c>
      <c r="D171" s="179" t="s">
        <v>151</v>
      </c>
      <c r="E171" s="177">
        <v>6</v>
      </c>
      <c r="F171" s="227"/>
      <c r="G171" s="211">
        <f t="shared" si="5"/>
        <v>0</v>
      </c>
      <c r="H171" s="239"/>
    </row>
    <row r="172" spans="1:8" x14ac:dyDescent="0.25">
      <c r="A172" s="210" t="s">
        <v>510</v>
      </c>
      <c r="B172" s="177" t="s">
        <v>662</v>
      </c>
      <c r="C172" s="178" t="s">
        <v>233</v>
      </c>
      <c r="D172" s="179" t="s">
        <v>151</v>
      </c>
      <c r="E172" s="177">
        <v>77</v>
      </c>
      <c r="F172" s="227"/>
      <c r="G172" s="211">
        <f t="shared" si="5"/>
        <v>0</v>
      </c>
      <c r="H172" s="239"/>
    </row>
    <row r="173" spans="1:8" x14ac:dyDescent="0.25">
      <c r="A173" s="210" t="s">
        <v>510</v>
      </c>
      <c r="B173" s="177" t="s">
        <v>665</v>
      </c>
      <c r="C173" s="178" t="s">
        <v>266</v>
      </c>
      <c r="D173" s="179" t="s">
        <v>151</v>
      </c>
      <c r="E173" s="177">
        <v>3</v>
      </c>
      <c r="F173" s="227"/>
      <c r="G173" s="211">
        <f t="shared" si="5"/>
        <v>0</v>
      </c>
      <c r="H173" s="239"/>
    </row>
    <row r="174" spans="1:8" x14ac:dyDescent="0.25">
      <c r="A174" s="210" t="s">
        <v>510</v>
      </c>
      <c r="B174" s="177" t="s">
        <v>666</v>
      </c>
      <c r="C174" s="178" t="s">
        <v>478</v>
      </c>
      <c r="D174" s="179" t="s">
        <v>151</v>
      </c>
      <c r="E174" s="177">
        <v>3</v>
      </c>
      <c r="F174" s="227"/>
      <c r="G174" s="211">
        <f t="shared" si="5"/>
        <v>0</v>
      </c>
      <c r="H174" s="239"/>
    </row>
    <row r="175" spans="1:8" x14ac:dyDescent="0.25">
      <c r="A175" s="210" t="s">
        <v>510</v>
      </c>
      <c r="B175" s="177" t="s">
        <v>667</v>
      </c>
      <c r="C175" s="178" t="s">
        <v>269</v>
      </c>
      <c r="D175" s="179" t="s">
        <v>151</v>
      </c>
      <c r="E175" s="177">
        <v>50</v>
      </c>
      <c r="F175" s="227"/>
      <c r="G175" s="211">
        <f t="shared" si="5"/>
        <v>0</v>
      </c>
      <c r="H175" s="239"/>
    </row>
    <row r="176" spans="1:8" x14ac:dyDescent="0.25">
      <c r="A176" s="210" t="s">
        <v>510</v>
      </c>
      <c r="B176" s="177" t="s">
        <v>668</v>
      </c>
      <c r="C176" s="178" t="s">
        <v>695</v>
      </c>
      <c r="D176" s="179" t="s">
        <v>56</v>
      </c>
      <c r="E176" s="220" t="s">
        <v>697</v>
      </c>
      <c r="F176" s="227"/>
      <c r="G176" s="211">
        <f t="shared" ref="G176" si="6">ROUND((E176*F176),2)</f>
        <v>0</v>
      </c>
      <c r="H176" s="239"/>
    </row>
    <row r="177" spans="1:8" x14ac:dyDescent="0.25">
      <c r="A177" s="210" t="s">
        <v>510</v>
      </c>
      <c r="B177" s="177" t="s">
        <v>699</v>
      </c>
      <c r="C177" s="178" t="s">
        <v>478</v>
      </c>
      <c r="D177" s="179" t="s">
        <v>151</v>
      </c>
      <c r="E177" s="220" t="s">
        <v>698</v>
      </c>
      <c r="F177" s="227"/>
      <c r="G177" s="211">
        <f t="shared" si="5"/>
        <v>0</v>
      </c>
      <c r="H177" s="239"/>
    </row>
    <row r="178" spans="1:8" x14ac:dyDescent="0.25">
      <c r="A178" s="89" t="s">
        <v>510</v>
      </c>
      <c r="B178" s="78" t="s">
        <v>36</v>
      </c>
      <c r="C178" s="73" t="s">
        <v>275</v>
      </c>
      <c r="D178" s="79"/>
      <c r="E178" s="69"/>
      <c r="F178" s="224"/>
      <c r="G178" s="22"/>
      <c r="H178" s="239"/>
    </row>
    <row r="179" spans="1:8" x14ac:dyDescent="0.25">
      <c r="A179" s="89" t="s">
        <v>510</v>
      </c>
      <c r="B179" s="107" t="s">
        <v>276</v>
      </c>
      <c r="C179" s="73" t="s">
        <v>250</v>
      </c>
      <c r="D179" s="79"/>
      <c r="E179" s="69"/>
      <c r="F179" s="224"/>
      <c r="G179" s="22"/>
      <c r="H179" s="239"/>
    </row>
    <row r="180" spans="1:8" x14ac:dyDescent="0.25">
      <c r="A180" s="89" t="s">
        <v>510</v>
      </c>
      <c r="B180" s="80" t="s">
        <v>277</v>
      </c>
      <c r="C180" s="81" t="s">
        <v>488</v>
      </c>
      <c r="D180" s="82" t="s">
        <v>145</v>
      </c>
      <c r="E180" s="83">
        <v>452.87</v>
      </c>
      <c r="F180" s="224"/>
      <c r="G180" s="22">
        <f t="shared" si="3"/>
        <v>0</v>
      </c>
      <c r="H180" s="239"/>
    </row>
    <row r="181" spans="1:8" ht="25.5" x14ac:dyDescent="0.25">
      <c r="A181" s="89" t="s">
        <v>510</v>
      </c>
      <c r="B181" s="80" t="s">
        <v>278</v>
      </c>
      <c r="C181" s="81" t="s">
        <v>239</v>
      </c>
      <c r="D181" s="82" t="s">
        <v>151</v>
      </c>
      <c r="E181" s="83">
        <v>1097.2</v>
      </c>
      <c r="F181" s="224"/>
      <c r="G181" s="22">
        <f t="shared" si="3"/>
        <v>0</v>
      </c>
      <c r="H181" s="239"/>
    </row>
    <row r="182" spans="1:8" x14ac:dyDescent="0.25">
      <c r="A182" s="89" t="s">
        <v>510</v>
      </c>
      <c r="B182" s="80" t="s">
        <v>279</v>
      </c>
      <c r="C182" s="67" t="s">
        <v>254</v>
      </c>
      <c r="D182" s="68" t="s">
        <v>151</v>
      </c>
      <c r="E182" s="69">
        <v>859</v>
      </c>
      <c r="F182" s="224"/>
      <c r="G182" s="22">
        <f t="shared" si="3"/>
        <v>0</v>
      </c>
      <c r="H182" s="239"/>
    </row>
    <row r="183" spans="1:8" x14ac:dyDescent="0.25">
      <c r="A183" s="89" t="s">
        <v>510</v>
      </c>
      <c r="B183" s="80" t="s">
        <v>280</v>
      </c>
      <c r="C183" s="67" t="s">
        <v>478</v>
      </c>
      <c r="D183" s="68" t="s">
        <v>151</v>
      </c>
      <c r="E183" s="69">
        <v>859</v>
      </c>
      <c r="F183" s="224"/>
      <c r="G183" s="22">
        <f t="shared" si="3"/>
        <v>0</v>
      </c>
      <c r="H183" s="239"/>
    </row>
    <row r="184" spans="1:8" x14ac:dyDescent="0.25">
      <c r="A184" s="89" t="s">
        <v>510</v>
      </c>
      <c r="B184" s="80" t="s">
        <v>281</v>
      </c>
      <c r="C184" s="67" t="s">
        <v>230</v>
      </c>
      <c r="D184" s="68" t="s">
        <v>151</v>
      </c>
      <c r="E184" s="69">
        <v>858</v>
      </c>
      <c r="F184" s="224"/>
      <c r="G184" s="22">
        <f t="shared" si="3"/>
        <v>0</v>
      </c>
      <c r="H184" s="239"/>
    </row>
    <row r="185" spans="1:8" x14ac:dyDescent="0.25">
      <c r="A185" s="89" t="s">
        <v>510</v>
      </c>
      <c r="B185" s="80" t="s">
        <v>282</v>
      </c>
      <c r="C185" s="67" t="s">
        <v>479</v>
      </c>
      <c r="D185" s="68" t="s">
        <v>151</v>
      </c>
      <c r="E185" s="69">
        <v>858</v>
      </c>
      <c r="F185" s="224"/>
      <c r="G185" s="22">
        <f t="shared" si="3"/>
        <v>0</v>
      </c>
      <c r="H185" s="239"/>
    </row>
    <row r="186" spans="1:8" x14ac:dyDescent="0.25">
      <c r="A186" s="89" t="s">
        <v>510</v>
      </c>
      <c r="B186" s="80" t="s">
        <v>283</v>
      </c>
      <c r="C186" s="67" t="s">
        <v>233</v>
      </c>
      <c r="D186" s="68" t="s">
        <v>151</v>
      </c>
      <c r="E186" s="69">
        <v>858</v>
      </c>
      <c r="F186" s="224"/>
      <c r="G186" s="22">
        <f t="shared" si="3"/>
        <v>0</v>
      </c>
      <c r="H186" s="239"/>
    </row>
    <row r="187" spans="1:8" ht="25.5" x14ac:dyDescent="0.25">
      <c r="A187" s="89" t="s">
        <v>510</v>
      </c>
      <c r="B187" s="80" t="s">
        <v>284</v>
      </c>
      <c r="C187" s="67" t="s">
        <v>486</v>
      </c>
      <c r="D187" s="68" t="s">
        <v>151</v>
      </c>
      <c r="E187" s="69">
        <v>1308</v>
      </c>
      <c r="F187" s="224"/>
      <c r="G187" s="22">
        <f t="shared" si="3"/>
        <v>0</v>
      </c>
      <c r="H187" s="239"/>
    </row>
    <row r="188" spans="1:8" x14ac:dyDescent="0.25">
      <c r="A188" s="210" t="s">
        <v>510</v>
      </c>
      <c r="B188" s="177" t="s">
        <v>641</v>
      </c>
      <c r="C188" s="178" t="s">
        <v>52</v>
      </c>
      <c r="D188" s="179" t="s">
        <v>151</v>
      </c>
      <c r="E188" s="177">
        <v>858</v>
      </c>
      <c r="F188" s="227"/>
      <c r="G188" s="211">
        <f t="shared" si="3"/>
        <v>0</v>
      </c>
      <c r="H188" s="239"/>
    </row>
    <row r="189" spans="1:8" x14ac:dyDescent="0.25">
      <c r="A189" s="89" t="s">
        <v>510</v>
      </c>
      <c r="B189" s="107" t="s">
        <v>285</v>
      </c>
      <c r="C189" s="73" t="s">
        <v>261</v>
      </c>
      <c r="D189" s="68"/>
      <c r="E189" s="69"/>
      <c r="F189" s="224"/>
      <c r="G189" s="22"/>
      <c r="H189" s="239"/>
    </row>
    <row r="190" spans="1:8" x14ac:dyDescent="0.25">
      <c r="A190" s="89" t="s">
        <v>510</v>
      </c>
      <c r="B190" s="80" t="s">
        <v>286</v>
      </c>
      <c r="C190" s="81" t="s">
        <v>489</v>
      </c>
      <c r="D190" s="82" t="s">
        <v>145</v>
      </c>
      <c r="E190" s="83">
        <v>32</v>
      </c>
      <c r="F190" s="224"/>
      <c r="G190" s="22">
        <f t="shared" si="3"/>
        <v>0</v>
      </c>
      <c r="H190" s="239"/>
    </row>
    <row r="191" spans="1:8" ht="25.5" x14ac:dyDescent="0.25">
      <c r="A191" s="89" t="s">
        <v>510</v>
      </c>
      <c r="B191" s="80" t="s">
        <v>287</v>
      </c>
      <c r="C191" s="81" t="s">
        <v>288</v>
      </c>
      <c r="D191" s="82" t="s">
        <v>151</v>
      </c>
      <c r="E191" s="83">
        <v>113.9</v>
      </c>
      <c r="F191" s="224"/>
      <c r="G191" s="22">
        <f t="shared" si="3"/>
        <v>0</v>
      </c>
      <c r="H191" s="239"/>
    </row>
    <row r="192" spans="1:8" x14ac:dyDescent="0.25">
      <c r="A192" s="89" t="s">
        <v>510</v>
      </c>
      <c r="B192" s="80" t="s">
        <v>289</v>
      </c>
      <c r="C192" s="67" t="s">
        <v>290</v>
      </c>
      <c r="D192" s="68" t="s">
        <v>151</v>
      </c>
      <c r="E192" s="69">
        <v>107</v>
      </c>
      <c r="F192" s="224"/>
      <c r="G192" s="22">
        <f t="shared" si="3"/>
        <v>0</v>
      </c>
      <c r="H192" s="239"/>
    </row>
    <row r="193" spans="1:8" x14ac:dyDescent="0.25">
      <c r="A193" s="89" t="s">
        <v>510</v>
      </c>
      <c r="B193" s="80" t="s">
        <v>291</v>
      </c>
      <c r="C193" s="67" t="s">
        <v>478</v>
      </c>
      <c r="D193" s="68" t="s">
        <v>151</v>
      </c>
      <c r="E193" s="69">
        <v>107</v>
      </c>
      <c r="F193" s="224"/>
      <c r="G193" s="22">
        <f t="shared" si="3"/>
        <v>0</v>
      </c>
      <c r="H193" s="239"/>
    </row>
    <row r="194" spans="1:8" x14ac:dyDescent="0.25">
      <c r="A194" s="89" t="s">
        <v>510</v>
      </c>
      <c r="B194" s="80" t="s">
        <v>292</v>
      </c>
      <c r="C194" s="67" t="s">
        <v>269</v>
      </c>
      <c r="D194" s="68" t="s">
        <v>151</v>
      </c>
      <c r="E194" s="69">
        <v>107</v>
      </c>
      <c r="F194" s="224"/>
      <c r="G194" s="22">
        <f t="shared" si="3"/>
        <v>0</v>
      </c>
      <c r="H194" s="239"/>
    </row>
    <row r="195" spans="1:8" ht="25.5" x14ac:dyDescent="0.25">
      <c r="A195" s="89" t="s">
        <v>510</v>
      </c>
      <c r="B195" s="80" t="s">
        <v>293</v>
      </c>
      <c r="C195" s="67" t="s">
        <v>490</v>
      </c>
      <c r="D195" s="68" t="s">
        <v>151</v>
      </c>
      <c r="E195" s="69">
        <v>118</v>
      </c>
      <c r="F195" s="224"/>
      <c r="G195" s="22">
        <f t="shared" si="3"/>
        <v>0</v>
      </c>
      <c r="H195" s="239"/>
    </row>
    <row r="196" spans="1:8" x14ac:dyDescent="0.25">
      <c r="A196" s="89" t="s">
        <v>510</v>
      </c>
      <c r="B196" s="107" t="s">
        <v>529</v>
      </c>
      <c r="C196" s="73" t="s">
        <v>272</v>
      </c>
      <c r="D196" s="68"/>
      <c r="E196" s="69"/>
      <c r="F196" s="224"/>
      <c r="G196" s="22"/>
      <c r="H196" s="239"/>
    </row>
    <row r="197" spans="1:8" x14ac:dyDescent="0.25">
      <c r="A197" s="89" t="s">
        <v>510</v>
      </c>
      <c r="B197" s="72" t="s">
        <v>530</v>
      </c>
      <c r="C197" s="67" t="s">
        <v>273</v>
      </c>
      <c r="D197" s="68" t="s">
        <v>151</v>
      </c>
      <c r="E197" s="177">
        <v>162</v>
      </c>
      <c r="F197" s="224"/>
      <c r="G197" s="22">
        <f t="shared" si="3"/>
        <v>0</v>
      </c>
      <c r="H197" s="239"/>
    </row>
    <row r="198" spans="1:8" ht="25.5" x14ac:dyDescent="0.25">
      <c r="A198" s="89" t="s">
        <v>510</v>
      </c>
      <c r="B198" s="177" t="s">
        <v>531</v>
      </c>
      <c r="C198" s="67" t="s">
        <v>274</v>
      </c>
      <c r="D198" s="68" t="s">
        <v>8</v>
      </c>
      <c r="E198" s="177">
        <v>242.5</v>
      </c>
      <c r="F198" s="224"/>
      <c r="G198" s="22">
        <f t="shared" ref="G198:G216" si="7">ROUND((E198*F198),2)</f>
        <v>0</v>
      </c>
      <c r="H198" s="239"/>
    </row>
    <row r="199" spans="1:8" ht="25.5" x14ac:dyDescent="0.25">
      <c r="A199" s="210" t="s">
        <v>510</v>
      </c>
      <c r="B199" s="177" t="s">
        <v>671</v>
      </c>
      <c r="C199" s="178" t="s">
        <v>450</v>
      </c>
      <c r="D199" s="179" t="s">
        <v>59</v>
      </c>
      <c r="E199" s="179">
        <v>78</v>
      </c>
      <c r="F199" s="227"/>
      <c r="G199" s="211">
        <f t="shared" si="7"/>
        <v>0</v>
      </c>
      <c r="H199" s="239"/>
    </row>
    <row r="200" spans="1:8" ht="39.75" customHeight="1" x14ac:dyDescent="0.25">
      <c r="A200" s="210" t="s">
        <v>510</v>
      </c>
      <c r="B200" s="177" t="s">
        <v>672</v>
      </c>
      <c r="C200" s="178" t="s">
        <v>708</v>
      </c>
      <c r="D200" s="215" t="s">
        <v>56</v>
      </c>
      <c r="E200" s="179">
        <v>8</v>
      </c>
      <c r="F200" s="227"/>
      <c r="G200" s="211">
        <f t="shared" si="7"/>
        <v>0</v>
      </c>
      <c r="H200" s="239"/>
    </row>
    <row r="201" spans="1:8" ht="25.5" x14ac:dyDescent="0.25">
      <c r="A201" s="210" t="s">
        <v>510</v>
      </c>
      <c r="B201" s="177" t="s">
        <v>673</v>
      </c>
      <c r="C201" s="178" t="s">
        <v>458</v>
      </c>
      <c r="D201" s="179" t="s">
        <v>145</v>
      </c>
      <c r="E201" s="216">
        <v>10</v>
      </c>
      <c r="F201" s="227"/>
      <c r="G201" s="211">
        <f t="shared" si="7"/>
        <v>0</v>
      </c>
      <c r="H201" s="239"/>
    </row>
    <row r="202" spans="1:8" x14ac:dyDescent="0.25">
      <c r="A202" s="210" t="s">
        <v>510</v>
      </c>
      <c r="B202" s="177" t="s">
        <v>674</v>
      </c>
      <c r="C202" s="178" t="s">
        <v>626</v>
      </c>
      <c r="D202" s="179" t="s">
        <v>151</v>
      </c>
      <c r="E202" s="177">
        <v>9</v>
      </c>
      <c r="F202" s="227"/>
      <c r="G202" s="211">
        <f t="shared" si="7"/>
        <v>0</v>
      </c>
      <c r="H202" s="239"/>
    </row>
    <row r="203" spans="1:8" x14ac:dyDescent="0.25">
      <c r="A203" s="210" t="s">
        <v>510</v>
      </c>
      <c r="B203" s="177" t="s">
        <v>675</v>
      </c>
      <c r="C203" s="178" t="s">
        <v>153</v>
      </c>
      <c r="D203" s="179" t="s">
        <v>151</v>
      </c>
      <c r="E203" s="177">
        <v>9</v>
      </c>
      <c r="F203" s="227"/>
      <c r="G203" s="211">
        <f t="shared" si="7"/>
        <v>0</v>
      </c>
      <c r="H203" s="239"/>
    </row>
    <row r="204" spans="1:8" x14ac:dyDescent="0.25">
      <c r="A204" s="210" t="s">
        <v>510</v>
      </c>
      <c r="B204" s="177" t="s">
        <v>676</v>
      </c>
      <c r="C204" s="217" t="s">
        <v>669</v>
      </c>
      <c r="D204" s="218" t="s">
        <v>145</v>
      </c>
      <c r="E204" s="219">
        <v>7</v>
      </c>
      <c r="F204" s="227"/>
      <c r="G204" s="211">
        <f t="shared" si="7"/>
        <v>0</v>
      </c>
      <c r="H204" s="239"/>
    </row>
    <row r="205" spans="1:8" x14ac:dyDescent="0.25">
      <c r="A205" s="210" t="s">
        <v>510</v>
      </c>
      <c r="B205" s="177" t="s">
        <v>677</v>
      </c>
      <c r="C205" s="217" t="s">
        <v>670</v>
      </c>
      <c r="D205" s="218" t="s">
        <v>145</v>
      </c>
      <c r="E205" s="219">
        <v>4</v>
      </c>
      <c r="F205" s="227"/>
      <c r="G205" s="211">
        <f t="shared" si="7"/>
        <v>0</v>
      </c>
      <c r="H205" s="239"/>
    </row>
    <row r="206" spans="1:8" ht="25.5" x14ac:dyDescent="0.25">
      <c r="A206" s="210" t="s">
        <v>510</v>
      </c>
      <c r="B206" s="177" t="s">
        <v>678</v>
      </c>
      <c r="C206" s="217" t="s">
        <v>701</v>
      </c>
      <c r="D206" s="218" t="s">
        <v>151</v>
      </c>
      <c r="E206" s="219">
        <v>17</v>
      </c>
      <c r="F206" s="227"/>
      <c r="G206" s="211">
        <f t="shared" si="7"/>
        <v>0</v>
      </c>
      <c r="H206" s="239"/>
    </row>
    <row r="207" spans="1:8" ht="25.5" x14ac:dyDescent="0.25">
      <c r="A207" s="210" t="s">
        <v>510</v>
      </c>
      <c r="B207" s="177" t="s">
        <v>679</v>
      </c>
      <c r="C207" s="217" t="s">
        <v>702</v>
      </c>
      <c r="D207" s="218" t="s">
        <v>151</v>
      </c>
      <c r="E207" s="219">
        <v>11</v>
      </c>
      <c r="F207" s="227"/>
      <c r="G207" s="211">
        <f t="shared" ref="G207" si="8">ROUND((E207*F207),2)</f>
        <v>0</v>
      </c>
      <c r="H207" s="239"/>
    </row>
    <row r="208" spans="1:8" x14ac:dyDescent="0.25">
      <c r="A208" s="210" t="s">
        <v>510</v>
      </c>
      <c r="B208" s="177" t="s">
        <v>680</v>
      </c>
      <c r="C208" s="178" t="s">
        <v>254</v>
      </c>
      <c r="D208" s="179" t="s">
        <v>151</v>
      </c>
      <c r="E208" s="177">
        <v>6</v>
      </c>
      <c r="F208" s="227"/>
      <c r="G208" s="211">
        <f t="shared" si="7"/>
        <v>0</v>
      </c>
      <c r="H208" s="239"/>
    </row>
    <row r="209" spans="1:9" x14ac:dyDescent="0.25">
      <c r="A209" s="210" t="s">
        <v>510</v>
      </c>
      <c r="B209" s="177" t="s">
        <v>681</v>
      </c>
      <c r="C209" s="178" t="s">
        <v>478</v>
      </c>
      <c r="D209" s="179" t="s">
        <v>151</v>
      </c>
      <c r="E209" s="177">
        <v>6</v>
      </c>
      <c r="F209" s="227"/>
      <c r="G209" s="211">
        <f t="shared" si="7"/>
        <v>0</v>
      </c>
      <c r="H209" s="239"/>
    </row>
    <row r="210" spans="1:9" x14ac:dyDescent="0.25">
      <c r="A210" s="210" t="s">
        <v>510</v>
      </c>
      <c r="B210" s="177" t="s">
        <v>682</v>
      </c>
      <c r="C210" s="178" t="s">
        <v>230</v>
      </c>
      <c r="D210" s="179" t="s">
        <v>151</v>
      </c>
      <c r="E210" s="177">
        <v>6</v>
      </c>
      <c r="F210" s="227"/>
      <c r="G210" s="211">
        <f t="shared" si="7"/>
        <v>0</v>
      </c>
      <c r="H210" s="239"/>
    </row>
    <row r="211" spans="1:9" x14ac:dyDescent="0.25">
      <c r="A211" s="210" t="s">
        <v>510</v>
      </c>
      <c r="B211" s="177" t="s">
        <v>683</v>
      </c>
      <c r="C211" s="178" t="s">
        <v>485</v>
      </c>
      <c r="D211" s="179" t="s">
        <v>151</v>
      </c>
      <c r="E211" s="177">
        <v>6</v>
      </c>
      <c r="F211" s="227"/>
      <c r="G211" s="211">
        <f t="shared" si="7"/>
        <v>0</v>
      </c>
      <c r="H211" s="239"/>
    </row>
    <row r="212" spans="1:9" x14ac:dyDescent="0.25">
      <c r="A212" s="210" t="s">
        <v>510</v>
      </c>
      <c r="B212" s="177" t="s">
        <v>684</v>
      </c>
      <c r="C212" s="178" t="s">
        <v>233</v>
      </c>
      <c r="D212" s="179" t="s">
        <v>151</v>
      </c>
      <c r="E212" s="177">
        <v>77</v>
      </c>
      <c r="F212" s="227"/>
      <c r="G212" s="211">
        <f t="shared" si="7"/>
        <v>0</v>
      </c>
      <c r="H212" s="239"/>
    </row>
    <row r="213" spans="1:9" x14ac:dyDescent="0.25">
      <c r="A213" s="210" t="s">
        <v>510</v>
      </c>
      <c r="B213" s="177" t="s">
        <v>685</v>
      </c>
      <c r="C213" s="178" t="s">
        <v>266</v>
      </c>
      <c r="D213" s="179" t="s">
        <v>151</v>
      </c>
      <c r="E213" s="177">
        <v>3</v>
      </c>
      <c r="F213" s="227"/>
      <c r="G213" s="211">
        <f t="shared" si="7"/>
        <v>0</v>
      </c>
      <c r="H213" s="239"/>
    </row>
    <row r="214" spans="1:9" x14ac:dyDescent="0.25">
      <c r="A214" s="210" t="s">
        <v>510</v>
      </c>
      <c r="B214" s="177" t="s">
        <v>686</v>
      </c>
      <c r="C214" s="178" t="s">
        <v>478</v>
      </c>
      <c r="D214" s="179" t="s">
        <v>151</v>
      </c>
      <c r="E214" s="177">
        <v>3</v>
      </c>
      <c r="F214" s="227"/>
      <c r="G214" s="211">
        <f t="shared" si="7"/>
        <v>0</v>
      </c>
      <c r="H214" s="239"/>
    </row>
    <row r="215" spans="1:9" x14ac:dyDescent="0.25">
      <c r="A215" s="210" t="s">
        <v>510</v>
      </c>
      <c r="B215" s="177" t="s">
        <v>687</v>
      </c>
      <c r="C215" s="178" t="s">
        <v>269</v>
      </c>
      <c r="D215" s="179" t="s">
        <v>151</v>
      </c>
      <c r="E215" s="177">
        <v>50</v>
      </c>
      <c r="F215" s="227"/>
      <c r="G215" s="211">
        <f t="shared" si="7"/>
        <v>0</v>
      </c>
      <c r="H215" s="239"/>
    </row>
    <row r="216" spans="1:9" ht="15.75" thickBot="1" x14ac:dyDescent="0.3">
      <c r="A216" s="210" t="s">
        <v>510</v>
      </c>
      <c r="B216" s="177" t="s">
        <v>688</v>
      </c>
      <c r="C216" s="178" t="s">
        <v>696</v>
      </c>
      <c r="D216" s="179" t="s">
        <v>56</v>
      </c>
      <c r="E216" s="220" t="s">
        <v>697</v>
      </c>
      <c r="F216" s="227"/>
      <c r="G216" s="211">
        <f t="shared" si="7"/>
        <v>0</v>
      </c>
      <c r="H216" s="240"/>
    </row>
    <row r="217" spans="1:9" ht="29.25" thickBot="1" x14ac:dyDescent="0.3">
      <c r="A217" s="210" t="s">
        <v>510</v>
      </c>
      <c r="B217" s="177" t="s">
        <v>700</v>
      </c>
      <c r="C217" s="178" t="s">
        <v>478</v>
      </c>
      <c r="D217" s="179" t="s">
        <v>151</v>
      </c>
      <c r="E217" s="220" t="s">
        <v>698</v>
      </c>
      <c r="F217" s="227"/>
      <c r="G217" s="211">
        <f t="shared" ref="G217" si="9">ROUND((E217*F217),2)</f>
        <v>0</v>
      </c>
      <c r="H217" s="42" t="s">
        <v>533</v>
      </c>
      <c r="I217" s="25">
        <f>ROUND(SUM(G138:G217),2)</f>
        <v>0</v>
      </c>
    </row>
    <row r="218" spans="1:9" x14ac:dyDescent="0.25">
      <c r="A218" s="45" t="s">
        <v>511</v>
      </c>
      <c r="B218" s="106">
        <v>8</v>
      </c>
      <c r="C218" s="241" t="s">
        <v>491</v>
      </c>
      <c r="D218" s="241"/>
      <c r="E218" s="241"/>
      <c r="F218" s="241"/>
      <c r="G218" s="21"/>
      <c r="H218" s="238" t="s">
        <v>707</v>
      </c>
    </row>
    <row r="219" spans="1:9" x14ac:dyDescent="0.25">
      <c r="A219" s="89" t="s">
        <v>511</v>
      </c>
      <c r="B219" s="78" t="s">
        <v>37</v>
      </c>
      <c r="C219" s="73" t="s">
        <v>294</v>
      </c>
      <c r="D219" s="68"/>
      <c r="E219" s="69"/>
      <c r="F219" s="226"/>
      <c r="G219" s="22"/>
      <c r="H219" s="239"/>
    </row>
    <row r="220" spans="1:9" x14ac:dyDescent="0.25">
      <c r="A220" s="89" t="s">
        <v>511</v>
      </c>
      <c r="B220" s="78" t="s">
        <v>295</v>
      </c>
      <c r="C220" s="73" t="s">
        <v>296</v>
      </c>
      <c r="D220" s="68"/>
      <c r="E220" s="69"/>
      <c r="F220" s="226"/>
      <c r="G220" s="22"/>
      <c r="H220" s="239"/>
    </row>
    <row r="221" spans="1:9" x14ac:dyDescent="0.25">
      <c r="A221" s="89" t="s">
        <v>511</v>
      </c>
      <c r="B221" s="72" t="s">
        <v>297</v>
      </c>
      <c r="C221" s="67" t="s">
        <v>492</v>
      </c>
      <c r="D221" s="68" t="s">
        <v>145</v>
      </c>
      <c r="E221" s="69">
        <v>889.4</v>
      </c>
      <c r="F221" s="224"/>
      <c r="G221" s="22">
        <f t="shared" si="3"/>
        <v>0</v>
      </c>
      <c r="H221" s="239"/>
    </row>
    <row r="222" spans="1:9" ht="25.5" x14ac:dyDescent="0.25">
      <c r="A222" s="89" t="s">
        <v>511</v>
      </c>
      <c r="B222" s="72" t="s">
        <v>298</v>
      </c>
      <c r="C222" s="67" t="s">
        <v>225</v>
      </c>
      <c r="D222" s="68" t="s">
        <v>151</v>
      </c>
      <c r="E222" s="177">
        <v>1499.59</v>
      </c>
      <c r="F222" s="224"/>
      <c r="G222" s="22">
        <f t="shared" si="3"/>
        <v>0</v>
      </c>
      <c r="H222" s="239"/>
    </row>
    <row r="223" spans="1:9" x14ac:dyDescent="0.25">
      <c r="A223" s="89" t="s">
        <v>511</v>
      </c>
      <c r="B223" s="72" t="s">
        <v>299</v>
      </c>
      <c r="C223" s="67" t="s">
        <v>300</v>
      </c>
      <c r="D223" s="68" t="s">
        <v>151</v>
      </c>
      <c r="E223" s="69">
        <v>821.8</v>
      </c>
      <c r="F223" s="224"/>
      <c r="G223" s="22">
        <f t="shared" si="3"/>
        <v>0</v>
      </c>
      <c r="H223" s="239"/>
    </row>
    <row r="224" spans="1:9" ht="25.5" x14ac:dyDescent="0.25">
      <c r="A224" s="89" t="s">
        <v>511</v>
      </c>
      <c r="B224" s="72" t="s">
        <v>301</v>
      </c>
      <c r="C224" s="67" t="s">
        <v>487</v>
      </c>
      <c r="D224" s="68" t="s">
        <v>151</v>
      </c>
      <c r="E224" s="68">
        <v>1934</v>
      </c>
      <c r="F224" s="224"/>
      <c r="G224" s="22">
        <f t="shared" si="3"/>
        <v>0</v>
      </c>
      <c r="H224" s="239"/>
    </row>
    <row r="225" spans="1:8" x14ac:dyDescent="0.25">
      <c r="A225" s="89" t="s">
        <v>511</v>
      </c>
      <c r="B225" s="72" t="s">
        <v>302</v>
      </c>
      <c r="C225" s="67" t="s">
        <v>303</v>
      </c>
      <c r="D225" s="68" t="s">
        <v>151</v>
      </c>
      <c r="E225" s="179">
        <v>27.75</v>
      </c>
      <c r="F225" s="224"/>
      <c r="G225" s="22">
        <f t="shared" si="3"/>
        <v>0</v>
      </c>
      <c r="H225" s="239"/>
    </row>
    <row r="226" spans="1:8" x14ac:dyDescent="0.25">
      <c r="A226" s="89" t="s">
        <v>511</v>
      </c>
      <c r="B226" s="78" t="s">
        <v>304</v>
      </c>
      <c r="C226" s="73" t="s">
        <v>305</v>
      </c>
      <c r="D226" s="68"/>
      <c r="E226" s="69"/>
      <c r="F226" s="224"/>
      <c r="G226" s="22"/>
      <c r="H226" s="239"/>
    </row>
    <row r="227" spans="1:8" x14ac:dyDescent="0.25">
      <c r="A227" s="89" t="s">
        <v>511</v>
      </c>
      <c r="B227" s="72" t="s">
        <v>306</v>
      </c>
      <c r="C227" s="67" t="s">
        <v>484</v>
      </c>
      <c r="D227" s="68" t="s">
        <v>145</v>
      </c>
      <c r="E227" s="69">
        <v>168.8</v>
      </c>
      <c r="F227" s="224"/>
      <c r="G227" s="22">
        <f t="shared" si="3"/>
        <v>0</v>
      </c>
      <c r="H227" s="239"/>
    </row>
    <row r="228" spans="1:8" ht="25.5" x14ac:dyDescent="0.25">
      <c r="A228" s="89" t="s">
        <v>511</v>
      </c>
      <c r="B228" s="72" t="s">
        <v>307</v>
      </c>
      <c r="C228" s="67" t="s">
        <v>225</v>
      </c>
      <c r="D228" s="68" t="s">
        <v>151</v>
      </c>
      <c r="E228" s="69">
        <v>318.27</v>
      </c>
      <c r="F228" s="224"/>
      <c r="G228" s="22">
        <f t="shared" si="3"/>
        <v>0</v>
      </c>
      <c r="H228" s="239"/>
    </row>
    <row r="229" spans="1:8" x14ac:dyDescent="0.25">
      <c r="A229" s="89" t="s">
        <v>511</v>
      </c>
      <c r="B229" s="72" t="s">
        <v>308</v>
      </c>
      <c r="C229" s="67" t="s">
        <v>254</v>
      </c>
      <c r="D229" s="68" t="s">
        <v>151</v>
      </c>
      <c r="E229" s="69">
        <v>216.79</v>
      </c>
      <c r="F229" s="224"/>
      <c r="G229" s="22">
        <f t="shared" si="3"/>
        <v>0</v>
      </c>
      <c r="H229" s="239"/>
    </row>
    <row r="230" spans="1:8" x14ac:dyDescent="0.25">
      <c r="A230" s="89" t="s">
        <v>511</v>
      </c>
      <c r="B230" s="72" t="s">
        <v>309</v>
      </c>
      <c r="C230" s="67" t="s">
        <v>478</v>
      </c>
      <c r="D230" s="68" t="s">
        <v>151</v>
      </c>
      <c r="E230" s="69">
        <v>216.79</v>
      </c>
      <c r="F230" s="224"/>
      <c r="G230" s="22">
        <f t="shared" si="3"/>
        <v>0</v>
      </c>
      <c r="H230" s="239"/>
    </row>
    <row r="231" spans="1:8" x14ac:dyDescent="0.25">
      <c r="A231" s="89" t="s">
        <v>511</v>
      </c>
      <c r="B231" s="72" t="s">
        <v>310</v>
      </c>
      <c r="C231" s="67" t="s">
        <v>230</v>
      </c>
      <c r="D231" s="68" t="s">
        <v>151</v>
      </c>
      <c r="E231" s="69">
        <v>216.49</v>
      </c>
      <c r="F231" s="224"/>
      <c r="G231" s="22">
        <f t="shared" si="3"/>
        <v>0</v>
      </c>
      <c r="H231" s="239"/>
    </row>
    <row r="232" spans="1:8" x14ac:dyDescent="0.25">
      <c r="A232" s="89" t="s">
        <v>511</v>
      </c>
      <c r="B232" s="72" t="s">
        <v>311</v>
      </c>
      <c r="C232" s="67" t="s">
        <v>479</v>
      </c>
      <c r="D232" s="68" t="s">
        <v>151</v>
      </c>
      <c r="E232" s="69">
        <v>216.49</v>
      </c>
      <c r="F232" s="224"/>
      <c r="G232" s="22">
        <f t="shared" si="3"/>
        <v>0</v>
      </c>
      <c r="H232" s="239"/>
    </row>
    <row r="233" spans="1:8" x14ac:dyDescent="0.25">
      <c r="A233" s="89" t="s">
        <v>511</v>
      </c>
      <c r="B233" s="72" t="s">
        <v>312</v>
      </c>
      <c r="C233" s="67" t="s">
        <v>233</v>
      </c>
      <c r="D233" s="68" t="s">
        <v>151</v>
      </c>
      <c r="E233" s="69">
        <v>216.49</v>
      </c>
      <c r="F233" s="224"/>
      <c r="G233" s="22">
        <f t="shared" si="3"/>
        <v>0</v>
      </c>
      <c r="H233" s="239"/>
    </row>
    <row r="234" spans="1:8" ht="25.5" x14ac:dyDescent="0.25">
      <c r="A234" s="89" t="s">
        <v>511</v>
      </c>
      <c r="B234" s="72" t="s">
        <v>313</v>
      </c>
      <c r="C234" s="67" t="s">
        <v>486</v>
      </c>
      <c r="D234" s="68" t="s">
        <v>151</v>
      </c>
      <c r="E234" s="68">
        <v>514</v>
      </c>
      <c r="F234" s="224"/>
      <c r="G234" s="22">
        <f t="shared" si="3"/>
        <v>0</v>
      </c>
      <c r="H234" s="239"/>
    </row>
    <row r="235" spans="1:8" x14ac:dyDescent="0.25">
      <c r="A235" s="89" t="s">
        <v>511</v>
      </c>
      <c r="B235" s="72" t="s">
        <v>314</v>
      </c>
      <c r="C235" s="67" t="s">
        <v>315</v>
      </c>
      <c r="D235" s="68" t="s">
        <v>151</v>
      </c>
      <c r="E235" s="69">
        <v>130.51</v>
      </c>
      <c r="F235" s="224"/>
      <c r="G235" s="22">
        <f t="shared" si="3"/>
        <v>0</v>
      </c>
      <c r="H235" s="239"/>
    </row>
    <row r="236" spans="1:8" x14ac:dyDescent="0.25">
      <c r="A236" s="89" t="s">
        <v>511</v>
      </c>
      <c r="B236" s="72" t="s">
        <v>316</v>
      </c>
      <c r="C236" s="67" t="s">
        <v>317</v>
      </c>
      <c r="D236" s="68" t="s">
        <v>151</v>
      </c>
      <c r="E236" s="69">
        <v>130.51</v>
      </c>
      <c r="F236" s="224"/>
      <c r="G236" s="22">
        <f t="shared" si="3"/>
        <v>0</v>
      </c>
      <c r="H236" s="239"/>
    </row>
    <row r="237" spans="1:8" x14ac:dyDescent="0.25">
      <c r="A237" s="89" t="s">
        <v>511</v>
      </c>
      <c r="B237" s="72" t="s">
        <v>318</v>
      </c>
      <c r="C237" s="67" t="s">
        <v>319</v>
      </c>
      <c r="D237" s="68" t="s">
        <v>151</v>
      </c>
      <c r="E237" s="69">
        <v>130.51</v>
      </c>
      <c r="F237" s="224"/>
      <c r="G237" s="22">
        <f t="shared" si="3"/>
        <v>0</v>
      </c>
      <c r="H237" s="239"/>
    </row>
    <row r="238" spans="1:8" x14ac:dyDescent="0.25">
      <c r="A238" s="210" t="s">
        <v>511</v>
      </c>
      <c r="B238" s="177" t="s">
        <v>642</v>
      </c>
      <c r="C238" s="178" t="s">
        <v>52</v>
      </c>
      <c r="D238" s="179" t="s">
        <v>151</v>
      </c>
      <c r="E238" s="177">
        <v>217</v>
      </c>
      <c r="F238" s="227"/>
      <c r="G238" s="211">
        <f t="shared" ref="G238" si="10">ROUND((E238*F238),2)</f>
        <v>0</v>
      </c>
      <c r="H238" s="239"/>
    </row>
    <row r="239" spans="1:8" x14ac:dyDescent="0.25">
      <c r="A239" s="89" t="s">
        <v>511</v>
      </c>
      <c r="B239" s="107" t="s">
        <v>320</v>
      </c>
      <c r="C239" s="73" t="s">
        <v>272</v>
      </c>
      <c r="D239" s="68"/>
      <c r="E239" s="69"/>
      <c r="F239" s="224"/>
      <c r="G239" s="22"/>
      <c r="H239" s="239"/>
    </row>
    <row r="240" spans="1:8" x14ac:dyDescent="0.25">
      <c r="A240" s="89" t="s">
        <v>511</v>
      </c>
      <c r="B240" s="80" t="s">
        <v>321</v>
      </c>
      <c r="C240" s="67" t="s">
        <v>322</v>
      </c>
      <c r="D240" s="68" t="s">
        <v>151</v>
      </c>
      <c r="E240" s="177">
        <v>103.16</v>
      </c>
      <c r="F240" s="224"/>
      <c r="G240" s="22">
        <f t="shared" ref="G240:G306" si="11">ROUND((E240*F240),2)</f>
        <v>0</v>
      </c>
      <c r="H240" s="239"/>
    </row>
    <row r="241" spans="1:8" ht="25.5" x14ac:dyDescent="0.25">
      <c r="A241" s="89" t="s">
        <v>511</v>
      </c>
      <c r="B241" s="80" t="s">
        <v>323</v>
      </c>
      <c r="C241" s="67" t="s">
        <v>274</v>
      </c>
      <c r="D241" s="68" t="s">
        <v>8</v>
      </c>
      <c r="E241" s="69">
        <v>339</v>
      </c>
      <c r="F241" s="224"/>
      <c r="G241" s="22">
        <f t="shared" si="11"/>
        <v>0</v>
      </c>
      <c r="H241" s="239"/>
    </row>
    <row r="242" spans="1:8" x14ac:dyDescent="0.25">
      <c r="A242" s="89" t="s">
        <v>511</v>
      </c>
      <c r="B242" s="107" t="s">
        <v>324</v>
      </c>
      <c r="C242" s="73" t="s">
        <v>325</v>
      </c>
      <c r="D242" s="68"/>
      <c r="E242" s="69"/>
      <c r="F242" s="224"/>
      <c r="G242" s="22"/>
      <c r="H242" s="239"/>
    </row>
    <row r="243" spans="1:8" x14ac:dyDescent="0.25">
      <c r="A243" s="89" t="s">
        <v>511</v>
      </c>
      <c r="B243" s="78" t="s">
        <v>326</v>
      </c>
      <c r="C243" s="73" t="s">
        <v>296</v>
      </c>
      <c r="D243" s="68"/>
      <c r="E243" s="69"/>
      <c r="F243" s="224"/>
      <c r="G243" s="22"/>
      <c r="H243" s="239"/>
    </row>
    <row r="244" spans="1:8" x14ac:dyDescent="0.25">
      <c r="A244" s="89" t="s">
        <v>511</v>
      </c>
      <c r="B244" s="72" t="s">
        <v>327</v>
      </c>
      <c r="C244" s="81" t="s">
        <v>493</v>
      </c>
      <c r="D244" s="82" t="s">
        <v>145</v>
      </c>
      <c r="E244" s="214">
        <v>857.5</v>
      </c>
      <c r="F244" s="224"/>
      <c r="G244" s="22">
        <f t="shared" si="11"/>
        <v>0</v>
      </c>
      <c r="H244" s="239"/>
    </row>
    <row r="245" spans="1:8" ht="25.5" x14ac:dyDescent="0.25">
      <c r="A245" s="89" t="s">
        <v>511</v>
      </c>
      <c r="B245" s="72" t="s">
        <v>328</v>
      </c>
      <c r="C245" s="81" t="s">
        <v>288</v>
      </c>
      <c r="D245" s="82" t="s">
        <v>151</v>
      </c>
      <c r="E245" s="214">
        <v>1515.8</v>
      </c>
      <c r="F245" s="224"/>
      <c r="G245" s="22">
        <f t="shared" si="11"/>
        <v>0</v>
      </c>
      <c r="H245" s="239"/>
    </row>
    <row r="246" spans="1:8" x14ac:dyDescent="0.25">
      <c r="A246" s="89" t="s">
        <v>511</v>
      </c>
      <c r="B246" s="72" t="s">
        <v>329</v>
      </c>
      <c r="C246" s="67" t="s">
        <v>300</v>
      </c>
      <c r="D246" s="68" t="s">
        <v>151</v>
      </c>
      <c r="E246" s="69">
        <v>821.8</v>
      </c>
      <c r="F246" s="224"/>
      <c r="G246" s="22">
        <f t="shared" si="11"/>
        <v>0</v>
      </c>
      <c r="H246" s="239"/>
    </row>
    <row r="247" spans="1:8" ht="25.5" x14ac:dyDescent="0.25">
      <c r="A247" s="89" t="s">
        <v>511</v>
      </c>
      <c r="B247" s="72" t="s">
        <v>330</v>
      </c>
      <c r="C247" s="67" t="s">
        <v>487</v>
      </c>
      <c r="D247" s="68" t="s">
        <v>151</v>
      </c>
      <c r="E247" s="69">
        <v>1934</v>
      </c>
      <c r="F247" s="224"/>
      <c r="G247" s="22">
        <f t="shared" si="11"/>
        <v>0</v>
      </c>
      <c r="H247" s="239"/>
    </row>
    <row r="248" spans="1:8" x14ac:dyDescent="0.25">
      <c r="A248" s="89" t="s">
        <v>511</v>
      </c>
      <c r="B248" s="72" t="s">
        <v>532</v>
      </c>
      <c r="C248" s="67" t="s">
        <v>303</v>
      </c>
      <c r="D248" s="68" t="s">
        <v>151</v>
      </c>
      <c r="E248" s="177">
        <v>27.75</v>
      </c>
      <c r="F248" s="224"/>
      <c r="G248" s="22">
        <f t="shared" si="11"/>
        <v>0</v>
      </c>
      <c r="H248" s="239"/>
    </row>
    <row r="249" spans="1:8" x14ac:dyDescent="0.25">
      <c r="A249" s="89" t="s">
        <v>511</v>
      </c>
      <c r="B249" s="107" t="s">
        <v>331</v>
      </c>
      <c r="C249" s="73" t="s">
        <v>305</v>
      </c>
      <c r="D249" s="68"/>
      <c r="E249" s="69"/>
      <c r="F249" s="224"/>
      <c r="G249" s="22"/>
      <c r="H249" s="239"/>
    </row>
    <row r="250" spans="1:8" x14ac:dyDescent="0.25">
      <c r="A250" s="89" t="s">
        <v>511</v>
      </c>
      <c r="B250" s="80" t="s">
        <v>332</v>
      </c>
      <c r="C250" s="81" t="s">
        <v>488</v>
      </c>
      <c r="D250" s="82" t="s">
        <v>145</v>
      </c>
      <c r="E250" s="83">
        <v>156.80000000000001</v>
      </c>
      <c r="F250" s="224"/>
      <c r="G250" s="22">
        <f t="shared" si="11"/>
        <v>0</v>
      </c>
      <c r="H250" s="239"/>
    </row>
    <row r="251" spans="1:8" ht="25.5" x14ac:dyDescent="0.25">
      <c r="A251" s="89" t="s">
        <v>511</v>
      </c>
      <c r="B251" s="80" t="s">
        <v>333</v>
      </c>
      <c r="C251" s="81" t="s">
        <v>239</v>
      </c>
      <c r="D251" s="82" t="s">
        <v>151</v>
      </c>
      <c r="E251" s="83">
        <v>322.89999999999998</v>
      </c>
      <c r="F251" s="224"/>
      <c r="G251" s="22">
        <f t="shared" si="11"/>
        <v>0</v>
      </c>
      <c r="H251" s="239"/>
    </row>
    <row r="252" spans="1:8" x14ac:dyDescent="0.25">
      <c r="A252" s="89" t="s">
        <v>511</v>
      </c>
      <c r="B252" s="80" t="s">
        <v>334</v>
      </c>
      <c r="C252" s="67" t="s">
        <v>254</v>
      </c>
      <c r="D252" s="68" t="s">
        <v>151</v>
      </c>
      <c r="E252" s="69">
        <v>216.79</v>
      </c>
      <c r="F252" s="224"/>
      <c r="G252" s="22">
        <f t="shared" si="11"/>
        <v>0</v>
      </c>
      <c r="H252" s="239"/>
    </row>
    <row r="253" spans="1:8" x14ac:dyDescent="0.25">
      <c r="A253" s="89" t="s">
        <v>511</v>
      </c>
      <c r="B253" s="80" t="s">
        <v>335</v>
      </c>
      <c r="C253" s="67" t="s">
        <v>478</v>
      </c>
      <c r="D253" s="68" t="s">
        <v>151</v>
      </c>
      <c r="E253" s="69">
        <v>216.79</v>
      </c>
      <c r="F253" s="224"/>
      <c r="G253" s="22">
        <f t="shared" si="11"/>
        <v>0</v>
      </c>
      <c r="H253" s="239"/>
    </row>
    <row r="254" spans="1:8" x14ac:dyDescent="0.25">
      <c r="A254" s="89" t="s">
        <v>511</v>
      </c>
      <c r="B254" s="80" t="s">
        <v>336</v>
      </c>
      <c r="C254" s="67" t="s">
        <v>230</v>
      </c>
      <c r="D254" s="68" t="s">
        <v>151</v>
      </c>
      <c r="E254" s="69">
        <v>216.49</v>
      </c>
      <c r="F254" s="224"/>
      <c r="G254" s="22">
        <f t="shared" si="11"/>
        <v>0</v>
      </c>
      <c r="H254" s="239"/>
    </row>
    <row r="255" spans="1:8" x14ac:dyDescent="0.25">
      <c r="A255" s="89" t="s">
        <v>511</v>
      </c>
      <c r="B255" s="80" t="s">
        <v>337</v>
      </c>
      <c r="C255" s="67" t="s">
        <v>479</v>
      </c>
      <c r="D255" s="68" t="s">
        <v>151</v>
      </c>
      <c r="E255" s="69">
        <v>216.49</v>
      </c>
      <c r="F255" s="224"/>
      <c r="G255" s="22">
        <f t="shared" si="11"/>
        <v>0</v>
      </c>
      <c r="H255" s="239"/>
    </row>
    <row r="256" spans="1:8" x14ac:dyDescent="0.25">
      <c r="A256" s="89" t="s">
        <v>511</v>
      </c>
      <c r="B256" s="80" t="s">
        <v>338</v>
      </c>
      <c r="C256" s="67" t="s">
        <v>233</v>
      </c>
      <c r="D256" s="68" t="s">
        <v>151</v>
      </c>
      <c r="E256" s="69">
        <v>216.49</v>
      </c>
      <c r="F256" s="224"/>
      <c r="G256" s="22">
        <f t="shared" si="11"/>
        <v>0</v>
      </c>
      <c r="H256" s="239"/>
    </row>
    <row r="257" spans="1:9" ht="25.5" x14ac:dyDescent="0.25">
      <c r="A257" s="89" t="s">
        <v>511</v>
      </c>
      <c r="B257" s="80" t="s">
        <v>339</v>
      </c>
      <c r="C257" s="67" t="s">
        <v>494</v>
      </c>
      <c r="D257" s="68" t="s">
        <v>151</v>
      </c>
      <c r="E257" s="69">
        <v>514</v>
      </c>
      <c r="F257" s="224"/>
      <c r="G257" s="22">
        <f t="shared" si="11"/>
        <v>0</v>
      </c>
      <c r="H257" s="239"/>
    </row>
    <row r="258" spans="1:9" x14ac:dyDescent="0.25">
      <c r="A258" s="89" t="s">
        <v>511</v>
      </c>
      <c r="B258" s="80" t="s">
        <v>340</v>
      </c>
      <c r="C258" s="67" t="s">
        <v>315</v>
      </c>
      <c r="D258" s="68" t="s">
        <v>151</v>
      </c>
      <c r="E258" s="69">
        <v>130.51</v>
      </c>
      <c r="F258" s="224"/>
      <c r="G258" s="22">
        <f t="shared" si="11"/>
        <v>0</v>
      </c>
      <c r="H258" s="239"/>
    </row>
    <row r="259" spans="1:9" x14ac:dyDescent="0.25">
      <c r="A259" s="89" t="s">
        <v>511</v>
      </c>
      <c r="B259" s="80" t="s">
        <v>341</v>
      </c>
      <c r="C259" s="67" t="s">
        <v>317</v>
      </c>
      <c r="D259" s="68" t="s">
        <v>151</v>
      </c>
      <c r="E259" s="69">
        <v>130.51</v>
      </c>
      <c r="F259" s="224"/>
      <c r="G259" s="22">
        <f t="shared" si="11"/>
        <v>0</v>
      </c>
      <c r="H259" s="239"/>
    </row>
    <row r="260" spans="1:9" x14ac:dyDescent="0.25">
      <c r="A260" s="89" t="s">
        <v>511</v>
      </c>
      <c r="B260" s="80" t="s">
        <v>342</v>
      </c>
      <c r="C260" s="67" t="s">
        <v>319</v>
      </c>
      <c r="D260" s="68" t="s">
        <v>151</v>
      </c>
      <c r="E260" s="69">
        <v>130.51</v>
      </c>
      <c r="F260" s="224"/>
      <c r="G260" s="22">
        <f t="shared" si="11"/>
        <v>0</v>
      </c>
      <c r="H260" s="239"/>
    </row>
    <row r="261" spans="1:9" x14ac:dyDescent="0.25">
      <c r="A261" s="210" t="s">
        <v>511</v>
      </c>
      <c r="B261" s="177" t="s">
        <v>643</v>
      </c>
      <c r="C261" s="178" t="s">
        <v>52</v>
      </c>
      <c r="D261" s="179" t="s">
        <v>151</v>
      </c>
      <c r="E261" s="177">
        <v>217</v>
      </c>
      <c r="F261" s="227"/>
      <c r="G261" s="211">
        <f t="shared" si="11"/>
        <v>0</v>
      </c>
      <c r="H261" s="239"/>
    </row>
    <row r="262" spans="1:9" x14ac:dyDescent="0.25">
      <c r="A262" s="89" t="s">
        <v>511</v>
      </c>
      <c r="B262" s="78" t="s">
        <v>343</v>
      </c>
      <c r="C262" s="73" t="s">
        <v>272</v>
      </c>
      <c r="D262" s="68"/>
      <c r="E262" s="69"/>
      <c r="F262" s="224"/>
      <c r="G262" s="22"/>
      <c r="H262" s="239"/>
    </row>
    <row r="263" spans="1:9" ht="15.75" thickBot="1" x14ac:dyDescent="0.3">
      <c r="A263" s="89" t="s">
        <v>511</v>
      </c>
      <c r="B263" s="72" t="s">
        <v>344</v>
      </c>
      <c r="C263" s="67" t="s">
        <v>322</v>
      </c>
      <c r="D263" s="68" t="s">
        <v>151</v>
      </c>
      <c r="E263" s="177">
        <v>103.16</v>
      </c>
      <c r="F263" s="224"/>
      <c r="G263" s="22">
        <f t="shared" si="11"/>
        <v>0</v>
      </c>
      <c r="H263" s="240"/>
    </row>
    <row r="264" spans="1:9" ht="29.25" thickBot="1" x14ac:dyDescent="0.3">
      <c r="A264" s="90" t="s">
        <v>511</v>
      </c>
      <c r="B264" s="98" t="s">
        <v>345</v>
      </c>
      <c r="C264" s="99" t="s">
        <v>274</v>
      </c>
      <c r="D264" s="94" t="s">
        <v>8</v>
      </c>
      <c r="E264" s="93">
        <v>339</v>
      </c>
      <c r="F264" s="225"/>
      <c r="G264" s="23">
        <f t="shared" si="11"/>
        <v>0</v>
      </c>
      <c r="H264" s="42" t="s">
        <v>534</v>
      </c>
      <c r="I264" s="25">
        <f>ROUND(SUM(G218:G264),2)</f>
        <v>0</v>
      </c>
    </row>
    <row r="265" spans="1:9" x14ac:dyDescent="0.25">
      <c r="A265" s="45" t="s">
        <v>512</v>
      </c>
      <c r="B265" s="106">
        <v>9</v>
      </c>
      <c r="C265" s="241" t="s">
        <v>495</v>
      </c>
      <c r="D265" s="241"/>
      <c r="E265" s="241"/>
      <c r="F265" s="241"/>
      <c r="G265" s="21"/>
      <c r="H265" s="7"/>
    </row>
    <row r="266" spans="1:9" ht="25.5" x14ac:dyDescent="0.25">
      <c r="A266" s="89" t="s">
        <v>512</v>
      </c>
      <c r="B266" s="78" t="s">
        <v>346</v>
      </c>
      <c r="C266" s="73" t="s">
        <v>347</v>
      </c>
      <c r="D266" s="69"/>
      <c r="E266" s="69"/>
      <c r="F266" s="226"/>
      <c r="G266" s="22"/>
      <c r="H266" s="7"/>
    </row>
    <row r="267" spans="1:9" x14ac:dyDescent="0.25">
      <c r="A267" s="89" t="s">
        <v>512</v>
      </c>
      <c r="B267" s="78" t="s">
        <v>348</v>
      </c>
      <c r="C267" s="73" t="s">
        <v>349</v>
      </c>
      <c r="D267" s="69"/>
      <c r="E267" s="69"/>
      <c r="F267" s="226"/>
      <c r="G267" s="22"/>
      <c r="H267" s="7"/>
    </row>
    <row r="268" spans="1:9" x14ac:dyDescent="0.25">
      <c r="A268" s="89" t="s">
        <v>512</v>
      </c>
      <c r="B268" s="72" t="s">
        <v>350</v>
      </c>
      <c r="C268" s="67" t="s">
        <v>223</v>
      </c>
      <c r="D268" s="68" t="s">
        <v>145</v>
      </c>
      <c r="E268" s="69">
        <v>625</v>
      </c>
      <c r="F268" s="224"/>
      <c r="G268" s="22">
        <f t="shared" si="11"/>
        <v>0</v>
      </c>
      <c r="H268" s="7"/>
    </row>
    <row r="269" spans="1:9" ht="25.5" x14ac:dyDescent="0.25">
      <c r="A269" s="89" t="s">
        <v>512</v>
      </c>
      <c r="B269" s="72" t="s">
        <v>351</v>
      </c>
      <c r="C269" s="67" t="s">
        <v>225</v>
      </c>
      <c r="D269" s="68" t="s">
        <v>151</v>
      </c>
      <c r="E269" s="69">
        <v>1451</v>
      </c>
      <c r="F269" s="224"/>
      <c r="G269" s="22">
        <f t="shared" si="11"/>
        <v>0</v>
      </c>
      <c r="H269" s="7"/>
    </row>
    <row r="270" spans="1:9" x14ac:dyDescent="0.25">
      <c r="A270" s="89" t="s">
        <v>512</v>
      </c>
      <c r="B270" s="72" t="s">
        <v>352</v>
      </c>
      <c r="C270" s="67" t="s">
        <v>241</v>
      </c>
      <c r="D270" s="68" t="s">
        <v>151</v>
      </c>
      <c r="E270" s="69">
        <v>1252</v>
      </c>
      <c r="F270" s="224"/>
      <c r="G270" s="22">
        <f t="shared" si="11"/>
        <v>0</v>
      </c>
      <c r="H270" s="7"/>
    </row>
    <row r="271" spans="1:9" x14ac:dyDescent="0.25">
      <c r="A271" s="89" t="s">
        <v>512</v>
      </c>
      <c r="B271" s="72" t="s">
        <v>353</v>
      </c>
      <c r="C271" s="67" t="s">
        <v>478</v>
      </c>
      <c r="D271" s="68" t="s">
        <v>151</v>
      </c>
      <c r="E271" s="69">
        <v>1252</v>
      </c>
      <c r="F271" s="224"/>
      <c r="G271" s="22">
        <f t="shared" si="11"/>
        <v>0</v>
      </c>
      <c r="H271" s="7"/>
    </row>
    <row r="272" spans="1:9" x14ac:dyDescent="0.25">
      <c r="A272" s="89" t="s">
        <v>512</v>
      </c>
      <c r="B272" s="72" t="s">
        <v>354</v>
      </c>
      <c r="C272" s="67" t="s">
        <v>230</v>
      </c>
      <c r="D272" s="68" t="s">
        <v>151</v>
      </c>
      <c r="E272" s="69">
        <v>1246</v>
      </c>
      <c r="F272" s="224"/>
      <c r="G272" s="22">
        <f t="shared" si="11"/>
        <v>0</v>
      </c>
      <c r="H272" s="7"/>
    </row>
    <row r="273" spans="1:8" x14ac:dyDescent="0.25">
      <c r="A273" s="89" t="s">
        <v>512</v>
      </c>
      <c r="B273" s="72" t="s">
        <v>355</v>
      </c>
      <c r="C273" s="67" t="s">
        <v>479</v>
      </c>
      <c r="D273" s="68" t="s">
        <v>151</v>
      </c>
      <c r="E273" s="69">
        <v>1246</v>
      </c>
      <c r="F273" s="224"/>
      <c r="G273" s="22">
        <f t="shared" si="11"/>
        <v>0</v>
      </c>
      <c r="H273" s="7"/>
    </row>
    <row r="274" spans="1:8" x14ac:dyDescent="0.25">
      <c r="A274" s="89" t="s">
        <v>512</v>
      </c>
      <c r="B274" s="72" t="s">
        <v>356</v>
      </c>
      <c r="C274" s="67" t="s">
        <v>233</v>
      </c>
      <c r="D274" s="68" t="s">
        <v>151</v>
      </c>
      <c r="E274" s="69">
        <v>1242</v>
      </c>
      <c r="F274" s="224"/>
      <c r="G274" s="22">
        <f t="shared" si="11"/>
        <v>0</v>
      </c>
      <c r="H274" s="7"/>
    </row>
    <row r="275" spans="1:8" ht="26.45" customHeight="1" x14ac:dyDescent="0.25">
      <c r="A275" s="210" t="s">
        <v>512</v>
      </c>
      <c r="B275" s="177" t="s">
        <v>644</v>
      </c>
      <c r="C275" s="178" t="s">
        <v>52</v>
      </c>
      <c r="D275" s="179" t="s">
        <v>151</v>
      </c>
      <c r="E275" s="177">
        <v>1242</v>
      </c>
      <c r="F275" s="227"/>
      <c r="G275" s="211">
        <f t="shared" ref="G275" si="12">ROUND((E275*F275),2)</f>
        <v>0</v>
      </c>
      <c r="H275" s="7"/>
    </row>
    <row r="276" spans="1:8" x14ac:dyDescent="0.25">
      <c r="A276" s="89" t="s">
        <v>512</v>
      </c>
      <c r="B276" s="78" t="s">
        <v>357</v>
      </c>
      <c r="C276" s="73" t="s">
        <v>358</v>
      </c>
      <c r="D276" s="68"/>
      <c r="E276" s="69"/>
      <c r="F276" s="224"/>
      <c r="G276" s="22"/>
      <c r="H276" s="7"/>
    </row>
    <row r="277" spans="1:8" x14ac:dyDescent="0.25">
      <c r="A277" s="89" t="s">
        <v>512</v>
      </c>
      <c r="B277" s="72" t="s">
        <v>359</v>
      </c>
      <c r="C277" s="67" t="s">
        <v>496</v>
      </c>
      <c r="D277" s="68" t="s">
        <v>145</v>
      </c>
      <c r="E277" s="69">
        <v>616</v>
      </c>
      <c r="F277" s="224"/>
      <c r="G277" s="22">
        <f t="shared" si="11"/>
        <v>0</v>
      </c>
      <c r="H277" s="7"/>
    </row>
    <row r="278" spans="1:8" ht="25.5" x14ac:dyDescent="0.25">
      <c r="A278" s="89" t="s">
        <v>512</v>
      </c>
      <c r="B278" s="72" t="s">
        <v>360</v>
      </c>
      <c r="C278" s="67" t="s">
        <v>361</v>
      </c>
      <c r="D278" s="68" t="s">
        <v>151</v>
      </c>
      <c r="E278" s="69">
        <v>1445</v>
      </c>
      <c r="F278" s="224"/>
      <c r="G278" s="22">
        <f t="shared" si="11"/>
        <v>0</v>
      </c>
      <c r="H278" s="7"/>
    </row>
    <row r="279" spans="1:8" ht="25.5" x14ac:dyDescent="0.25">
      <c r="A279" s="89" t="s">
        <v>512</v>
      </c>
      <c r="B279" s="72" t="s">
        <v>362</v>
      </c>
      <c r="C279" s="67" t="s">
        <v>497</v>
      </c>
      <c r="D279" s="68" t="s">
        <v>151</v>
      </c>
      <c r="E279" s="69">
        <v>1297</v>
      </c>
      <c r="F279" s="224"/>
      <c r="G279" s="22">
        <f t="shared" si="11"/>
        <v>0</v>
      </c>
      <c r="H279" s="7"/>
    </row>
    <row r="280" spans="1:8" x14ac:dyDescent="0.25">
      <c r="A280" s="89" t="s">
        <v>512</v>
      </c>
      <c r="B280" s="72" t="s">
        <v>363</v>
      </c>
      <c r="C280" s="67" t="s">
        <v>364</v>
      </c>
      <c r="D280" s="68" t="s">
        <v>145</v>
      </c>
      <c r="E280" s="69">
        <v>133.19999999999999</v>
      </c>
      <c r="F280" s="224"/>
      <c r="G280" s="22">
        <f t="shared" si="11"/>
        <v>0</v>
      </c>
      <c r="H280" s="7"/>
    </row>
    <row r="281" spans="1:8" x14ac:dyDescent="0.25">
      <c r="A281" s="89" t="s">
        <v>512</v>
      </c>
      <c r="B281" s="78" t="s">
        <v>365</v>
      </c>
      <c r="C281" s="73" t="s">
        <v>366</v>
      </c>
      <c r="D281" s="68"/>
      <c r="E281" s="69"/>
      <c r="F281" s="224"/>
      <c r="G281" s="22"/>
      <c r="H281" s="7"/>
    </row>
    <row r="282" spans="1:8" x14ac:dyDescent="0.25">
      <c r="A282" s="89" t="s">
        <v>512</v>
      </c>
      <c r="B282" s="72" t="s">
        <v>367</v>
      </c>
      <c r="C282" s="67" t="s">
        <v>368</v>
      </c>
      <c r="D282" s="68" t="s">
        <v>145</v>
      </c>
      <c r="E282" s="69">
        <v>110</v>
      </c>
      <c r="F282" s="224"/>
      <c r="G282" s="22">
        <f t="shared" si="11"/>
        <v>0</v>
      </c>
      <c r="H282" s="7"/>
    </row>
    <row r="283" spans="1:8" x14ac:dyDescent="0.25">
      <c r="A283" s="89" t="s">
        <v>512</v>
      </c>
      <c r="B283" s="72" t="s">
        <v>369</v>
      </c>
      <c r="C283" s="67" t="s">
        <v>370</v>
      </c>
      <c r="D283" s="68" t="s">
        <v>151</v>
      </c>
      <c r="E283" s="69">
        <v>292</v>
      </c>
      <c r="F283" s="224"/>
      <c r="G283" s="22">
        <f t="shared" si="11"/>
        <v>0</v>
      </c>
      <c r="H283" s="7"/>
    </row>
    <row r="284" spans="1:8" ht="25.5" x14ac:dyDescent="0.25">
      <c r="A284" s="89" t="s">
        <v>512</v>
      </c>
      <c r="B284" s="72" t="s">
        <v>371</v>
      </c>
      <c r="C284" s="67" t="s">
        <v>361</v>
      </c>
      <c r="D284" s="68" t="s">
        <v>151</v>
      </c>
      <c r="E284" s="69">
        <v>289</v>
      </c>
      <c r="F284" s="224"/>
      <c r="G284" s="22">
        <f t="shared" si="11"/>
        <v>0</v>
      </c>
      <c r="H284" s="7"/>
    </row>
    <row r="285" spans="1:8" x14ac:dyDescent="0.25">
      <c r="A285" s="89" t="s">
        <v>512</v>
      </c>
      <c r="B285" s="72" t="s">
        <v>372</v>
      </c>
      <c r="C285" s="67" t="s">
        <v>373</v>
      </c>
      <c r="D285" s="68" t="s">
        <v>151</v>
      </c>
      <c r="E285" s="69">
        <v>199</v>
      </c>
      <c r="F285" s="224"/>
      <c r="G285" s="22">
        <f t="shared" si="11"/>
        <v>0</v>
      </c>
      <c r="H285" s="7"/>
    </row>
    <row r="286" spans="1:8" x14ac:dyDescent="0.25">
      <c r="A286" s="89" t="s">
        <v>512</v>
      </c>
      <c r="B286" s="72" t="s">
        <v>374</v>
      </c>
      <c r="C286" s="67" t="s">
        <v>375</v>
      </c>
      <c r="D286" s="68" t="s">
        <v>151</v>
      </c>
      <c r="E286" s="69">
        <v>78</v>
      </c>
      <c r="F286" s="224"/>
      <c r="G286" s="22">
        <f t="shared" si="11"/>
        <v>0</v>
      </c>
      <c r="H286" s="7"/>
    </row>
    <row r="287" spans="1:8" x14ac:dyDescent="0.25">
      <c r="A287" s="89" t="s">
        <v>512</v>
      </c>
      <c r="B287" s="72" t="s">
        <v>376</v>
      </c>
      <c r="C287" s="67" t="s">
        <v>377</v>
      </c>
      <c r="D287" s="68" t="s">
        <v>151</v>
      </c>
      <c r="E287" s="69">
        <v>14</v>
      </c>
      <c r="F287" s="224"/>
      <c r="G287" s="22">
        <f t="shared" si="11"/>
        <v>0</v>
      </c>
      <c r="H287" s="7"/>
    </row>
    <row r="288" spans="1:8" x14ac:dyDescent="0.25">
      <c r="A288" s="89" t="s">
        <v>512</v>
      </c>
      <c r="B288" s="72" t="s">
        <v>378</v>
      </c>
      <c r="C288" s="67" t="s">
        <v>498</v>
      </c>
      <c r="D288" s="68" t="s">
        <v>145</v>
      </c>
      <c r="E288" s="69">
        <v>143</v>
      </c>
      <c r="F288" s="224"/>
      <c r="G288" s="22">
        <f t="shared" si="11"/>
        <v>0</v>
      </c>
      <c r="H288" s="7"/>
    </row>
    <row r="289" spans="1:8" ht="25.5" x14ac:dyDescent="0.25">
      <c r="A289" s="89" t="s">
        <v>512</v>
      </c>
      <c r="B289" s="78" t="s">
        <v>535</v>
      </c>
      <c r="C289" s="73" t="s">
        <v>379</v>
      </c>
      <c r="D289" s="69"/>
      <c r="E289" s="69"/>
      <c r="F289" s="224"/>
      <c r="G289" s="22"/>
      <c r="H289" s="7"/>
    </row>
    <row r="290" spans="1:8" x14ac:dyDescent="0.25">
      <c r="A290" s="89" t="s">
        <v>512</v>
      </c>
      <c r="B290" s="78" t="s">
        <v>536</v>
      </c>
      <c r="C290" s="73" t="s">
        <v>349</v>
      </c>
      <c r="D290" s="69"/>
      <c r="E290" s="69"/>
      <c r="F290" s="224"/>
      <c r="G290" s="22"/>
      <c r="H290" s="7"/>
    </row>
    <row r="291" spans="1:8" x14ac:dyDescent="0.25">
      <c r="A291" s="89" t="s">
        <v>512</v>
      </c>
      <c r="B291" s="72" t="s">
        <v>537</v>
      </c>
      <c r="C291" s="81" t="s">
        <v>480</v>
      </c>
      <c r="D291" s="82" t="s">
        <v>145</v>
      </c>
      <c r="E291" s="83">
        <v>488</v>
      </c>
      <c r="F291" s="224"/>
      <c r="G291" s="22">
        <f t="shared" si="11"/>
        <v>0</v>
      </c>
      <c r="H291" s="7"/>
    </row>
    <row r="292" spans="1:8" ht="25.5" x14ac:dyDescent="0.25">
      <c r="A292" s="89" t="s">
        <v>512</v>
      </c>
      <c r="B292" s="72" t="s">
        <v>538</v>
      </c>
      <c r="C292" s="81" t="s">
        <v>239</v>
      </c>
      <c r="D292" s="82" t="s">
        <v>151</v>
      </c>
      <c r="E292" s="83">
        <v>1464</v>
      </c>
      <c r="F292" s="224"/>
      <c r="G292" s="22">
        <f t="shared" si="11"/>
        <v>0</v>
      </c>
      <c r="H292" s="7"/>
    </row>
    <row r="293" spans="1:8" x14ac:dyDescent="0.25">
      <c r="A293" s="89" t="s">
        <v>512</v>
      </c>
      <c r="B293" s="72" t="s">
        <v>539</v>
      </c>
      <c r="C293" s="67" t="s">
        <v>241</v>
      </c>
      <c r="D293" s="68" t="s">
        <v>151</v>
      </c>
      <c r="E293" s="69">
        <v>1252</v>
      </c>
      <c r="F293" s="224"/>
      <c r="G293" s="22">
        <f t="shared" si="11"/>
        <v>0</v>
      </c>
      <c r="H293" s="7"/>
    </row>
    <row r="294" spans="1:8" x14ac:dyDescent="0.25">
      <c r="A294" s="89" t="s">
        <v>512</v>
      </c>
      <c r="B294" s="72" t="s">
        <v>540</v>
      </c>
      <c r="C294" s="67" t="s">
        <v>478</v>
      </c>
      <c r="D294" s="68" t="s">
        <v>151</v>
      </c>
      <c r="E294" s="69">
        <v>1252</v>
      </c>
      <c r="F294" s="224"/>
      <c r="G294" s="22">
        <f t="shared" si="11"/>
        <v>0</v>
      </c>
      <c r="H294" s="7"/>
    </row>
    <row r="295" spans="1:8" x14ac:dyDescent="0.25">
      <c r="A295" s="89" t="s">
        <v>512</v>
      </c>
      <c r="B295" s="72" t="s">
        <v>541</v>
      </c>
      <c r="C295" s="67" t="s">
        <v>230</v>
      </c>
      <c r="D295" s="68" t="s">
        <v>151</v>
      </c>
      <c r="E295" s="69">
        <v>1246</v>
      </c>
      <c r="F295" s="224"/>
      <c r="G295" s="22">
        <f t="shared" si="11"/>
        <v>0</v>
      </c>
      <c r="H295" s="7"/>
    </row>
    <row r="296" spans="1:8" x14ac:dyDescent="0.25">
      <c r="A296" s="89" t="s">
        <v>512</v>
      </c>
      <c r="B296" s="72" t="s">
        <v>542</v>
      </c>
      <c r="C296" s="67" t="s">
        <v>479</v>
      </c>
      <c r="D296" s="68" t="s">
        <v>151</v>
      </c>
      <c r="E296" s="69">
        <v>1246</v>
      </c>
      <c r="F296" s="224"/>
      <c r="G296" s="22">
        <f t="shared" si="11"/>
        <v>0</v>
      </c>
      <c r="H296" s="7"/>
    </row>
    <row r="297" spans="1:8" x14ac:dyDescent="0.25">
      <c r="A297" s="89" t="s">
        <v>512</v>
      </c>
      <c r="B297" s="72" t="s">
        <v>543</v>
      </c>
      <c r="C297" s="67" t="s">
        <v>233</v>
      </c>
      <c r="D297" s="68" t="s">
        <v>151</v>
      </c>
      <c r="E297" s="69">
        <v>1242</v>
      </c>
      <c r="F297" s="224"/>
      <c r="G297" s="22">
        <f t="shared" si="11"/>
        <v>0</v>
      </c>
      <c r="H297" s="7"/>
    </row>
    <row r="298" spans="1:8" x14ac:dyDescent="0.25">
      <c r="A298" s="210" t="s">
        <v>512</v>
      </c>
      <c r="B298" s="177" t="s">
        <v>645</v>
      </c>
      <c r="C298" s="178" t="s">
        <v>52</v>
      </c>
      <c r="D298" s="179" t="s">
        <v>151</v>
      </c>
      <c r="E298" s="177">
        <v>1242</v>
      </c>
      <c r="F298" s="227"/>
      <c r="G298" s="211">
        <f t="shared" si="11"/>
        <v>0</v>
      </c>
      <c r="H298" s="7"/>
    </row>
    <row r="299" spans="1:8" x14ac:dyDescent="0.25">
      <c r="A299" s="89" t="s">
        <v>512</v>
      </c>
      <c r="B299" s="107" t="s">
        <v>544</v>
      </c>
      <c r="C299" s="73" t="s">
        <v>358</v>
      </c>
      <c r="D299" s="68"/>
      <c r="E299" s="84"/>
      <c r="F299" s="224"/>
      <c r="G299" s="22"/>
      <c r="H299" s="7"/>
    </row>
    <row r="300" spans="1:8" x14ac:dyDescent="0.25">
      <c r="A300" s="89" t="s">
        <v>512</v>
      </c>
      <c r="B300" s="80" t="s">
        <v>545</v>
      </c>
      <c r="C300" s="81" t="s">
        <v>499</v>
      </c>
      <c r="D300" s="82" t="s">
        <v>145</v>
      </c>
      <c r="E300" s="77">
        <v>477</v>
      </c>
      <c r="F300" s="224"/>
      <c r="G300" s="22">
        <f t="shared" si="11"/>
        <v>0</v>
      </c>
      <c r="H300" s="7"/>
    </row>
    <row r="301" spans="1:8" ht="25.5" x14ac:dyDescent="0.25">
      <c r="A301" s="89" t="s">
        <v>512</v>
      </c>
      <c r="B301" s="80" t="s">
        <v>546</v>
      </c>
      <c r="C301" s="81" t="s">
        <v>380</v>
      </c>
      <c r="D301" s="82" t="s">
        <v>151</v>
      </c>
      <c r="E301" s="83">
        <v>1461</v>
      </c>
      <c r="F301" s="224"/>
      <c r="G301" s="22">
        <f t="shared" si="11"/>
        <v>0</v>
      </c>
      <c r="H301" s="7"/>
    </row>
    <row r="302" spans="1:8" ht="25.5" x14ac:dyDescent="0.25">
      <c r="A302" s="89" t="s">
        <v>512</v>
      </c>
      <c r="B302" s="80" t="s">
        <v>547</v>
      </c>
      <c r="C302" s="67" t="s">
        <v>497</v>
      </c>
      <c r="D302" s="68" t="s">
        <v>151</v>
      </c>
      <c r="E302" s="69">
        <v>1297</v>
      </c>
      <c r="F302" s="224"/>
      <c r="G302" s="22">
        <f t="shared" si="11"/>
        <v>0</v>
      </c>
      <c r="H302" s="7"/>
    </row>
    <row r="303" spans="1:8" x14ac:dyDescent="0.25">
      <c r="A303" s="89" t="s">
        <v>512</v>
      </c>
      <c r="B303" s="80" t="s">
        <v>548</v>
      </c>
      <c r="C303" s="67" t="s">
        <v>364</v>
      </c>
      <c r="D303" s="68" t="s">
        <v>145</v>
      </c>
      <c r="E303" s="69">
        <v>133</v>
      </c>
      <c r="F303" s="224"/>
      <c r="G303" s="22">
        <f t="shared" si="11"/>
        <v>0</v>
      </c>
      <c r="H303" s="7"/>
    </row>
    <row r="304" spans="1:8" x14ac:dyDescent="0.25">
      <c r="A304" s="89" t="s">
        <v>512</v>
      </c>
      <c r="B304" s="107" t="s">
        <v>549</v>
      </c>
      <c r="C304" s="73" t="s">
        <v>366</v>
      </c>
      <c r="D304" s="68"/>
      <c r="E304" s="69"/>
      <c r="F304" s="224"/>
      <c r="G304" s="22"/>
      <c r="H304" s="7"/>
    </row>
    <row r="305" spans="1:9" x14ac:dyDescent="0.25">
      <c r="A305" s="89" t="s">
        <v>512</v>
      </c>
      <c r="B305" s="80" t="s">
        <v>550</v>
      </c>
      <c r="C305" s="81" t="s">
        <v>500</v>
      </c>
      <c r="D305" s="82" t="s">
        <v>145</v>
      </c>
      <c r="E305" s="77">
        <v>103</v>
      </c>
      <c r="F305" s="224"/>
      <c r="G305" s="22">
        <f t="shared" si="11"/>
        <v>0</v>
      </c>
      <c r="H305" s="7"/>
    </row>
    <row r="306" spans="1:9" x14ac:dyDescent="0.25">
      <c r="A306" s="89" t="s">
        <v>512</v>
      </c>
      <c r="B306" s="80" t="s">
        <v>551</v>
      </c>
      <c r="C306" s="67" t="s">
        <v>370</v>
      </c>
      <c r="D306" s="68" t="s">
        <v>151</v>
      </c>
      <c r="E306" s="69">
        <v>292</v>
      </c>
      <c r="F306" s="224"/>
      <c r="G306" s="22">
        <f t="shared" si="11"/>
        <v>0</v>
      </c>
      <c r="H306" s="7"/>
    </row>
    <row r="307" spans="1:9" ht="25.5" x14ac:dyDescent="0.25">
      <c r="A307" s="89" t="s">
        <v>512</v>
      </c>
      <c r="B307" s="80" t="s">
        <v>552</v>
      </c>
      <c r="C307" s="81" t="s">
        <v>380</v>
      </c>
      <c r="D307" s="82" t="s">
        <v>151</v>
      </c>
      <c r="E307" s="83">
        <v>289</v>
      </c>
      <c r="F307" s="224"/>
      <c r="G307" s="22">
        <f t="shared" ref="G307:G353" si="13">ROUND((E307*F307),2)</f>
        <v>0</v>
      </c>
      <c r="H307" s="7"/>
    </row>
    <row r="308" spans="1:9" x14ac:dyDescent="0.25">
      <c r="A308" s="89" t="s">
        <v>512</v>
      </c>
      <c r="B308" s="80" t="s">
        <v>553</v>
      </c>
      <c r="C308" s="67" t="s">
        <v>373</v>
      </c>
      <c r="D308" s="68" t="s">
        <v>151</v>
      </c>
      <c r="E308" s="69">
        <v>199</v>
      </c>
      <c r="F308" s="224"/>
      <c r="G308" s="22">
        <f t="shared" si="13"/>
        <v>0</v>
      </c>
      <c r="H308" s="7"/>
    </row>
    <row r="309" spans="1:9" x14ac:dyDescent="0.25">
      <c r="A309" s="89" t="s">
        <v>512</v>
      </c>
      <c r="B309" s="80" t="s">
        <v>554</v>
      </c>
      <c r="C309" s="67" t="s">
        <v>375</v>
      </c>
      <c r="D309" s="68" t="s">
        <v>151</v>
      </c>
      <c r="E309" s="69">
        <v>78</v>
      </c>
      <c r="F309" s="224"/>
      <c r="G309" s="22">
        <f t="shared" si="13"/>
        <v>0</v>
      </c>
      <c r="H309" s="7"/>
    </row>
    <row r="310" spans="1:9" ht="15.75" thickBot="1" x14ac:dyDescent="0.3">
      <c r="A310" s="89" t="s">
        <v>512</v>
      </c>
      <c r="B310" s="80" t="s">
        <v>555</v>
      </c>
      <c r="C310" s="67" t="s">
        <v>377</v>
      </c>
      <c r="D310" s="68" t="s">
        <v>151</v>
      </c>
      <c r="E310" s="69">
        <v>14</v>
      </c>
      <c r="F310" s="224"/>
      <c r="G310" s="22">
        <f t="shared" si="13"/>
        <v>0</v>
      </c>
      <c r="H310" s="7"/>
    </row>
    <row r="311" spans="1:9" ht="29.25" thickBot="1" x14ac:dyDescent="0.3">
      <c r="A311" s="90" t="s">
        <v>512</v>
      </c>
      <c r="B311" s="108" t="s">
        <v>556</v>
      </c>
      <c r="C311" s="99" t="s">
        <v>498</v>
      </c>
      <c r="D311" s="94" t="s">
        <v>145</v>
      </c>
      <c r="E311" s="93">
        <v>143</v>
      </c>
      <c r="F311" s="225"/>
      <c r="G311" s="23">
        <f t="shared" si="13"/>
        <v>0</v>
      </c>
      <c r="H311" s="42" t="s">
        <v>557</v>
      </c>
      <c r="I311" s="25">
        <f>ROUND(SUM(G265:G311),2)</f>
        <v>0</v>
      </c>
    </row>
    <row r="312" spans="1:9" x14ac:dyDescent="0.25">
      <c r="A312" s="45" t="s">
        <v>559</v>
      </c>
      <c r="B312" s="86">
        <v>10</v>
      </c>
      <c r="C312" s="104" t="s">
        <v>381</v>
      </c>
      <c r="D312" s="88"/>
      <c r="E312" s="88"/>
      <c r="F312" s="223"/>
      <c r="G312" s="21"/>
      <c r="H312" s="7"/>
    </row>
    <row r="313" spans="1:9" ht="25.5" x14ac:dyDescent="0.25">
      <c r="A313" s="89" t="s">
        <v>559</v>
      </c>
      <c r="B313" s="66" t="s">
        <v>382</v>
      </c>
      <c r="C313" s="67" t="s">
        <v>383</v>
      </c>
      <c r="D313" s="68" t="s">
        <v>8</v>
      </c>
      <c r="E313" s="177">
        <v>935</v>
      </c>
      <c r="F313" s="224"/>
      <c r="G313" s="22">
        <f t="shared" si="13"/>
        <v>0</v>
      </c>
      <c r="H313" s="7"/>
    </row>
    <row r="314" spans="1:9" ht="25.5" x14ac:dyDescent="0.25">
      <c r="A314" s="89" t="s">
        <v>559</v>
      </c>
      <c r="B314" s="66" t="s">
        <v>384</v>
      </c>
      <c r="C314" s="67" t="s">
        <v>385</v>
      </c>
      <c r="D314" s="68" t="s">
        <v>8</v>
      </c>
      <c r="E314" s="177">
        <v>157</v>
      </c>
      <c r="F314" s="224"/>
      <c r="G314" s="22">
        <f t="shared" si="13"/>
        <v>0</v>
      </c>
      <c r="H314" s="7"/>
    </row>
    <row r="315" spans="1:9" x14ac:dyDescent="0.25">
      <c r="A315" s="89" t="s">
        <v>559</v>
      </c>
      <c r="B315" s="66" t="s">
        <v>386</v>
      </c>
      <c r="C315" s="67" t="s">
        <v>387</v>
      </c>
      <c r="D315" s="68" t="s">
        <v>8</v>
      </c>
      <c r="E315" s="69">
        <v>181</v>
      </c>
      <c r="F315" s="224"/>
      <c r="G315" s="22">
        <f t="shared" si="13"/>
        <v>0</v>
      </c>
      <c r="H315" s="7"/>
    </row>
    <row r="316" spans="1:9" ht="25.5" x14ac:dyDescent="0.25">
      <c r="A316" s="89" t="s">
        <v>559</v>
      </c>
      <c r="B316" s="66" t="s">
        <v>388</v>
      </c>
      <c r="C316" s="67" t="s">
        <v>646</v>
      </c>
      <c r="D316" s="68" t="s">
        <v>8</v>
      </c>
      <c r="E316" s="177">
        <v>935</v>
      </c>
      <c r="F316" s="224"/>
      <c r="G316" s="22">
        <f t="shared" si="13"/>
        <v>0</v>
      </c>
      <c r="H316" s="7"/>
    </row>
    <row r="317" spans="1:9" ht="25.5" x14ac:dyDescent="0.25">
      <c r="A317" s="101" t="s">
        <v>559</v>
      </c>
      <c r="B317" s="188" t="s">
        <v>389</v>
      </c>
      <c r="C317" s="95" t="s">
        <v>647</v>
      </c>
      <c r="D317" s="96" t="s">
        <v>8</v>
      </c>
      <c r="E317" s="212">
        <v>88</v>
      </c>
      <c r="F317" s="229"/>
      <c r="G317" s="176">
        <f t="shared" ref="G317:G318" si="14">ROUND((E317*F317),2)</f>
        <v>0</v>
      </c>
      <c r="H317" s="7"/>
    </row>
    <row r="318" spans="1:9" ht="15.75" thickBot="1" x14ac:dyDescent="0.3">
      <c r="A318" s="199" t="s">
        <v>559</v>
      </c>
      <c r="B318" s="179" t="s">
        <v>627</v>
      </c>
      <c r="C318" s="200" t="s">
        <v>631</v>
      </c>
      <c r="D318" s="179" t="s">
        <v>8</v>
      </c>
      <c r="E318" s="177">
        <v>147</v>
      </c>
      <c r="F318" s="227"/>
      <c r="G318" s="201">
        <f t="shared" si="14"/>
        <v>0</v>
      </c>
      <c r="H318" s="7"/>
    </row>
    <row r="319" spans="1:9" ht="29.25" thickBot="1" x14ac:dyDescent="0.3">
      <c r="A319" s="202" t="s">
        <v>559</v>
      </c>
      <c r="B319" s="203" t="s">
        <v>630</v>
      </c>
      <c r="C319" s="204" t="s">
        <v>628</v>
      </c>
      <c r="D319" s="203" t="s">
        <v>8</v>
      </c>
      <c r="E319" s="205">
        <v>34</v>
      </c>
      <c r="F319" s="230"/>
      <c r="G319" s="206">
        <f t="shared" si="13"/>
        <v>0</v>
      </c>
      <c r="H319" s="42" t="s">
        <v>558</v>
      </c>
      <c r="I319" s="25">
        <f>ROUND(SUM(G312:G319),2)</f>
        <v>0</v>
      </c>
    </row>
    <row r="320" spans="1:9" ht="30" x14ac:dyDescent="0.25">
      <c r="A320" s="45" t="s">
        <v>560</v>
      </c>
      <c r="B320" s="97">
        <v>11</v>
      </c>
      <c r="C320" s="104" t="s">
        <v>390</v>
      </c>
      <c r="D320" s="88"/>
      <c r="E320" s="100"/>
      <c r="F320" s="223"/>
      <c r="G320" s="21"/>
      <c r="H320" s="7"/>
    </row>
    <row r="321" spans="1:8" ht="30" x14ac:dyDescent="0.25">
      <c r="A321" s="89" t="s">
        <v>560</v>
      </c>
      <c r="B321" s="66" t="s">
        <v>391</v>
      </c>
      <c r="C321" s="71" t="s">
        <v>392</v>
      </c>
      <c r="D321" s="68"/>
      <c r="E321" s="69"/>
      <c r="F321" s="224"/>
      <c r="G321" s="22"/>
      <c r="H321" s="7"/>
    </row>
    <row r="322" spans="1:8" ht="30" x14ac:dyDescent="0.25">
      <c r="A322" s="89" t="s">
        <v>560</v>
      </c>
      <c r="B322" s="72" t="s">
        <v>393</v>
      </c>
      <c r="C322" s="67" t="s">
        <v>501</v>
      </c>
      <c r="D322" s="68" t="s">
        <v>19</v>
      </c>
      <c r="E322" s="68">
        <v>38</v>
      </c>
      <c r="F322" s="224"/>
      <c r="G322" s="22">
        <f t="shared" si="13"/>
        <v>0</v>
      </c>
      <c r="H322" s="7"/>
    </row>
    <row r="323" spans="1:8" ht="30" x14ac:dyDescent="0.25">
      <c r="A323" s="89" t="s">
        <v>560</v>
      </c>
      <c r="B323" s="72" t="s">
        <v>394</v>
      </c>
      <c r="C323" s="67" t="s">
        <v>502</v>
      </c>
      <c r="D323" s="68" t="s">
        <v>19</v>
      </c>
      <c r="E323" s="68">
        <v>67</v>
      </c>
      <c r="F323" s="224"/>
      <c r="G323" s="22">
        <f t="shared" si="13"/>
        <v>0</v>
      </c>
      <c r="H323" s="7"/>
    </row>
    <row r="324" spans="1:8" ht="30" x14ac:dyDescent="0.25">
      <c r="A324" s="89" t="s">
        <v>560</v>
      </c>
      <c r="B324" s="72" t="s">
        <v>395</v>
      </c>
      <c r="C324" s="67" t="s">
        <v>503</v>
      </c>
      <c r="D324" s="68" t="s">
        <v>19</v>
      </c>
      <c r="E324" s="68">
        <v>25</v>
      </c>
      <c r="F324" s="224"/>
      <c r="G324" s="22">
        <f t="shared" si="13"/>
        <v>0</v>
      </c>
      <c r="H324" s="7"/>
    </row>
    <row r="325" spans="1:8" ht="30" x14ac:dyDescent="0.25">
      <c r="A325" s="89" t="s">
        <v>560</v>
      </c>
      <c r="B325" s="72" t="s">
        <v>396</v>
      </c>
      <c r="C325" s="67" t="s">
        <v>504</v>
      </c>
      <c r="D325" s="68" t="s">
        <v>19</v>
      </c>
      <c r="E325" s="68">
        <v>27</v>
      </c>
      <c r="F325" s="224"/>
      <c r="G325" s="22">
        <f t="shared" si="13"/>
        <v>0</v>
      </c>
      <c r="H325" s="7"/>
    </row>
    <row r="326" spans="1:8" ht="30" x14ac:dyDescent="0.25">
      <c r="A326" s="89" t="s">
        <v>560</v>
      </c>
      <c r="B326" s="72" t="s">
        <v>397</v>
      </c>
      <c r="C326" s="67" t="s">
        <v>398</v>
      </c>
      <c r="D326" s="68" t="s">
        <v>19</v>
      </c>
      <c r="E326" s="68">
        <v>258</v>
      </c>
      <c r="F326" s="224"/>
      <c r="G326" s="22">
        <f t="shared" si="13"/>
        <v>0</v>
      </c>
      <c r="H326" s="7"/>
    </row>
    <row r="327" spans="1:8" ht="30" x14ac:dyDescent="0.25">
      <c r="A327" s="89" t="s">
        <v>560</v>
      </c>
      <c r="B327" s="72" t="s">
        <v>399</v>
      </c>
      <c r="C327" s="71" t="s">
        <v>400</v>
      </c>
      <c r="D327" s="68"/>
      <c r="E327" s="69"/>
      <c r="F327" s="224"/>
      <c r="G327" s="22"/>
      <c r="H327" s="7"/>
    </row>
    <row r="328" spans="1:8" ht="30" x14ac:dyDescent="0.25">
      <c r="A328" s="89" t="s">
        <v>560</v>
      </c>
      <c r="B328" s="72" t="s">
        <v>401</v>
      </c>
      <c r="C328" s="67" t="s">
        <v>402</v>
      </c>
      <c r="D328" s="68" t="s">
        <v>8</v>
      </c>
      <c r="E328" s="68">
        <v>6921</v>
      </c>
      <c r="F328" s="224"/>
      <c r="G328" s="22">
        <f t="shared" si="13"/>
        <v>0</v>
      </c>
      <c r="H328" s="7"/>
    </row>
    <row r="329" spans="1:8" ht="30" x14ac:dyDescent="0.25">
      <c r="A329" s="89" t="s">
        <v>560</v>
      </c>
      <c r="B329" s="72" t="s">
        <v>403</v>
      </c>
      <c r="C329" s="67" t="s">
        <v>404</v>
      </c>
      <c r="D329" s="68" t="s">
        <v>8</v>
      </c>
      <c r="E329" s="68">
        <v>200</v>
      </c>
      <c r="F329" s="224"/>
      <c r="G329" s="22">
        <f t="shared" si="13"/>
        <v>0</v>
      </c>
      <c r="H329" s="7"/>
    </row>
    <row r="330" spans="1:8" ht="30" x14ac:dyDescent="0.25">
      <c r="A330" s="89" t="s">
        <v>560</v>
      </c>
      <c r="B330" s="72" t="s">
        <v>405</v>
      </c>
      <c r="C330" s="67" t="s">
        <v>406</v>
      </c>
      <c r="D330" s="68" t="s">
        <v>8</v>
      </c>
      <c r="E330" s="68">
        <v>585</v>
      </c>
      <c r="F330" s="224"/>
      <c r="G330" s="22">
        <f t="shared" si="13"/>
        <v>0</v>
      </c>
      <c r="H330" s="7"/>
    </row>
    <row r="331" spans="1:8" ht="30" x14ac:dyDescent="0.25">
      <c r="A331" s="89" t="s">
        <v>560</v>
      </c>
      <c r="B331" s="72" t="s">
        <v>407</v>
      </c>
      <c r="C331" s="67" t="s">
        <v>408</v>
      </c>
      <c r="D331" s="68" t="s">
        <v>8</v>
      </c>
      <c r="E331" s="68">
        <v>1982</v>
      </c>
      <c r="F331" s="224"/>
      <c r="G331" s="22">
        <f t="shared" si="13"/>
        <v>0</v>
      </c>
      <c r="H331" s="7"/>
    </row>
    <row r="332" spans="1:8" ht="30" x14ac:dyDescent="0.25">
      <c r="A332" s="89" t="s">
        <v>560</v>
      </c>
      <c r="B332" s="72" t="s">
        <v>409</v>
      </c>
      <c r="C332" s="67" t="s">
        <v>410</v>
      </c>
      <c r="D332" s="68" t="s">
        <v>8</v>
      </c>
      <c r="E332" s="68">
        <v>627</v>
      </c>
      <c r="F332" s="224"/>
      <c r="G332" s="22">
        <f t="shared" si="13"/>
        <v>0</v>
      </c>
      <c r="H332" s="7"/>
    </row>
    <row r="333" spans="1:8" ht="30" x14ac:dyDescent="0.25">
      <c r="A333" s="89" t="s">
        <v>560</v>
      </c>
      <c r="B333" s="72" t="s">
        <v>411</v>
      </c>
      <c r="C333" s="67" t="s">
        <v>412</v>
      </c>
      <c r="D333" s="68" t="s">
        <v>8</v>
      </c>
      <c r="E333" s="68">
        <v>386</v>
      </c>
      <c r="F333" s="224"/>
      <c r="G333" s="22">
        <f t="shared" si="13"/>
        <v>0</v>
      </c>
      <c r="H333" s="7"/>
    </row>
    <row r="334" spans="1:8" ht="30" x14ac:dyDescent="0.25">
      <c r="A334" s="89" t="s">
        <v>560</v>
      </c>
      <c r="B334" s="72" t="s">
        <v>413</v>
      </c>
      <c r="C334" s="67" t="s">
        <v>412</v>
      </c>
      <c r="D334" s="68" t="s">
        <v>8</v>
      </c>
      <c r="E334" s="68">
        <v>5737</v>
      </c>
      <c r="F334" s="224"/>
      <c r="G334" s="22">
        <f t="shared" si="13"/>
        <v>0</v>
      </c>
      <c r="H334" s="7"/>
    </row>
    <row r="335" spans="1:8" ht="30" x14ac:dyDescent="0.25">
      <c r="A335" s="89" t="s">
        <v>560</v>
      </c>
      <c r="B335" s="72" t="s">
        <v>414</v>
      </c>
      <c r="C335" s="67" t="s">
        <v>415</v>
      </c>
      <c r="D335" s="68" t="s">
        <v>8</v>
      </c>
      <c r="E335" s="68">
        <v>102</v>
      </c>
      <c r="F335" s="224"/>
      <c r="G335" s="22">
        <f t="shared" si="13"/>
        <v>0</v>
      </c>
      <c r="H335" s="7"/>
    </row>
    <row r="336" spans="1:8" ht="30" x14ac:dyDescent="0.25">
      <c r="A336" s="89" t="s">
        <v>560</v>
      </c>
      <c r="B336" s="72" t="s">
        <v>416</v>
      </c>
      <c r="C336" s="67" t="s">
        <v>417</v>
      </c>
      <c r="D336" s="68" t="s">
        <v>151</v>
      </c>
      <c r="E336" s="68">
        <v>20</v>
      </c>
      <c r="F336" s="224"/>
      <c r="G336" s="22">
        <f t="shared" si="13"/>
        <v>0</v>
      </c>
      <c r="H336" s="7"/>
    </row>
    <row r="337" spans="1:9" ht="30" x14ac:dyDescent="0.25">
      <c r="A337" s="89" t="s">
        <v>560</v>
      </c>
      <c r="B337" s="72" t="s">
        <v>418</v>
      </c>
      <c r="C337" s="67" t="s">
        <v>419</v>
      </c>
      <c r="D337" s="68" t="s">
        <v>151</v>
      </c>
      <c r="E337" s="68">
        <v>38</v>
      </c>
      <c r="F337" s="224"/>
      <c r="G337" s="22">
        <f t="shared" si="13"/>
        <v>0</v>
      </c>
      <c r="H337" s="7"/>
    </row>
    <row r="338" spans="1:9" ht="30" x14ac:dyDescent="0.25">
      <c r="A338" s="89" t="s">
        <v>560</v>
      </c>
      <c r="B338" s="105" t="s">
        <v>420</v>
      </c>
      <c r="C338" s="95" t="s">
        <v>421</v>
      </c>
      <c r="D338" s="96" t="s">
        <v>8</v>
      </c>
      <c r="E338" s="96">
        <v>317</v>
      </c>
      <c r="F338" s="229"/>
      <c r="G338" s="22">
        <f t="shared" si="13"/>
        <v>0</v>
      </c>
      <c r="H338" s="7"/>
    </row>
    <row r="339" spans="1:9" ht="30" x14ac:dyDescent="0.25">
      <c r="A339" s="89" t="s">
        <v>560</v>
      </c>
      <c r="B339" s="72" t="s">
        <v>422</v>
      </c>
      <c r="C339" s="71" t="s">
        <v>423</v>
      </c>
      <c r="D339" s="68"/>
      <c r="E339" s="69"/>
      <c r="F339" s="224"/>
      <c r="G339" s="22"/>
      <c r="H339" s="7"/>
    </row>
    <row r="340" spans="1:9" ht="30" x14ac:dyDescent="0.25">
      <c r="A340" s="89" t="s">
        <v>560</v>
      </c>
      <c r="B340" s="72" t="s">
        <v>424</v>
      </c>
      <c r="C340" s="67" t="s">
        <v>425</v>
      </c>
      <c r="D340" s="68" t="s">
        <v>8</v>
      </c>
      <c r="E340" s="68">
        <v>543</v>
      </c>
      <c r="F340" s="224"/>
      <c r="G340" s="22">
        <f t="shared" si="13"/>
        <v>0</v>
      </c>
      <c r="H340" s="7"/>
    </row>
    <row r="341" spans="1:9" ht="30" x14ac:dyDescent="0.25">
      <c r="A341" s="89" t="s">
        <v>560</v>
      </c>
      <c r="B341" s="72" t="s">
        <v>426</v>
      </c>
      <c r="C341" s="178" t="s">
        <v>622</v>
      </c>
      <c r="D341" s="68" t="s">
        <v>8</v>
      </c>
      <c r="E341" s="68">
        <v>272</v>
      </c>
      <c r="F341" s="224"/>
      <c r="G341" s="22">
        <f t="shared" si="13"/>
        <v>0</v>
      </c>
      <c r="H341" s="7"/>
    </row>
    <row r="342" spans="1:9" ht="30" x14ac:dyDescent="0.25">
      <c r="A342" s="89" t="s">
        <v>560</v>
      </c>
      <c r="B342" s="72" t="s">
        <v>427</v>
      </c>
      <c r="C342" s="178" t="s">
        <v>623</v>
      </c>
      <c r="D342" s="68" t="s">
        <v>8</v>
      </c>
      <c r="E342" s="68">
        <v>560</v>
      </c>
      <c r="F342" s="224"/>
      <c r="G342" s="22">
        <f t="shared" si="13"/>
        <v>0</v>
      </c>
    </row>
    <row r="343" spans="1:9" ht="30.75" thickBot="1" x14ac:dyDescent="0.3">
      <c r="A343" s="89" t="s">
        <v>560</v>
      </c>
      <c r="B343" s="72" t="s">
        <v>428</v>
      </c>
      <c r="C343" s="178" t="s">
        <v>429</v>
      </c>
      <c r="D343" s="68" t="s">
        <v>8</v>
      </c>
      <c r="E343" s="68">
        <v>200</v>
      </c>
      <c r="F343" s="224"/>
      <c r="G343" s="22">
        <f t="shared" si="13"/>
        <v>0</v>
      </c>
    </row>
    <row r="344" spans="1:9" ht="30.75" thickBot="1" x14ac:dyDescent="0.3">
      <c r="A344" s="90" t="s">
        <v>560</v>
      </c>
      <c r="B344" s="98" t="s">
        <v>430</v>
      </c>
      <c r="C344" s="187" t="s">
        <v>431</v>
      </c>
      <c r="D344" s="94" t="s">
        <v>8</v>
      </c>
      <c r="E344" s="94">
        <v>32</v>
      </c>
      <c r="F344" s="225"/>
      <c r="G344" s="23">
        <f t="shared" si="13"/>
        <v>0</v>
      </c>
      <c r="H344" s="42" t="s">
        <v>561</v>
      </c>
      <c r="I344" s="25">
        <f>ROUND(SUM(G320:G344),2)</f>
        <v>0</v>
      </c>
    </row>
    <row r="345" spans="1:9" x14ac:dyDescent="0.25">
      <c r="A345" s="45" t="s">
        <v>564</v>
      </c>
      <c r="B345" s="109">
        <v>12</v>
      </c>
      <c r="C345" s="104" t="s">
        <v>432</v>
      </c>
      <c r="D345" s="88"/>
      <c r="E345" s="88"/>
      <c r="F345" s="223"/>
      <c r="G345" s="21"/>
    </row>
    <row r="346" spans="1:9" ht="15.75" thickBot="1" x14ac:dyDescent="0.3">
      <c r="A346" s="89" t="s">
        <v>564</v>
      </c>
      <c r="B346" s="110" t="s">
        <v>433</v>
      </c>
      <c r="C346" s="67" t="s">
        <v>434</v>
      </c>
      <c r="D346" s="68" t="s">
        <v>19</v>
      </c>
      <c r="E346" s="68">
        <v>8</v>
      </c>
      <c r="F346" s="224"/>
      <c r="G346" s="22">
        <f t="shared" si="13"/>
        <v>0</v>
      </c>
    </row>
    <row r="347" spans="1:9" ht="29.25" thickBot="1" x14ac:dyDescent="0.3">
      <c r="A347" s="90" t="s">
        <v>564</v>
      </c>
      <c r="B347" s="111" t="s">
        <v>435</v>
      </c>
      <c r="C347" s="99" t="s">
        <v>436</v>
      </c>
      <c r="D347" s="94" t="s">
        <v>19</v>
      </c>
      <c r="E347" s="94">
        <v>8</v>
      </c>
      <c r="F347" s="225"/>
      <c r="G347" s="23">
        <f t="shared" si="13"/>
        <v>0</v>
      </c>
      <c r="H347" s="42" t="s">
        <v>562</v>
      </c>
      <c r="I347" s="25">
        <f>ROUND(SUM(G345:G347),2)</f>
        <v>0</v>
      </c>
    </row>
    <row r="348" spans="1:9" x14ac:dyDescent="0.25">
      <c r="A348" s="45" t="s">
        <v>565</v>
      </c>
      <c r="B348" s="112">
        <v>13</v>
      </c>
      <c r="C348" s="104" t="s">
        <v>437</v>
      </c>
      <c r="D348" s="88"/>
      <c r="E348" s="88"/>
      <c r="F348" s="223"/>
      <c r="G348" s="21"/>
    </row>
    <row r="349" spans="1:9" ht="15.75" thickBot="1" x14ac:dyDescent="0.3">
      <c r="A349" s="89" t="s">
        <v>565</v>
      </c>
      <c r="B349" s="110" t="s">
        <v>438</v>
      </c>
      <c r="C349" s="67" t="s">
        <v>505</v>
      </c>
      <c r="D349" s="69" t="s">
        <v>8</v>
      </c>
      <c r="E349" s="68">
        <v>219</v>
      </c>
      <c r="F349" s="224"/>
      <c r="G349" s="22">
        <f t="shared" si="13"/>
        <v>0</v>
      </c>
    </row>
    <row r="350" spans="1:9" ht="29.25" thickBot="1" x14ac:dyDescent="0.3">
      <c r="A350" s="101" t="s">
        <v>565</v>
      </c>
      <c r="B350" s="174" t="s">
        <v>439</v>
      </c>
      <c r="C350" s="95" t="s">
        <v>506</v>
      </c>
      <c r="D350" s="175" t="s">
        <v>8</v>
      </c>
      <c r="E350" s="175">
        <v>39.549999999999997</v>
      </c>
      <c r="F350" s="229"/>
      <c r="G350" s="176">
        <f t="shared" si="13"/>
        <v>0</v>
      </c>
      <c r="H350" s="42" t="s">
        <v>563</v>
      </c>
      <c r="I350" s="25">
        <f>ROUND(SUM(G348:G350),2)</f>
        <v>0</v>
      </c>
    </row>
    <row r="351" spans="1:9" x14ac:dyDescent="0.25">
      <c r="A351" s="182" t="s">
        <v>618</v>
      </c>
      <c r="B351" s="183">
        <v>14</v>
      </c>
      <c r="C351" s="184" t="s">
        <v>619</v>
      </c>
      <c r="D351" s="185"/>
      <c r="E351" s="185"/>
      <c r="F351" s="231"/>
      <c r="G351" s="186"/>
      <c r="H351" s="33"/>
      <c r="I351" s="26"/>
    </row>
    <row r="352" spans="1:9" ht="39.75" thickBot="1" x14ac:dyDescent="0.3">
      <c r="A352" s="189" t="s">
        <v>618</v>
      </c>
      <c r="B352" s="190" t="s">
        <v>617</v>
      </c>
      <c r="C352" s="191" t="s">
        <v>616</v>
      </c>
      <c r="D352" s="192" t="s">
        <v>7</v>
      </c>
      <c r="E352" s="192">
        <v>1</v>
      </c>
      <c r="F352" s="232"/>
      <c r="G352" s="193">
        <f t="shared" ref="G352" si="15">ROUND((E352*F352),2)</f>
        <v>0</v>
      </c>
      <c r="H352" s="33"/>
      <c r="I352" s="26"/>
    </row>
    <row r="353" spans="1:9" ht="29.25" thickBot="1" x14ac:dyDescent="0.3">
      <c r="A353" s="194" t="s">
        <v>618</v>
      </c>
      <c r="B353" s="195" t="s">
        <v>633</v>
      </c>
      <c r="C353" s="196" t="s">
        <v>632</v>
      </c>
      <c r="D353" s="197" t="s">
        <v>7</v>
      </c>
      <c r="E353" s="197">
        <v>1</v>
      </c>
      <c r="F353" s="233"/>
      <c r="G353" s="198">
        <f t="shared" si="13"/>
        <v>0</v>
      </c>
      <c r="H353" s="42" t="s">
        <v>620</v>
      </c>
      <c r="I353" s="25">
        <f>ROUND(SUM(G351:G353),2)</f>
        <v>0</v>
      </c>
    </row>
    <row r="354" spans="1:9" ht="45.75" thickBot="1" x14ac:dyDescent="0.3">
      <c r="F354" s="57" t="s">
        <v>45</v>
      </c>
      <c r="G354" s="142">
        <f>IF((SUM(G6:G353)=SUM(I6:I353)),ROUND(SUM(G6:G353),2),"Klaida")</f>
        <v>0</v>
      </c>
    </row>
  </sheetData>
  <sheetProtection algorithmName="SHA-512" hashValue="sXWJuDWWh8YXpacQwLHw9mJkswhm9Vpsr28JfPQZsmD2fY4zmKyrnoT0n6GiCxnwBSA5u2LlafbQR410M/KAQg==" saltValue="ClAtEffmOqB6h2KZ2d/M2g==" spinCount="100000" sheet="1" objects="1" scenarios="1"/>
  <mergeCells count="14">
    <mergeCell ref="A1:G1"/>
    <mergeCell ref="A3:G3"/>
    <mergeCell ref="A4:G4"/>
    <mergeCell ref="C106:F106"/>
    <mergeCell ref="C56:F56"/>
    <mergeCell ref="C36:F36"/>
    <mergeCell ref="H114:H133"/>
    <mergeCell ref="C138:F138"/>
    <mergeCell ref="C218:F218"/>
    <mergeCell ref="C265:F265"/>
    <mergeCell ref="C114:F114"/>
    <mergeCell ref="C135:F135"/>
    <mergeCell ref="H138:H216"/>
    <mergeCell ref="H218:H263"/>
  </mergeCells>
  <phoneticPr fontId="1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41"/>
  <sheetViews>
    <sheetView topLeftCell="A13" zoomScale="80" zoomScaleNormal="80" workbookViewId="0">
      <selection activeCell="F17" sqref="F17"/>
    </sheetView>
  </sheetViews>
  <sheetFormatPr defaultColWidth="9.140625" defaultRowHeight="15" x14ac:dyDescent="0.25"/>
  <cols>
    <col min="1" max="1" width="39.7109375" style="20" customWidth="1"/>
    <col min="2" max="2" width="10.5703125" style="10" customWidth="1"/>
    <col min="3" max="3" width="71.7109375" style="11" customWidth="1"/>
    <col min="4" max="4" width="9.140625" style="10"/>
    <col min="5" max="5" width="16.28515625" style="10" customWidth="1"/>
    <col min="6" max="6" width="20.7109375" style="17" customWidth="1"/>
    <col min="7" max="7" width="14.7109375" style="10" customWidth="1"/>
    <col min="8" max="8" width="17.85546875" style="7" customWidth="1"/>
    <col min="9" max="16384" width="9.140625" style="7"/>
  </cols>
  <sheetData>
    <row r="1" spans="1:7" ht="39.950000000000003" customHeight="1" thickBot="1" x14ac:dyDescent="0.3">
      <c r="A1" s="245"/>
      <c r="B1" s="245"/>
      <c r="C1" s="245"/>
      <c r="D1" s="245"/>
      <c r="E1" s="245"/>
      <c r="F1" s="245"/>
      <c r="G1" s="245"/>
    </row>
    <row r="2" spans="1:7" ht="21.75" customHeight="1" thickBot="1" x14ac:dyDescent="0.3">
      <c r="A2" s="246" t="s">
        <v>567</v>
      </c>
      <c r="B2" s="247"/>
      <c r="C2" s="247"/>
      <c r="D2" s="247"/>
      <c r="E2" s="247"/>
      <c r="F2" s="247"/>
      <c r="G2" s="248"/>
    </row>
    <row r="3" spans="1:7" ht="21.75" customHeight="1" thickBot="1" x14ac:dyDescent="0.3">
      <c r="A3" s="246" t="s">
        <v>570</v>
      </c>
      <c r="B3" s="247"/>
      <c r="C3" s="247"/>
      <c r="D3" s="247"/>
      <c r="E3" s="247"/>
      <c r="F3" s="247"/>
      <c r="G3" s="248"/>
    </row>
    <row r="4" spans="1:7" ht="45.75" thickBot="1" x14ac:dyDescent="0.3">
      <c r="A4" s="46" t="s">
        <v>38</v>
      </c>
      <c r="B4" s="47" t="s">
        <v>0</v>
      </c>
      <c r="C4" s="48" t="s">
        <v>1</v>
      </c>
      <c r="D4" s="48" t="s">
        <v>2</v>
      </c>
      <c r="E4" s="49" t="s">
        <v>3</v>
      </c>
      <c r="F4" s="50" t="s">
        <v>124</v>
      </c>
      <c r="G4" s="51" t="s">
        <v>5</v>
      </c>
    </row>
    <row r="5" spans="1:7" ht="15.75" thickBot="1" x14ac:dyDescent="0.3">
      <c r="A5" s="249" t="s">
        <v>596</v>
      </c>
      <c r="B5" s="250"/>
      <c r="C5" s="250"/>
      <c r="D5" s="250"/>
      <c r="E5" s="250"/>
      <c r="F5" s="250"/>
      <c r="G5" s="251"/>
    </row>
    <row r="6" spans="1:7" ht="28.5" x14ac:dyDescent="0.25">
      <c r="A6" s="160" t="s">
        <v>579</v>
      </c>
      <c r="B6" s="161" t="s">
        <v>10</v>
      </c>
      <c r="C6" s="166" t="s">
        <v>78</v>
      </c>
      <c r="D6" s="163" t="s">
        <v>8</v>
      </c>
      <c r="E6" s="163">
        <v>40.25</v>
      </c>
      <c r="F6" s="164"/>
      <c r="G6" s="165">
        <f t="shared" ref="G6:G21" si="0">ROUND((E6*F6),2)</f>
        <v>0</v>
      </c>
    </row>
    <row r="7" spans="1:7" ht="28.5" x14ac:dyDescent="0.25">
      <c r="A7" s="148" t="s">
        <v>579</v>
      </c>
      <c r="B7" s="143" t="s">
        <v>11</v>
      </c>
      <c r="C7" s="144" t="s">
        <v>79</v>
      </c>
      <c r="D7" s="145" t="s">
        <v>8</v>
      </c>
      <c r="E7" s="145">
        <v>40.25</v>
      </c>
      <c r="F7" s="146"/>
      <c r="G7" s="52">
        <f t="shared" si="0"/>
        <v>0</v>
      </c>
    </row>
    <row r="8" spans="1:7" ht="28.5" x14ac:dyDescent="0.25">
      <c r="A8" s="148" t="s">
        <v>579</v>
      </c>
      <c r="B8" s="143" t="s">
        <v>12</v>
      </c>
      <c r="C8" s="144" t="s">
        <v>80</v>
      </c>
      <c r="D8" s="145" t="s">
        <v>58</v>
      </c>
      <c r="E8" s="145">
        <v>56</v>
      </c>
      <c r="F8" s="146"/>
      <c r="G8" s="52">
        <f t="shared" si="0"/>
        <v>0</v>
      </c>
    </row>
    <row r="9" spans="1:7" ht="28.5" x14ac:dyDescent="0.25">
      <c r="A9" s="148" t="s">
        <v>579</v>
      </c>
      <c r="B9" s="143" t="s">
        <v>13</v>
      </c>
      <c r="C9" s="144" t="s">
        <v>81</v>
      </c>
      <c r="D9" s="145" t="s">
        <v>8</v>
      </c>
      <c r="E9" s="145">
        <v>256</v>
      </c>
      <c r="F9" s="146"/>
      <c r="G9" s="52">
        <f t="shared" si="0"/>
        <v>0</v>
      </c>
    </row>
    <row r="10" spans="1:7" ht="28.5" x14ac:dyDescent="0.25">
      <c r="A10" s="148" t="s">
        <v>579</v>
      </c>
      <c r="B10" s="143" t="s">
        <v>14</v>
      </c>
      <c r="C10" s="144" t="s">
        <v>82</v>
      </c>
      <c r="D10" s="145" t="s">
        <v>8</v>
      </c>
      <c r="E10" s="145">
        <v>2.5</v>
      </c>
      <c r="F10" s="146"/>
      <c r="G10" s="52">
        <f t="shared" si="0"/>
        <v>0</v>
      </c>
    </row>
    <row r="11" spans="1:7" ht="28.5" x14ac:dyDescent="0.25">
      <c r="A11" s="148" t="s">
        <v>579</v>
      </c>
      <c r="B11" s="143" t="s">
        <v>15</v>
      </c>
      <c r="C11" s="144" t="s">
        <v>83</v>
      </c>
      <c r="D11" s="145" t="s">
        <v>8</v>
      </c>
      <c r="E11" s="145">
        <v>2.4</v>
      </c>
      <c r="F11" s="146"/>
      <c r="G11" s="52">
        <f t="shared" si="0"/>
        <v>0</v>
      </c>
    </row>
    <row r="12" spans="1:7" ht="28.5" x14ac:dyDescent="0.25">
      <c r="A12" s="148" t="s">
        <v>579</v>
      </c>
      <c r="B12" s="143" t="s">
        <v>16</v>
      </c>
      <c r="C12" s="144" t="s">
        <v>84</v>
      </c>
      <c r="D12" s="145" t="s">
        <v>8</v>
      </c>
      <c r="E12" s="145">
        <v>40.25</v>
      </c>
      <c r="F12" s="146"/>
      <c r="G12" s="52">
        <f t="shared" si="0"/>
        <v>0</v>
      </c>
    </row>
    <row r="13" spans="1:7" ht="28.5" x14ac:dyDescent="0.25">
      <c r="A13" s="148" t="s">
        <v>579</v>
      </c>
      <c r="B13" s="143" t="s">
        <v>17</v>
      </c>
      <c r="C13" s="144" t="s">
        <v>85</v>
      </c>
      <c r="D13" s="145" t="s">
        <v>8</v>
      </c>
      <c r="E13" s="145">
        <v>40.25</v>
      </c>
      <c r="F13" s="146"/>
      <c r="G13" s="52">
        <f t="shared" si="0"/>
        <v>0</v>
      </c>
    </row>
    <row r="14" spans="1:7" ht="28.5" x14ac:dyDescent="0.25">
      <c r="A14" s="148" t="s">
        <v>579</v>
      </c>
      <c r="B14" s="143" t="s">
        <v>18</v>
      </c>
      <c r="C14" s="147" t="s">
        <v>86</v>
      </c>
      <c r="D14" s="145" t="s">
        <v>8</v>
      </c>
      <c r="E14" s="145">
        <v>40.25</v>
      </c>
      <c r="F14" s="146"/>
      <c r="G14" s="52">
        <f t="shared" si="0"/>
        <v>0</v>
      </c>
    </row>
    <row r="15" spans="1:7" ht="28.5" x14ac:dyDescent="0.25">
      <c r="A15" s="148" t="s">
        <v>579</v>
      </c>
      <c r="B15" s="143" t="s">
        <v>66</v>
      </c>
      <c r="C15" s="147" t="s">
        <v>87</v>
      </c>
      <c r="D15" s="145" t="s">
        <v>8</v>
      </c>
      <c r="E15" s="145">
        <v>2.5</v>
      </c>
      <c r="F15" s="146"/>
      <c r="G15" s="52">
        <f t="shared" si="0"/>
        <v>0</v>
      </c>
    </row>
    <row r="16" spans="1:7" ht="28.5" x14ac:dyDescent="0.25">
      <c r="A16" s="148" t="s">
        <v>579</v>
      </c>
      <c r="B16" s="143" t="s">
        <v>67</v>
      </c>
      <c r="C16" s="147" t="s">
        <v>88</v>
      </c>
      <c r="D16" s="145" t="s">
        <v>8</v>
      </c>
      <c r="E16" s="145">
        <v>2.5</v>
      </c>
      <c r="F16" s="146"/>
      <c r="G16" s="52">
        <f t="shared" si="0"/>
        <v>0</v>
      </c>
    </row>
    <row r="17" spans="1:9" ht="28.5" x14ac:dyDescent="0.25">
      <c r="A17" s="148" t="s">
        <v>579</v>
      </c>
      <c r="B17" s="143" t="s">
        <v>68</v>
      </c>
      <c r="C17" s="147" t="s">
        <v>89</v>
      </c>
      <c r="D17" s="145" t="s">
        <v>19</v>
      </c>
      <c r="E17" s="145">
        <v>8</v>
      </c>
      <c r="F17" s="146"/>
      <c r="G17" s="52">
        <f t="shared" si="0"/>
        <v>0</v>
      </c>
    </row>
    <row r="18" spans="1:9" ht="28.5" x14ac:dyDescent="0.25">
      <c r="A18" s="148" t="s">
        <v>579</v>
      </c>
      <c r="B18" s="143" t="s">
        <v>69</v>
      </c>
      <c r="C18" s="147" t="s">
        <v>90</v>
      </c>
      <c r="D18" s="145" t="s">
        <v>19</v>
      </c>
      <c r="E18" s="145">
        <v>1</v>
      </c>
      <c r="F18" s="146"/>
      <c r="G18" s="52">
        <f t="shared" si="0"/>
        <v>0</v>
      </c>
    </row>
    <row r="19" spans="1:9" ht="28.5" x14ac:dyDescent="0.25">
      <c r="A19" s="148" t="s">
        <v>579</v>
      </c>
      <c r="B19" s="143" t="s">
        <v>70</v>
      </c>
      <c r="C19" s="147" t="s">
        <v>91</v>
      </c>
      <c r="D19" s="145" t="s">
        <v>77</v>
      </c>
      <c r="E19" s="145">
        <v>0.21</v>
      </c>
      <c r="F19" s="146"/>
      <c r="G19" s="52">
        <f t="shared" si="0"/>
        <v>0</v>
      </c>
    </row>
    <row r="20" spans="1:9" ht="29.25" thickBot="1" x14ac:dyDescent="0.3">
      <c r="A20" s="148" t="s">
        <v>579</v>
      </c>
      <c r="B20" s="143" t="s">
        <v>71</v>
      </c>
      <c r="C20" s="147" t="s">
        <v>92</v>
      </c>
      <c r="D20" s="145" t="s">
        <v>19</v>
      </c>
      <c r="E20" s="145">
        <v>1</v>
      </c>
      <c r="F20" s="146"/>
      <c r="G20" s="52">
        <f t="shared" si="0"/>
        <v>0</v>
      </c>
    </row>
    <row r="21" spans="1:9" ht="29.25" thickBot="1" x14ac:dyDescent="0.3">
      <c r="A21" s="154" t="s">
        <v>579</v>
      </c>
      <c r="B21" s="155" t="s">
        <v>72</v>
      </c>
      <c r="C21" s="156" t="s">
        <v>93</v>
      </c>
      <c r="D21" s="157" t="s">
        <v>19</v>
      </c>
      <c r="E21" s="157">
        <v>1</v>
      </c>
      <c r="F21" s="158"/>
      <c r="G21" s="159">
        <f t="shared" si="0"/>
        <v>0</v>
      </c>
      <c r="H21" s="42" t="s">
        <v>39</v>
      </c>
      <c r="I21" s="65">
        <f>SUM(G6:G21)</f>
        <v>0</v>
      </c>
    </row>
    <row r="22" spans="1:9" ht="15.75" thickBot="1" x14ac:dyDescent="0.3">
      <c r="A22" s="249" t="s">
        <v>597</v>
      </c>
      <c r="B22" s="250"/>
      <c r="C22" s="250"/>
      <c r="D22" s="250"/>
      <c r="E22" s="250"/>
      <c r="F22" s="250"/>
      <c r="G22" s="251"/>
    </row>
    <row r="23" spans="1:9" ht="28.5" x14ac:dyDescent="0.25">
      <c r="A23" s="160" t="s">
        <v>580</v>
      </c>
      <c r="B23" s="161" t="s">
        <v>20</v>
      </c>
      <c r="C23" s="162" t="s">
        <v>94</v>
      </c>
      <c r="D23" s="163" t="s">
        <v>77</v>
      </c>
      <c r="E23" s="163">
        <v>2.4E-2</v>
      </c>
      <c r="F23" s="164"/>
      <c r="G23" s="165">
        <f t="shared" ref="G23:G29" si="1">ROUND((E23*F23),2)</f>
        <v>0</v>
      </c>
    </row>
    <row r="24" spans="1:9" ht="28.5" x14ac:dyDescent="0.25">
      <c r="A24" s="148" t="s">
        <v>580</v>
      </c>
      <c r="B24" s="143" t="s">
        <v>21</v>
      </c>
      <c r="C24" s="147" t="s">
        <v>95</v>
      </c>
      <c r="D24" s="145" t="s">
        <v>77</v>
      </c>
      <c r="E24" s="145">
        <v>0.20100000000000001</v>
      </c>
      <c r="F24" s="146"/>
      <c r="G24" s="52">
        <f t="shared" si="1"/>
        <v>0</v>
      </c>
    </row>
    <row r="25" spans="1:9" ht="28.5" x14ac:dyDescent="0.25">
      <c r="A25" s="148" t="s">
        <v>580</v>
      </c>
      <c r="B25" s="143" t="s">
        <v>513</v>
      </c>
      <c r="C25" s="147" t="s">
        <v>96</v>
      </c>
      <c r="D25" s="145" t="s">
        <v>77</v>
      </c>
      <c r="E25" s="145">
        <v>0.20100000000000001</v>
      </c>
      <c r="F25" s="146"/>
      <c r="G25" s="52">
        <f t="shared" si="1"/>
        <v>0</v>
      </c>
    </row>
    <row r="26" spans="1:9" ht="28.5" x14ac:dyDescent="0.25">
      <c r="A26" s="148" t="s">
        <v>580</v>
      </c>
      <c r="B26" s="143" t="s">
        <v>581</v>
      </c>
      <c r="C26" s="147" t="s">
        <v>578</v>
      </c>
      <c r="D26" s="145" t="s">
        <v>8</v>
      </c>
      <c r="E26" s="145">
        <v>400</v>
      </c>
      <c r="F26" s="146"/>
      <c r="G26" s="52">
        <f t="shared" si="1"/>
        <v>0</v>
      </c>
    </row>
    <row r="27" spans="1:9" ht="28.5" x14ac:dyDescent="0.25">
      <c r="A27" s="148" t="s">
        <v>580</v>
      </c>
      <c r="B27" s="143" t="s">
        <v>582</v>
      </c>
      <c r="C27" s="147" t="s">
        <v>97</v>
      </c>
      <c r="D27" s="145" t="s">
        <v>8</v>
      </c>
      <c r="E27" s="145">
        <v>4.9000000000000004</v>
      </c>
      <c r="F27" s="146"/>
      <c r="G27" s="52">
        <f t="shared" si="1"/>
        <v>0</v>
      </c>
    </row>
    <row r="28" spans="1:9" ht="29.25" thickBot="1" x14ac:dyDescent="0.3">
      <c r="A28" s="148" t="s">
        <v>580</v>
      </c>
      <c r="B28" s="143" t="s">
        <v>583</v>
      </c>
      <c r="C28" s="147" t="s">
        <v>98</v>
      </c>
      <c r="D28" s="145" t="s">
        <v>77</v>
      </c>
      <c r="E28" s="145">
        <v>0.16</v>
      </c>
      <c r="F28" s="146"/>
      <c r="G28" s="52">
        <f t="shared" si="1"/>
        <v>0</v>
      </c>
    </row>
    <row r="29" spans="1:9" ht="29.25" thickBot="1" x14ac:dyDescent="0.3">
      <c r="A29" s="150" t="s">
        <v>580</v>
      </c>
      <c r="B29" s="149" t="s">
        <v>584</v>
      </c>
      <c r="C29" s="151" t="s">
        <v>99</v>
      </c>
      <c r="D29" s="152" t="s">
        <v>7</v>
      </c>
      <c r="E29" s="152">
        <v>1</v>
      </c>
      <c r="F29" s="153"/>
      <c r="G29" s="53">
        <f t="shared" si="1"/>
        <v>0</v>
      </c>
      <c r="H29" s="42" t="s">
        <v>40</v>
      </c>
      <c r="I29" s="65">
        <f>SUM(G23:G29)</f>
        <v>0</v>
      </c>
    </row>
    <row r="30" spans="1:9" ht="45.75" thickBot="1" x14ac:dyDescent="0.3">
      <c r="A30" s="54"/>
      <c r="B30" s="55"/>
      <c r="C30" s="56"/>
      <c r="D30" s="55"/>
      <c r="E30" s="55"/>
      <c r="F30" s="57" t="s">
        <v>574</v>
      </c>
      <c r="G30" s="142">
        <f>IF((SUM(G6:G29)=SUM(I6:I29)),ROUND(SUM(G6:G29),2),"Klaida")</f>
        <v>0</v>
      </c>
    </row>
    <row r="31" spans="1:9" x14ac:dyDescent="0.25">
      <c r="A31" s="54"/>
      <c r="B31" s="55"/>
      <c r="C31" s="56"/>
      <c r="D31" s="55"/>
      <c r="E31" s="55"/>
      <c r="F31" s="58"/>
      <c r="G31" s="55"/>
    </row>
    <row r="32" spans="1:9" x14ac:dyDescent="0.25">
      <c r="A32" s="54"/>
      <c r="B32" s="55"/>
      <c r="C32" s="56"/>
      <c r="D32" s="55"/>
      <c r="E32" s="55"/>
      <c r="F32" s="58"/>
      <c r="G32" s="55"/>
    </row>
    <row r="33" spans="1:7" x14ac:dyDescent="0.25">
      <c r="A33"/>
      <c r="B33"/>
      <c r="C33"/>
      <c r="D33"/>
      <c r="E33"/>
      <c r="F33"/>
      <c r="G33"/>
    </row>
    <row r="34" spans="1:7" x14ac:dyDescent="0.25">
      <c r="A34"/>
      <c r="B34"/>
      <c r="C34"/>
      <c r="D34"/>
      <c r="E34"/>
      <c r="F34"/>
      <c r="G34"/>
    </row>
    <row r="35" spans="1:7" x14ac:dyDescent="0.25">
      <c r="A35"/>
      <c r="B35"/>
      <c r="C35"/>
      <c r="D35"/>
      <c r="E35"/>
      <c r="F35"/>
      <c r="G35"/>
    </row>
    <row r="36" spans="1:7" x14ac:dyDescent="0.25">
      <c r="A36"/>
      <c r="B36"/>
      <c r="C36"/>
      <c r="D36"/>
      <c r="E36"/>
      <c r="F36"/>
      <c r="G36"/>
    </row>
    <row r="37" spans="1:7" x14ac:dyDescent="0.25">
      <c r="A37"/>
      <c r="B37"/>
      <c r="C37"/>
      <c r="D37"/>
      <c r="E37"/>
      <c r="F37"/>
      <c r="G37"/>
    </row>
    <row r="38" spans="1:7" x14ac:dyDescent="0.25">
      <c r="A38"/>
      <c r="B38"/>
      <c r="C38"/>
      <c r="D38"/>
      <c r="E38"/>
      <c r="F38"/>
      <c r="G38"/>
    </row>
    <row r="39" spans="1:7" x14ac:dyDescent="0.25">
      <c r="A39"/>
      <c r="B39"/>
      <c r="C39"/>
      <c r="D39"/>
      <c r="E39"/>
      <c r="F39"/>
      <c r="G39"/>
    </row>
    <row r="40" spans="1:7" x14ac:dyDescent="0.25">
      <c r="A40"/>
      <c r="B40"/>
      <c r="C40"/>
      <c r="D40"/>
      <c r="E40"/>
      <c r="F40"/>
      <c r="G40"/>
    </row>
    <row r="41" spans="1:7" x14ac:dyDescent="0.25">
      <c r="A41"/>
      <c r="B41"/>
      <c r="C41"/>
      <c r="D41"/>
      <c r="E41"/>
      <c r="F41"/>
      <c r="G41"/>
    </row>
  </sheetData>
  <sheetProtection algorithmName="SHA-512" hashValue="eBnKpF6QjhN/14gR4axl0JOiJj/Q1l2y5aefGvEmxy/sSrwTOd/yIy96PhWv8B2s9v0viXL8OEQzpAmaIQwPzw==" saltValue="L7gY+z94KRkEHVGZUyDb0w==" spinCount="100000" sheet="1" objects="1" scenarios="1"/>
  <mergeCells count="5">
    <mergeCell ref="A1:G1"/>
    <mergeCell ref="A3:G3"/>
    <mergeCell ref="A2:G2"/>
    <mergeCell ref="A5:G5"/>
    <mergeCell ref="A22:G22"/>
  </mergeCells>
  <phoneticPr fontId="1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18801-B841-4AA5-BB2B-86320327CEC7}">
  <dimension ref="A1:I45"/>
  <sheetViews>
    <sheetView tabSelected="1" zoomScale="80" zoomScaleNormal="80" workbookViewId="0">
      <selection activeCell="R10" sqref="R10"/>
    </sheetView>
  </sheetViews>
  <sheetFormatPr defaultColWidth="9.140625" defaultRowHeight="15" x14ac:dyDescent="0.25"/>
  <cols>
    <col min="1" max="1" width="31" style="7" customWidth="1"/>
    <col min="2" max="2" width="10.5703125" style="10" customWidth="1"/>
    <col min="3" max="3" width="62.28515625" style="11" customWidth="1"/>
    <col min="4" max="4" width="9.140625" style="10"/>
    <col min="5" max="5" width="16.28515625" style="10" customWidth="1"/>
    <col min="6" max="6" width="20.7109375" style="17" customWidth="1"/>
    <col min="7" max="7" width="14.7109375" style="10" customWidth="1"/>
    <col min="8" max="8" width="21.5703125" style="18" customWidth="1"/>
    <col min="9" max="9" width="16.140625" style="7" customWidth="1"/>
    <col min="10" max="16384" width="9.140625" style="7"/>
  </cols>
  <sheetData>
    <row r="1" spans="1:9" ht="39.950000000000003" customHeight="1" x14ac:dyDescent="0.25">
      <c r="B1" s="245"/>
      <c r="C1" s="245"/>
      <c r="D1" s="245"/>
      <c r="E1" s="245"/>
      <c r="F1" s="245"/>
      <c r="G1" s="245"/>
    </row>
    <row r="2" spans="1:9" ht="21.75" customHeight="1" thickBot="1" x14ac:dyDescent="0.3">
      <c r="B2" s="1"/>
      <c r="C2" s="1"/>
      <c r="D2" s="1"/>
      <c r="E2" s="19"/>
      <c r="F2" s="1"/>
      <c r="G2" s="1"/>
    </row>
    <row r="3" spans="1:9" ht="21.75" customHeight="1" thickBot="1" x14ac:dyDescent="0.3">
      <c r="A3" s="246" t="s">
        <v>575</v>
      </c>
      <c r="B3" s="247"/>
      <c r="C3" s="247"/>
      <c r="D3" s="247"/>
      <c r="E3" s="247"/>
      <c r="F3" s="247"/>
      <c r="G3" s="248"/>
    </row>
    <row r="4" spans="1:9" ht="30" customHeight="1" thickBot="1" x14ac:dyDescent="0.3">
      <c r="A4" s="246" t="s">
        <v>569</v>
      </c>
      <c r="B4" s="247"/>
      <c r="C4" s="247"/>
      <c r="D4" s="247"/>
      <c r="E4" s="247"/>
      <c r="F4" s="247"/>
      <c r="G4" s="248"/>
      <c r="H4"/>
    </row>
    <row r="5" spans="1:9" ht="45.75" thickBot="1" x14ac:dyDescent="0.3">
      <c r="A5" s="124" t="s">
        <v>38</v>
      </c>
      <c r="B5" s="115" t="s">
        <v>102</v>
      </c>
      <c r="C5" s="116" t="s">
        <v>103</v>
      </c>
      <c r="D5" s="116" t="s">
        <v>104</v>
      </c>
      <c r="E5" s="117" t="s">
        <v>3</v>
      </c>
      <c r="F5" s="125" t="s">
        <v>124</v>
      </c>
      <c r="G5" s="126" t="s">
        <v>5</v>
      </c>
    </row>
    <row r="6" spans="1:9" ht="29.25" customHeight="1" thickBot="1" x14ac:dyDescent="0.3">
      <c r="A6" s="252" t="s">
        <v>100</v>
      </c>
      <c r="B6" s="253"/>
      <c r="C6" s="253"/>
      <c r="D6" s="253"/>
      <c r="E6" s="253"/>
      <c r="F6" s="253"/>
      <c r="G6" s="254"/>
    </row>
    <row r="7" spans="1:9" ht="29.25" customHeight="1" x14ac:dyDescent="0.25">
      <c r="A7" s="138" t="s">
        <v>576</v>
      </c>
      <c r="B7" s="118" t="s">
        <v>10</v>
      </c>
      <c r="C7" s="119" t="s">
        <v>105</v>
      </c>
      <c r="D7" s="118" t="s">
        <v>77</v>
      </c>
      <c r="E7" s="118">
        <v>50</v>
      </c>
      <c r="F7" s="120"/>
      <c r="G7" s="127">
        <f t="shared" ref="G7:G36" si="0">ROUND((E7*F7),2)</f>
        <v>0</v>
      </c>
    </row>
    <row r="8" spans="1:9" ht="29.25" customHeight="1" x14ac:dyDescent="0.25">
      <c r="A8" s="139" t="s">
        <v>576</v>
      </c>
      <c r="B8" s="113" t="s">
        <v>11</v>
      </c>
      <c r="C8" s="114" t="s">
        <v>106</v>
      </c>
      <c r="D8" s="113" t="s">
        <v>19</v>
      </c>
      <c r="E8" s="113">
        <v>1</v>
      </c>
      <c r="F8" s="60"/>
      <c r="G8" s="59">
        <f t="shared" si="0"/>
        <v>0</v>
      </c>
    </row>
    <row r="9" spans="1:9" ht="31.5" customHeight="1" x14ac:dyDescent="0.25">
      <c r="A9" s="139" t="s">
        <v>576</v>
      </c>
      <c r="B9" s="113" t="s">
        <v>12</v>
      </c>
      <c r="C9" s="114" t="s">
        <v>107</v>
      </c>
      <c r="D9" s="113" t="s">
        <v>126</v>
      </c>
      <c r="E9" s="113">
        <v>5</v>
      </c>
      <c r="F9" s="60"/>
      <c r="G9" s="59">
        <f t="shared" si="0"/>
        <v>0</v>
      </c>
    </row>
    <row r="10" spans="1:9" ht="44.25" customHeight="1" x14ac:dyDescent="0.25">
      <c r="A10" s="139" t="s">
        <v>576</v>
      </c>
      <c r="B10" s="118" t="s">
        <v>13</v>
      </c>
      <c r="C10" s="114" t="s">
        <v>108</v>
      </c>
      <c r="D10" s="113" t="s">
        <v>8</v>
      </c>
      <c r="E10" s="113">
        <v>24</v>
      </c>
      <c r="F10" s="60"/>
      <c r="G10" s="59">
        <f t="shared" si="0"/>
        <v>0</v>
      </c>
    </row>
    <row r="11" spans="1:9" ht="49.5" customHeight="1" x14ac:dyDescent="0.25">
      <c r="A11" s="139" t="s">
        <v>576</v>
      </c>
      <c r="B11" s="113" t="s">
        <v>14</v>
      </c>
      <c r="C11" s="114" t="s">
        <v>122</v>
      </c>
      <c r="D11" s="113" t="s">
        <v>8</v>
      </c>
      <c r="E11" s="113">
        <v>25</v>
      </c>
      <c r="F11" s="60"/>
      <c r="G11" s="59">
        <f t="shared" si="0"/>
        <v>0</v>
      </c>
      <c r="H11" s="33"/>
      <c r="I11" s="26"/>
    </row>
    <row r="12" spans="1:9" s="8" customFormat="1" ht="33" customHeight="1" x14ac:dyDescent="0.25">
      <c r="A12" s="139" t="s">
        <v>576</v>
      </c>
      <c r="B12" s="113" t="s">
        <v>15</v>
      </c>
      <c r="C12" s="114" t="s">
        <v>109</v>
      </c>
      <c r="D12" s="113" t="s">
        <v>19</v>
      </c>
      <c r="E12" s="113">
        <v>1</v>
      </c>
      <c r="F12" s="61"/>
      <c r="G12" s="59">
        <f t="shared" si="0"/>
        <v>0</v>
      </c>
      <c r="H12" s="9"/>
    </row>
    <row r="13" spans="1:9" s="8" customFormat="1" ht="27.75" customHeight="1" x14ac:dyDescent="0.25">
      <c r="A13" s="139" t="s">
        <v>576</v>
      </c>
      <c r="B13" s="118" t="s">
        <v>16</v>
      </c>
      <c r="C13" s="114" t="s">
        <v>110</v>
      </c>
      <c r="D13" s="113" t="s">
        <v>19</v>
      </c>
      <c r="E13" s="113">
        <v>2</v>
      </c>
      <c r="F13" s="61"/>
      <c r="G13" s="59">
        <f t="shared" si="0"/>
        <v>0</v>
      </c>
      <c r="H13" s="9"/>
    </row>
    <row r="14" spans="1:9" s="8" customFormat="1" ht="38.25" customHeight="1" x14ac:dyDescent="0.25">
      <c r="A14" s="139" t="s">
        <v>576</v>
      </c>
      <c r="B14" s="113" t="s">
        <v>17</v>
      </c>
      <c r="C14" s="114" t="s">
        <v>111</v>
      </c>
      <c r="D14" s="113" t="s">
        <v>19</v>
      </c>
      <c r="E14" s="113">
        <v>2</v>
      </c>
      <c r="F14" s="61"/>
      <c r="G14" s="59">
        <f t="shared" si="0"/>
        <v>0</v>
      </c>
      <c r="H14" s="9"/>
    </row>
    <row r="15" spans="1:9" s="8" customFormat="1" ht="33.75" customHeight="1" x14ac:dyDescent="0.25">
      <c r="A15" s="139" t="s">
        <v>576</v>
      </c>
      <c r="B15" s="113" t="s">
        <v>18</v>
      </c>
      <c r="C15" s="114" t="s">
        <v>112</v>
      </c>
      <c r="D15" s="113" t="s">
        <v>19</v>
      </c>
      <c r="E15" s="113">
        <v>1</v>
      </c>
      <c r="F15" s="61"/>
      <c r="G15" s="59">
        <f t="shared" si="0"/>
        <v>0</v>
      </c>
      <c r="H15" s="9"/>
    </row>
    <row r="16" spans="1:9" s="8" customFormat="1" ht="27" customHeight="1" thickBot="1" x14ac:dyDescent="0.3">
      <c r="A16" s="139" t="s">
        <v>576</v>
      </c>
      <c r="B16" s="118" t="s">
        <v>66</v>
      </c>
      <c r="C16" s="114" t="s">
        <v>113</v>
      </c>
      <c r="D16" s="113" t="s">
        <v>19</v>
      </c>
      <c r="E16" s="113">
        <v>7</v>
      </c>
      <c r="F16" s="61"/>
      <c r="G16" s="59">
        <f t="shared" si="0"/>
        <v>0</v>
      </c>
      <c r="H16" s="9"/>
    </row>
    <row r="17" spans="1:9" s="8" customFormat="1" ht="38.25" customHeight="1" thickBot="1" x14ac:dyDescent="0.3">
      <c r="A17" s="139" t="s">
        <v>576</v>
      </c>
      <c r="B17" s="113" t="s">
        <v>67</v>
      </c>
      <c r="C17" s="122" t="s">
        <v>114</v>
      </c>
      <c r="D17" s="121" t="s">
        <v>19</v>
      </c>
      <c r="E17" s="121">
        <v>1</v>
      </c>
      <c r="F17" s="123"/>
      <c r="G17" s="128">
        <f t="shared" si="0"/>
        <v>0</v>
      </c>
      <c r="H17" s="42" t="s">
        <v>39</v>
      </c>
      <c r="I17" s="25">
        <f>ROUND(SUM(G7:G17),2)</f>
        <v>0</v>
      </c>
    </row>
    <row r="18" spans="1:9" s="8" customFormat="1" ht="28.5" customHeight="1" thickBot="1" x14ac:dyDescent="0.3">
      <c r="A18" s="252" t="s">
        <v>101</v>
      </c>
      <c r="B18" s="253"/>
      <c r="C18" s="253"/>
      <c r="D18" s="253"/>
      <c r="E18" s="253"/>
      <c r="F18" s="253"/>
      <c r="G18" s="254"/>
      <c r="H18" s="24"/>
    </row>
    <row r="19" spans="1:9" s="8" customFormat="1" ht="33.75" customHeight="1" x14ac:dyDescent="0.25">
      <c r="A19" s="140" t="s">
        <v>577</v>
      </c>
      <c r="B19" s="133" t="s">
        <v>20</v>
      </c>
      <c r="C19" s="134" t="s">
        <v>105</v>
      </c>
      <c r="D19" s="133" t="s">
        <v>126</v>
      </c>
      <c r="E19" s="133">
        <v>450</v>
      </c>
      <c r="F19" s="135"/>
      <c r="G19" s="136">
        <f t="shared" si="0"/>
        <v>0</v>
      </c>
      <c r="H19" s="33"/>
      <c r="I19" s="26"/>
    </row>
    <row r="20" spans="1:9" s="8" customFormat="1" ht="28.5" customHeight="1" x14ac:dyDescent="0.25">
      <c r="A20" s="139" t="s">
        <v>577</v>
      </c>
      <c r="B20" s="113" t="s">
        <v>21</v>
      </c>
      <c r="C20" s="114" t="s">
        <v>106</v>
      </c>
      <c r="D20" s="113" t="s">
        <v>19</v>
      </c>
      <c r="E20" s="113">
        <v>1</v>
      </c>
      <c r="F20" s="62"/>
      <c r="G20" s="59">
        <f t="shared" si="0"/>
        <v>0</v>
      </c>
      <c r="H20" s="9"/>
    </row>
    <row r="21" spans="1:9" s="8" customFormat="1" ht="30" customHeight="1" x14ac:dyDescent="0.25">
      <c r="A21" s="139" t="s">
        <v>577</v>
      </c>
      <c r="B21" s="113" t="s">
        <v>513</v>
      </c>
      <c r="C21" s="114" t="s">
        <v>107</v>
      </c>
      <c r="D21" s="113" t="s">
        <v>125</v>
      </c>
      <c r="E21" s="113">
        <v>5</v>
      </c>
      <c r="F21" s="62"/>
      <c r="G21" s="59">
        <f t="shared" si="0"/>
        <v>0</v>
      </c>
      <c r="H21" s="9"/>
    </row>
    <row r="22" spans="1:9" s="8" customFormat="1" ht="36.75" customHeight="1" x14ac:dyDescent="0.25">
      <c r="A22" s="139" t="s">
        <v>577</v>
      </c>
      <c r="B22" s="113" t="s">
        <v>581</v>
      </c>
      <c r="C22" s="114" t="s">
        <v>115</v>
      </c>
      <c r="D22" s="113" t="s">
        <v>8</v>
      </c>
      <c r="E22" s="113">
        <v>351</v>
      </c>
      <c r="F22" s="62"/>
      <c r="G22" s="59">
        <f t="shared" si="0"/>
        <v>0</v>
      </c>
      <c r="H22" s="9"/>
    </row>
    <row r="23" spans="1:9" s="8" customFormat="1" ht="52.5" customHeight="1" x14ac:dyDescent="0.25">
      <c r="A23" s="139" t="s">
        <v>577</v>
      </c>
      <c r="B23" s="113" t="s">
        <v>582</v>
      </c>
      <c r="C23" s="114" t="s">
        <v>108</v>
      </c>
      <c r="D23" s="113" t="s">
        <v>8</v>
      </c>
      <c r="E23" s="113">
        <v>25</v>
      </c>
      <c r="F23" s="62"/>
      <c r="G23" s="59">
        <f t="shared" si="0"/>
        <v>0</v>
      </c>
      <c r="H23" s="24"/>
    </row>
    <row r="24" spans="1:9" s="8" customFormat="1" ht="41.25" customHeight="1" x14ac:dyDescent="0.25">
      <c r="A24" s="139" t="s">
        <v>577</v>
      </c>
      <c r="B24" s="113" t="s">
        <v>583</v>
      </c>
      <c r="C24" s="114" t="s">
        <v>116</v>
      </c>
      <c r="D24" s="113" t="s">
        <v>8</v>
      </c>
      <c r="E24" s="113">
        <v>83</v>
      </c>
      <c r="F24" s="62"/>
      <c r="G24" s="59">
        <f t="shared" si="0"/>
        <v>0</v>
      </c>
      <c r="H24" s="35"/>
    </row>
    <row r="25" spans="1:9" s="8" customFormat="1" ht="27" customHeight="1" x14ac:dyDescent="0.25">
      <c r="A25" s="139" t="s">
        <v>577</v>
      </c>
      <c r="B25" s="113" t="s">
        <v>584</v>
      </c>
      <c r="C25" s="114" t="s">
        <v>123</v>
      </c>
      <c r="D25" s="113" t="s">
        <v>8</v>
      </c>
      <c r="E25" s="113">
        <v>3</v>
      </c>
      <c r="F25" s="62"/>
      <c r="G25" s="59">
        <f t="shared" si="0"/>
        <v>0</v>
      </c>
      <c r="H25" s="9"/>
    </row>
    <row r="26" spans="1:9" s="8" customFormat="1" x14ac:dyDescent="0.25">
      <c r="A26" s="139" t="s">
        <v>577</v>
      </c>
      <c r="B26" s="113" t="s">
        <v>585</v>
      </c>
      <c r="C26" s="114" t="s">
        <v>117</v>
      </c>
      <c r="D26" s="113" t="s">
        <v>19</v>
      </c>
      <c r="E26" s="113">
        <v>2</v>
      </c>
      <c r="F26" s="62"/>
      <c r="G26" s="59">
        <f t="shared" si="0"/>
        <v>0</v>
      </c>
      <c r="H26" s="33"/>
      <c r="I26" s="26"/>
    </row>
    <row r="27" spans="1:9" s="8" customFormat="1" ht="30" customHeight="1" x14ac:dyDescent="0.25">
      <c r="A27" s="139" t="s">
        <v>577</v>
      </c>
      <c r="B27" s="113" t="s">
        <v>586</v>
      </c>
      <c r="C27" s="114" t="s">
        <v>110</v>
      </c>
      <c r="D27" s="113" t="s">
        <v>19</v>
      </c>
      <c r="E27" s="113">
        <v>2</v>
      </c>
      <c r="F27" s="62"/>
      <c r="G27" s="59">
        <f t="shared" si="0"/>
        <v>0</v>
      </c>
      <c r="H27" s="33"/>
      <c r="I27" s="26"/>
    </row>
    <row r="28" spans="1:9" s="8" customFormat="1" ht="30.75" customHeight="1" x14ac:dyDescent="0.25">
      <c r="A28" s="139" t="s">
        <v>577</v>
      </c>
      <c r="B28" s="113" t="s">
        <v>587</v>
      </c>
      <c r="C28" s="114" t="s">
        <v>118</v>
      </c>
      <c r="D28" s="113" t="s">
        <v>19</v>
      </c>
      <c r="E28" s="113">
        <v>1</v>
      </c>
      <c r="F28" s="62"/>
      <c r="G28" s="59">
        <f t="shared" si="0"/>
        <v>0</v>
      </c>
      <c r="H28" s="9"/>
    </row>
    <row r="29" spans="1:9" s="8" customFormat="1" ht="38.25" customHeight="1" x14ac:dyDescent="0.25">
      <c r="A29" s="139" t="s">
        <v>577</v>
      </c>
      <c r="B29" s="113" t="s">
        <v>588</v>
      </c>
      <c r="C29" s="114" t="s">
        <v>573</v>
      </c>
      <c r="D29" s="113" t="s">
        <v>19</v>
      </c>
      <c r="E29" s="113">
        <v>1</v>
      </c>
      <c r="F29" s="62"/>
      <c r="G29" s="59">
        <f t="shared" si="0"/>
        <v>0</v>
      </c>
      <c r="H29" s="9"/>
    </row>
    <row r="30" spans="1:9" s="8" customFormat="1" x14ac:dyDescent="0.25">
      <c r="A30" s="139" t="s">
        <v>577</v>
      </c>
      <c r="B30" s="113" t="s">
        <v>589</v>
      </c>
      <c r="C30" s="114" t="s">
        <v>119</v>
      </c>
      <c r="D30" s="113" t="s">
        <v>19</v>
      </c>
      <c r="E30" s="113">
        <v>10</v>
      </c>
      <c r="F30" s="62"/>
      <c r="G30" s="59">
        <f t="shared" si="0"/>
        <v>0</v>
      </c>
      <c r="H30" s="9"/>
    </row>
    <row r="31" spans="1:9" s="8" customFormat="1" x14ac:dyDescent="0.25">
      <c r="A31" s="139" t="s">
        <v>577</v>
      </c>
      <c r="B31" s="113" t="s">
        <v>590</v>
      </c>
      <c r="C31" s="114" t="s">
        <v>113</v>
      </c>
      <c r="D31" s="113" t="s">
        <v>19</v>
      </c>
      <c r="E31" s="113">
        <v>83</v>
      </c>
      <c r="F31" s="62"/>
      <c r="G31" s="59">
        <f t="shared" si="0"/>
        <v>0</v>
      </c>
      <c r="H31" s="9"/>
    </row>
    <row r="32" spans="1:9" s="8" customFormat="1" x14ac:dyDescent="0.25">
      <c r="A32" s="139" t="s">
        <v>577</v>
      </c>
      <c r="B32" s="113" t="s">
        <v>591</v>
      </c>
      <c r="C32" s="114" t="s">
        <v>112</v>
      </c>
      <c r="D32" s="113" t="s">
        <v>19</v>
      </c>
      <c r="E32" s="113">
        <v>1</v>
      </c>
      <c r="F32" s="62"/>
      <c r="G32" s="59">
        <f t="shared" si="0"/>
        <v>0</v>
      </c>
      <c r="H32" s="9"/>
    </row>
    <row r="33" spans="1:9" s="8" customFormat="1" x14ac:dyDescent="0.25">
      <c r="A33" s="139" t="s">
        <v>577</v>
      </c>
      <c r="B33" s="113" t="s">
        <v>592</v>
      </c>
      <c r="C33" s="114" t="s">
        <v>120</v>
      </c>
      <c r="D33" s="113" t="s">
        <v>19</v>
      </c>
      <c r="E33" s="113">
        <v>1</v>
      </c>
      <c r="F33" s="62"/>
      <c r="G33" s="59">
        <f t="shared" si="0"/>
        <v>0</v>
      </c>
      <c r="H33" s="9"/>
    </row>
    <row r="34" spans="1:9" s="8" customFormat="1" x14ac:dyDescent="0.25">
      <c r="A34" s="139" t="s">
        <v>577</v>
      </c>
      <c r="B34" s="113" t="s">
        <v>593</v>
      </c>
      <c r="C34" s="114" t="s">
        <v>121</v>
      </c>
      <c r="D34" s="113" t="s">
        <v>19</v>
      </c>
      <c r="E34" s="113">
        <v>1</v>
      </c>
      <c r="F34" s="62"/>
      <c r="G34" s="59">
        <f t="shared" si="0"/>
        <v>0</v>
      </c>
    </row>
    <row r="35" spans="1:9" s="8" customFormat="1" ht="27.75" thickBot="1" x14ac:dyDescent="0.3">
      <c r="A35" s="139" t="s">
        <v>577</v>
      </c>
      <c r="B35" s="113" t="s">
        <v>594</v>
      </c>
      <c r="C35" s="114" t="s">
        <v>571</v>
      </c>
      <c r="D35" s="113" t="s">
        <v>8</v>
      </c>
      <c r="E35" s="113">
        <v>10</v>
      </c>
      <c r="F35" s="62"/>
      <c r="G35" s="59">
        <f t="shared" si="0"/>
        <v>0</v>
      </c>
      <c r="H35" s="33"/>
      <c r="I35" s="26"/>
    </row>
    <row r="36" spans="1:9" s="8" customFormat="1" ht="29.25" thickBot="1" x14ac:dyDescent="0.3">
      <c r="A36" s="141" t="s">
        <v>577</v>
      </c>
      <c r="B36" s="129" t="s">
        <v>595</v>
      </c>
      <c r="C36" s="130" t="s">
        <v>572</v>
      </c>
      <c r="D36" s="137" t="s">
        <v>126</v>
      </c>
      <c r="E36" s="129">
        <v>6.4</v>
      </c>
      <c r="F36" s="131"/>
      <c r="G36" s="132">
        <f t="shared" si="0"/>
        <v>0</v>
      </c>
      <c r="H36" s="42" t="s">
        <v>40</v>
      </c>
      <c r="I36" s="25">
        <f>ROUND(SUM(G19:G36),2)</f>
        <v>0</v>
      </c>
    </row>
    <row r="37" spans="1:9" s="8" customFormat="1" ht="45.75" thickBot="1" x14ac:dyDescent="0.3">
      <c r="B37" s="63"/>
      <c r="C37" s="63"/>
      <c r="D37" s="63"/>
      <c r="E37" s="64"/>
      <c r="F37" s="57" t="s">
        <v>598</v>
      </c>
      <c r="G37" s="142">
        <f>IF((SUM(G7:G36)=SUM(I7:I36)),ROUND(SUM(G7:G36),2),"Klaida")</f>
        <v>0</v>
      </c>
      <c r="H37" s="33"/>
      <c r="I37" s="26"/>
    </row>
    <row r="38" spans="1:9" s="8" customFormat="1" ht="75" customHeight="1" x14ac:dyDescent="0.25">
      <c r="B38" s="37"/>
      <c r="C38" s="38"/>
      <c r="D38" s="39"/>
      <c r="E38" s="39"/>
      <c r="F38" s="40"/>
      <c r="G38" s="36"/>
      <c r="H38" s="33"/>
      <c r="I38" s="26"/>
    </row>
    <row r="39" spans="1:9" ht="44.25" customHeight="1" x14ac:dyDescent="0.25">
      <c r="B39" s="2"/>
      <c r="C39" s="5"/>
      <c r="D39" s="2"/>
      <c r="E39" s="2"/>
      <c r="F39" s="41"/>
      <c r="G39" s="12"/>
      <c r="H39" s="24"/>
      <c r="I39" s="26"/>
    </row>
    <row r="40" spans="1:9" ht="20.25" customHeight="1" x14ac:dyDescent="0.25">
      <c r="B40" s="27"/>
      <c r="C40" s="27"/>
      <c r="D40" s="27"/>
      <c r="E40" s="28"/>
      <c r="F40" s="27"/>
      <c r="G40" s="12"/>
    </row>
    <row r="41" spans="1:9" x14ac:dyDescent="0.25">
      <c r="B41" s="2"/>
      <c r="C41" s="5"/>
      <c r="D41" s="2"/>
      <c r="E41" s="2"/>
      <c r="F41" s="13"/>
      <c r="G41" s="12"/>
    </row>
    <row r="42" spans="1:9" x14ac:dyDescent="0.25">
      <c r="B42" s="2"/>
      <c r="C42" s="5"/>
      <c r="D42" s="2"/>
      <c r="E42" s="2"/>
      <c r="F42" s="13"/>
      <c r="G42" s="12"/>
    </row>
    <row r="43" spans="1:9" x14ac:dyDescent="0.25">
      <c r="F43" s="14"/>
    </row>
    <row r="44" spans="1:9" x14ac:dyDescent="0.25">
      <c r="B44" s="3"/>
      <c r="C44" s="6"/>
      <c r="D44" s="3"/>
      <c r="E44" s="3"/>
      <c r="F44" s="15"/>
      <c r="G44" s="3"/>
    </row>
    <row r="45" spans="1:9" ht="26.25" customHeight="1" x14ac:dyDescent="0.25">
      <c r="B45" s="4"/>
      <c r="C45" s="4"/>
      <c r="D45" s="4"/>
      <c r="E45" s="4"/>
      <c r="F45" s="16"/>
      <c r="G45" s="4"/>
    </row>
  </sheetData>
  <sheetProtection algorithmName="SHA-512" hashValue="sWfPzo7r5mvV69vcvgKjt4lc3T/Cqzz1OkATlafjXbMKFPY6sCvrbz54rbBsY3NCIUm4REy+yoZ2cnMDhC/wAQ==" saltValue="sB+W65F9czvZyYjCaeArUw==" spinCount="100000" sheet="1" objects="1" scenarios="1"/>
  <mergeCells count="5">
    <mergeCell ref="B1:G1"/>
    <mergeCell ref="A6:G6"/>
    <mergeCell ref="A18:G18"/>
    <mergeCell ref="A3:G3"/>
    <mergeCell ref="A4:G4"/>
  </mergeCells>
  <phoneticPr fontId="1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Projektai xmlns="fb31639d-e105-4f04-a68e-fe2bde81931d" xsi:nil="true"/>
    <TaxCatchAll xmlns="2945cdf4-c922-4f1d-a4b6-d6a562696c9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006245-3E79-4710-BF16-8FB8F42853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B4DABC-9DED-4819-A01F-962E283E472A}">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customXml/itemProps3.xml><?xml version="1.0" encoding="utf-8"?>
<ds:datastoreItem xmlns:ds="http://schemas.openxmlformats.org/officeDocument/2006/customXml" ds:itemID="{1960B3E3-7463-42A2-9589-424B9E85DC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Įvardytieji diapazonai</vt:lpstr>
      </vt:variant>
      <vt:variant>
        <vt:i4>1</vt:i4>
      </vt:variant>
    </vt:vector>
  </HeadingPairs>
  <TitlesOfParts>
    <vt:vector size="5" baseType="lpstr">
      <vt:lpstr>Santrauka</vt:lpstr>
      <vt:lpstr>S</vt:lpstr>
      <vt:lpstr>PVA</vt:lpstr>
      <vt:lpstr>Melioracija</vt:lpstr>
      <vt:lpstr>S!_Hlk131412525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Aiškutė Tranienė</cp:lastModifiedBy>
  <dcterms:created xsi:type="dcterms:W3CDTF">2020-10-05T14:48:34Z</dcterms:created>
  <dcterms:modified xsi:type="dcterms:W3CDTF">2025-10-22T07:43:47Z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y fmtid="{D5CDD505-2E9C-101B-9397-08002B2CF9AE}" pid="3" name="MediaServiceImageTags">
    <vt:lpwstr/>
  </property>
</Properties>
</file>