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lakdlt-my.sharepoint.com/personal/loreta_jakstiene_vialietuva_lt/Documents/Darbalaukis/"/>
    </mc:Choice>
  </mc:AlternateContent>
  <xr:revisionPtr revIDLastSave="0" documentId="14_{ECD9AB6E-8D7D-4D96-986A-21BEDF912C5E}" xr6:coauthVersionLast="47" xr6:coauthVersionMax="47" xr10:uidLastSave="{00000000-0000-0000-0000-000000000000}"/>
  <bookViews>
    <workbookView xWindow="-108" yWindow="-108" windowWidth="23256" windowHeight="12456" xr2:uid="{CEAE2980-A36D-4259-8230-A7729BD576C1}"/>
  </bookViews>
  <sheets>
    <sheet name="SANTRAUKA" sheetId="24" r:id="rId1"/>
    <sheet name="Elektrotechninė 13A" sheetId="23" r:id="rId2"/>
    <sheet name="Susisiekimo 13A" sheetId="22" r:id="rId3"/>
    <sheet name="Elektrotechninė 14" sheetId="21" r:id="rId4"/>
    <sheet name="Elektrotechninė 13" sheetId="20" r:id="rId5"/>
    <sheet name="Susisiekimo 14" sheetId="19" r:id="rId6"/>
    <sheet name="Susisiekimo 13" sheetId="18" r:id="rId7"/>
    <sheet name="Elektrotechninė 5-6-7" sheetId="17" r:id="rId8"/>
    <sheet name="Susisiekimo 5-6-7" sheetId="16" r:id="rId9"/>
    <sheet name="Elektrotechninė 03-04" sheetId="15" r:id="rId10"/>
    <sheet name="Susisiekimo 03-04" sheetId="14" r:id="rId11"/>
    <sheet name="Elektrotechninė 54" sheetId="13" r:id="rId12"/>
    <sheet name="Susisiekimo 54" sheetId="12" r:id="rId13"/>
    <sheet name="Elektrotechninė 53-59" sheetId="11" r:id="rId14"/>
    <sheet name="Susisiekimo 59" sheetId="10" r:id="rId15"/>
    <sheet name="Susisiekimo 53" sheetId="9" r:id="rId16"/>
    <sheet name="Elektrotechninė 26" sheetId="8" r:id="rId17"/>
    <sheet name="Susisiekimo 26" sheetId="7" r:id="rId18"/>
    <sheet name="Elektrotechninė 25" sheetId="6" r:id="rId19"/>
    <sheet name="Susisiekimo 25" sheetId="5" r:id="rId20"/>
    <sheet name="Elektrotechninė 2-3" sheetId="4" r:id="rId21"/>
    <sheet name="Susisiekimo 3" sheetId="3" r:id="rId22"/>
    <sheet name="Susisiekimo 2" sheetId="2" r:id="rId23"/>
  </sheets>
  <externalReferences>
    <externalReference r:id="rId2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4" l="1"/>
  <c r="C10" i="24"/>
  <c r="C11" i="24"/>
  <c r="C12" i="24"/>
  <c r="C13" i="24"/>
  <c r="C14" i="24"/>
  <c r="C15" i="24"/>
  <c r="C16" i="24"/>
  <c r="C17" i="24"/>
  <c r="C18" i="24"/>
  <c r="C19" i="24"/>
  <c r="C20" i="24"/>
  <c r="C21" i="24"/>
  <c r="C22" i="24"/>
  <c r="C23" i="24"/>
  <c r="C24" i="24"/>
  <c r="G5" i="23" l="1"/>
  <c r="G6" i="23"/>
  <c r="G7" i="23"/>
  <c r="G8" i="23"/>
  <c r="I33" i="23" s="1"/>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I46" i="23" s="1"/>
  <c r="G35" i="23"/>
  <c r="G36" i="23"/>
  <c r="G37" i="23"/>
  <c r="G38" i="23"/>
  <c r="G39" i="23"/>
  <c r="G40" i="23"/>
  <c r="G41" i="23"/>
  <c r="G42" i="23"/>
  <c r="G43" i="23"/>
  <c r="G44" i="23"/>
  <c r="G45" i="23"/>
  <c r="G46" i="23"/>
  <c r="G5" i="22"/>
  <c r="G46" i="22" s="1"/>
  <c r="G6" i="22"/>
  <c r="G7" i="22"/>
  <c r="G8" i="22"/>
  <c r="G9" i="22"/>
  <c r="G10" i="22"/>
  <c r="G11" i="22"/>
  <c r="G12" i="22"/>
  <c r="G13" i="22"/>
  <c r="G14" i="22"/>
  <c r="G15" i="22"/>
  <c r="G16" i="22"/>
  <c r="G17" i="22"/>
  <c r="G18" i="22"/>
  <c r="G19" i="22"/>
  <c r="G20" i="22"/>
  <c r="I20" i="22"/>
  <c r="G21" i="22"/>
  <c r="G22" i="22"/>
  <c r="G23" i="22"/>
  <c r="G24" i="22"/>
  <c r="G25" i="22"/>
  <c r="I28" i="22" s="1"/>
  <c r="G26" i="22"/>
  <c r="G27" i="22"/>
  <c r="G28" i="22"/>
  <c r="G29" i="22"/>
  <c r="G30" i="22"/>
  <c r="G31" i="22"/>
  <c r="I31" i="22"/>
  <c r="G32" i="22"/>
  <c r="G33" i="22"/>
  <c r="I39" i="22" s="1"/>
  <c r="G34" i="22"/>
  <c r="G35" i="22"/>
  <c r="G36" i="22"/>
  <c r="G37" i="22"/>
  <c r="G38" i="22"/>
  <c r="G39" i="22"/>
  <c r="G40" i="22"/>
  <c r="I42" i="22" s="1"/>
  <c r="G41" i="22"/>
  <c r="G42" i="22"/>
  <c r="G43" i="22"/>
  <c r="G44" i="22"/>
  <c r="G45" i="22"/>
  <c r="I45" i="22"/>
  <c r="G47" i="23" l="1"/>
  <c r="G6" i="21" l="1"/>
  <c r="G7" i="21"/>
  <c r="G8" i="21"/>
  <c r="G9" i="21"/>
  <c r="G52" i="21" s="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I51" i="21"/>
  <c r="G6" i="20"/>
  <c r="G7" i="20"/>
  <c r="G8" i="20"/>
  <c r="G9" i="20"/>
  <c r="G10" i="20"/>
  <c r="G11" i="20"/>
  <c r="G12" i="20"/>
  <c r="I38" i="20" s="1"/>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I50" i="20" s="1"/>
  <c r="G45" i="20"/>
  <c r="G46" i="20"/>
  <c r="G47" i="20"/>
  <c r="G48" i="20"/>
  <c r="G49" i="20"/>
  <c r="G50" i="20"/>
  <c r="G51" i="20"/>
  <c r="G5" i="19"/>
  <c r="G49" i="19" s="1"/>
  <c r="G6" i="19"/>
  <c r="G7" i="19"/>
  <c r="G8" i="19"/>
  <c r="G9" i="19"/>
  <c r="G10" i="19"/>
  <c r="G11" i="19"/>
  <c r="G12" i="19"/>
  <c r="G13" i="19"/>
  <c r="G14" i="19"/>
  <c r="G15" i="19"/>
  <c r="G16" i="19"/>
  <c r="G17" i="19"/>
  <c r="G18" i="19"/>
  <c r="I24" i="19" s="1"/>
  <c r="G19" i="19"/>
  <c r="G20" i="19"/>
  <c r="G21" i="19"/>
  <c r="G22" i="19"/>
  <c r="G23" i="19"/>
  <c r="G24" i="19"/>
  <c r="G25" i="19"/>
  <c r="G26" i="19"/>
  <c r="G27" i="19"/>
  <c r="I27" i="19"/>
  <c r="G28" i="19"/>
  <c r="G29" i="19"/>
  <c r="G30" i="19"/>
  <c r="G31" i="19"/>
  <c r="G32" i="19"/>
  <c r="G33" i="19"/>
  <c r="G34" i="19"/>
  <c r="G35" i="19"/>
  <c r="I35" i="19"/>
  <c r="G36" i="19"/>
  <c r="G37" i="19"/>
  <c r="G38" i="19"/>
  <c r="I44" i="19" s="1"/>
  <c r="G39" i="19"/>
  <c r="G40" i="19"/>
  <c r="G41" i="19"/>
  <c r="G42" i="19"/>
  <c r="G43" i="19"/>
  <c r="G44" i="19"/>
  <c r="G45" i="19"/>
  <c r="G46" i="19"/>
  <c r="I46" i="19"/>
  <c r="G47" i="19"/>
  <c r="G48" i="19"/>
  <c r="I48" i="19"/>
  <c r="G5" i="18"/>
  <c r="G6" i="18"/>
  <c r="G7" i="18"/>
  <c r="G8" i="18"/>
  <c r="G9" i="18"/>
  <c r="I16" i="18" s="1"/>
  <c r="G10" i="18"/>
  <c r="G11" i="18"/>
  <c r="G12" i="18"/>
  <c r="G13" i="18"/>
  <c r="G14" i="18"/>
  <c r="G15" i="18"/>
  <c r="G16" i="18"/>
  <c r="G17" i="18"/>
  <c r="I23" i="18" s="1"/>
  <c r="G18" i="18"/>
  <c r="G19" i="18"/>
  <c r="G20" i="18"/>
  <c r="G21" i="18"/>
  <c r="G22" i="18"/>
  <c r="G23" i="18"/>
  <c r="G24" i="18"/>
  <c r="I26" i="18" s="1"/>
  <c r="G25" i="18"/>
  <c r="G26" i="18"/>
  <c r="G27" i="18"/>
  <c r="G28" i="18"/>
  <c r="G29" i="18"/>
  <c r="G30" i="18"/>
  <c r="I35" i="18" s="1"/>
  <c r="G31" i="18"/>
  <c r="G32" i="18"/>
  <c r="G33" i="18"/>
  <c r="G34" i="18"/>
  <c r="G35" i="18"/>
  <c r="G36" i="18"/>
  <c r="G37" i="18"/>
  <c r="I43" i="18" s="1"/>
  <c r="G38" i="18"/>
  <c r="G39" i="18"/>
  <c r="G40" i="18"/>
  <c r="G41" i="18"/>
  <c r="G42" i="18"/>
  <c r="G43" i="18"/>
  <c r="G44" i="18"/>
  <c r="G45" i="18"/>
  <c r="G46" i="18"/>
  <c r="I46" i="18"/>
  <c r="G47" i="18"/>
  <c r="G48" i="18"/>
  <c r="I48" i="18"/>
  <c r="I39" i="21" l="1"/>
  <c r="I17" i="19"/>
  <c r="G49" i="18"/>
  <c r="G53" i="17" l="1"/>
  <c r="G52" i="17"/>
  <c r="G51" i="17"/>
  <c r="G50" i="17"/>
  <c r="G49" i="17"/>
  <c r="G48" i="17"/>
  <c r="G47" i="17"/>
  <c r="G46" i="17"/>
  <c r="G45" i="17"/>
  <c r="G44" i="17"/>
  <c r="G43" i="17"/>
  <c r="G42" i="17"/>
  <c r="G41" i="17"/>
  <c r="G40" i="17"/>
  <c r="I53" i="17" s="1"/>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4" i="17" s="1"/>
  <c r="G118" i="16"/>
  <c r="I118" i="16" s="1"/>
  <c r="G117" i="16"/>
  <c r="G116" i="16"/>
  <c r="G115" i="16"/>
  <c r="G114" i="16"/>
  <c r="I117" i="16" s="1"/>
  <c r="I113" i="16"/>
  <c r="G113" i="16"/>
  <c r="G112" i="16"/>
  <c r="G111" i="16"/>
  <c r="G110" i="16"/>
  <c r="G109" i="16"/>
  <c r="G108" i="16"/>
  <c r="G107" i="16"/>
  <c r="G106" i="16"/>
  <c r="G105" i="16"/>
  <c r="I111" i="16" s="1"/>
  <c r="G104" i="16"/>
  <c r="G103" i="16"/>
  <c r="G102" i="16"/>
  <c r="I104" i="16" s="1"/>
  <c r="G101" i="16"/>
  <c r="I101" i="16" s="1"/>
  <c r="G100" i="16"/>
  <c r="G99" i="16"/>
  <c r="G98" i="16"/>
  <c r="G97" i="16"/>
  <c r="G96" i="16"/>
  <c r="G95" i="16"/>
  <c r="G94" i="16"/>
  <c r="G119" i="16" s="1"/>
  <c r="G93" i="16"/>
  <c r="G92" i="16"/>
  <c r="G91" i="16"/>
  <c r="G90" i="16"/>
  <c r="G89" i="16"/>
  <c r="G88" i="16"/>
  <c r="G87" i="16"/>
  <c r="I98" i="16" s="1"/>
  <c r="I82" i="16"/>
  <c r="G82" i="16"/>
  <c r="G81" i="16"/>
  <c r="G80" i="16"/>
  <c r="G79" i="16"/>
  <c r="G78" i="16"/>
  <c r="I81" i="16" s="1"/>
  <c r="I77" i="16"/>
  <c r="G77" i="16"/>
  <c r="G76" i="16"/>
  <c r="G75" i="16"/>
  <c r="G74" i="16"/>
  <c r="G73" i="16"/>
  <c r="G72" i="16"/>
  <c r="G71" i="16"/>
  <c r="G70" i="16"/>
  <c r="I75" i="16" s="1"/>
  <c r="G69" i="16"/>
  <c r="G68" i="16"/>
  <c r="G67" i="16"/>
  <c r="G66" i="16"/>
  <c r="I68" i="16" s="1"/>
  <c r="G65" i="16"/>
  <c r="I65" i="16" s="1"/>
  <c r="G64" i="16"/>
  <c r="G63" i="16"/>
  <c r="G62" i="16"/>
  <c r="G61" i="16"/>
  <c r="G60" i="16"/>
  <c r="G59" i="16"/>
  <c r="G58" i="16"/>
  <c r="G57" i="16"/>
  <c r="G56" i="16"/>
  <c r="G55" i="16"/>
  <c r="G54" i="16"/>
  <c r="G53" i="16"/>
  <c r="G52" i="16"/>
  <c r="G51" i="16"/>
  <c r="G50" i="16"/>
  <c r="I62" i="16" s="1"/>
  <c r="G44" i="16"/>
  <c r="G43" i="16"/>
  <c r="I44" i="16" s="1"/>
  <c r="G42" i="16"/>
  <c r="G41" i="16"/>
  <c r="G40" i="16"/>
  <c r="I42" i="16" s="1"/>
  <c r="G39" i="16"/>
  <c r="G38" i="16"/>
  <c r="G37" i="16"/>
  <c r="G36" i="16"/>
  <c r="G35" i="16"/>
  <c r="G34" i="16"/>
  <c r="G33" i="16"/>
  <c r="I36" i="16" s="1"/>
  <c r="G32" i="16"/>
  <c r="G31" i="16"/>
  <c r="G30" i="16"/>
  <c r="G29" i="16"/>
  <c r="G28" i="16"/>
  <c r="G27" i="16"/>
  <c r="G26" i="16"/>
  <c r="I31" i="16" s="1"/>
  <c r="G25" i="16"/>
  <c r="G24" i="16"/>
  <c r="G23" i="16"/>
  <c r="G22" i="16"/>
  <c r="I24" i="16" s="1"/>
  <c r="G21" i="16"/>
  <c r="G20" i="16"/>
  <c r="I21" i="16" s="1"/>
  <c r="G19" i="16"/>
  <c r="G18" i="16"/>
  <c r="G17" i="16"/>
  <c r="G16" i="16"/>
  <c r="G15" i="16"/>
  <c r="G14" i="16"/>
  <c r="G13" i="16"/>
  <c r="G12" i="16"/>
  <c r="G11" i="16"/>
  <c r="G10" i="16"/>
  <c r="G9" i="16"/>
  <c r="G8" i="16"/>
  <c r="G7" i="16"/>
  <c r="G6" i="16"/>
  <c r="G5" i="16"/>
  <c r="G45" i="16" s="1"/>
  <c r="G55" i="15"/>
  <c r="G54" i="15"/>
  <c r="G53" i="15"/>
  <c r="G52" i="15"/>
  <c r="G51" i="15"/>
  <c r="G50" i="15"/>
  <c r="G49" i="15"/>
  <c r="G48" i="15"/>
  <c r="G47" i="15"/>
  <c r="G46" i="15"/>
  <c r="G45" i="15"/>
  <c r="G44" i="15"/>
  <c r="G43" i="15"/>
  <c r="G42" i="15"/>
  <c r="G41" i="15"/>
  <c r="I55" i="15" s="1"/>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56" i="15" s="1"/>
  <c r="G9" i="15"/>
  <c r="G8" i="15"/>
  <c r="G7" i="15"/>
  <c r="G6" i="15"/>
  <c r="I40" i="15" s="1"/>
  <c r="G81" i="14"/>
  <c r="I81" i="14" s="1"/>
  <c r="G80" i="14"/>
  <c r="G79" i="14"/>
  <c r="G78" i="14"/>
  <c r="G77" i="14"/>
  <c r="G76" i="14"/>
  <c r="I80" i="14" s="1"/>
  <c r="G75" i="14"/>
  <c r="I75" i="14" s="1"/>
  <c r="G74" i="14"/>
  <c r="G73" i="14"/>
  <c r="G72" i="14"/>
  <c r="G71" i="14"/>
  <c r="G70" i="14"/>
  <c r="G69" i="14"/>
  <c r="G68" i="14"/>
  <c r="I73" i="14" s="1"/>
  <c r="G67" i="14"/>
  <c r="G66" i="14"/>
  <c r="G65" i="14"/>
  <c r="I67" i="14" s="1"/>
  <c r="G64" i="14"/>
  <c r="G63" i="14"/>
  <c r="G62" i="14"/>
  <c r="I64" i="14" s="1"/>
  <c r="G61" i="14"/>
  <c r="G60" i="14"/>
  <c r="G59" i="14"/>
  <c r="G58" i="14"/>
  <c r="G57" i="14"/>
  <c r="G56" i="14"/>
  <c r="G55" i="14"/>
  <c r="G82" i="14" s="1"/>
  <c r="G54" i="14"/>
  <c r="G53" i="14"/>
  <c r="G52" i="14"/>
  <c r="G51" i="14"/>
  <c r="G50" i="14"/>
  <c r="I61" i="14" s="1"/>
  <c r="G45" i="14"/>
  <c r="I45" i="14" s="1"/>
  <c r="G44" i="14"/>
  <c r="G43" i="14"/>
  <c r="G42" i="14"/>
  <c r="G41" i="14"/>
  <c r="I44" i="14" s="1"/>
  <c r="G40" i="14"/>
  <c r="G39" i="14"/>
  <c r="I40" i="14" s="1"/>
  <c r="G38" i="14"/>
  <c r="G37" i="14"/>
  <c r="G36" i="14"/>
  <c r="G35" i="14"/>
  <c r="G34" i="14"/>
  <c r="G33" i="14"/>
  <c r="G32" i="14"/>
  <c r="G31" i="14"/>
  <c r="G30" i="14"/>
  <c r="G29" i="14"/>
  <c r="G28" i="14"/>
  <c r="G27" i="14"/>
  <c r="I34" i="14" s="1"/>
  <c r="G26" i="14"/>
  <c r="G25" i="14"/>
  <c r="I26" i="14" s="1"/>
  <c r="G24" i="14"/>
  <c r="G23" i="14"/>
  <c r="G22" i="14"/>
  <c r="G21" i="14"/>
  <c r="G20" i="14"/>
  <c r="G19" i="14"/>
  <c r="G18" i="14"/>
  <c r="I23" i="14" s="1"/>
  <c r="G17" i="14"/>
  <c r="G16" i="14"/>
  <c r="G15" i="14"/>
  <c r="G14" i="14"/>
  <c r="G13" i="14"/>
  <c r="G12" i="14"/>
  <c r="G11" i="14"/>
  <c r="G10" i="14"/>
  <c r="G9" i="14"/>
  <c r="G8" i="14"/>
  <c r="G7" i="14"/>
  <c r="G6" i="14"/>
  <c r="G5" i="14"/>
  <c r="I16" i="14" s="1"/>
  <c r="I39" i="17" l="1"/>
  <c r="G83" i="16"/>
  <c r="I18" i="16"/>
  <c r="G46" i="14"/>
  <c r="G55" i="13" l="1"/>
  <c r="G54" i="13"/>
  <c r="G53" i="13"/>
  <c r="G52" i="13"/>
  <c r="G51" i="13"/>
  <c r="G50" i="13"/>
  <c r="G49" i="13"/>
  <c r="G48" i="13"/>
  <c r="G47" i="13"/>
  <c r="G46" i="13"/>
  <c r="G45" i="13"/>
  <c r="G44" i="13"/>
  <c r="G43" i="13"/>
  <c r="G42" i="13"/>
  <c r="G41" i="13"/>
  <c r="G40" i="13"/>
  <c r="G39" i="13"/>
  <c r="I55" i="13" s="1"/>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56" i="13" s="1"/>
  <c r="G19" i="12"/>
  <c r="I19" i="12" s="1"/>
  <c r="I18" i="12"/>
  <c r="G18" i="12"/>
  <c r="G17" i="12"/>
  <c r="G16" i="12"/>
  <c r="G15" i="12"/>
  <c r="G14" i="12"/>
  <c r="G13" i="12"/>
  <c r="G12" i="12"/>
  <c r="I15" i="12" s="1"/>
  <c r="I11" i="12"/>
  <c r="G11" i="12"/>
  <c r="G10" i="12"/>
  <c r="G9" i="12"/>
  <c r="G8" i="12"/>
  <c r="G7" i="12"/>
  <c r="G6" i="12"/>
  <c r="G5" i="12"/>
  <c r="G20" i="12" s="1"/>
  <c r="I38" i="13" l="1"/>
  <c r="G59" i="11" l="1"/>
  <c r="G58" i="11"/>
  <c r="G57" i="11"/>
  <c r="G56" i="11"/>
  <c r="G55" i="11"/>
  <c r="G54" i="11"/>
  <c r="G53" i="11"/>
  <c r="G52" i="11"/>
  <c r="G51" i="11"/>
  <c r="G50" i="11"/>
  <c r="G49" i="11"/>
  <c r="G48" i="11"/>
  <c r="G47" i="11"/>
  <c r="G46" i="11"/>
  <c r="G45" i="11"/>
  <c r="G44" i="11"/>
  <c r="G43" i="11"/>
  <c r="I59" i="11" s="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60" i="11" s="1"/>
  <c r="G47" i="10"/>
  <c r="G46" i="10"/>
  <c r="I47" i="10" s="1"/>
  <c r="G45" i="10"/>
  <c r="G44" i="10"/>
  <c r="G43" i="10"/>
  <c r="I45" i="10" s="1"/>
  <c r="G42" i="10"/>
  <c r="G41" i="10"/>
  <c r="G40" i="10"/>
  <c r="G39" i="10"/>
  <c r="G38" i="10"/>
  <c r="G37" i="10"/>
  <c r="G36" i="10"/>
  <c r="I39" i="10" s="1"/>
  <c r="G35" i="10"/>
  <c r="G34" i="10"/>
  <c r="G33" i="10"/>
  <c r="G32" i="10"/>
  <c r="G31" i="10"/>
  <c r="G30" i="10"/>
  <c r="G29" i="10"/>
  <c r="G28" i="10"/>
  <c r="G27" i="10"/>
  <c r="I34" i="10" s="1"/>
  <c r="G26" i="10"/>
  <c r="G25" i="10"/>
  <c r="G24" i="10"/>
  <c r="I26" i="10" s="1"/>
  <c r="G23" i="10"/>
  <c r="I23" i="10" s="1"/>
  <c r="G22" i="10"/>
  <c r="G21" i="10"/>
  <c r="G20" i="10"/>
  <c r="G19" i="10"/>
  <c r="G18" i="10"/>
  <c r="G17" i="10"/>
  <c r="G16" i="10"/>
  <c r="G15" i="10"/>
  <c r="G14" i="10"/>
  <c r="G13" i="10"/>
  <c r="G12" i="10"/>
  <c r="G11" i="10"/>
  <c r="G10" i="10"/>
  <c r="G9" i="10"/>
  <c r="G8" i="10"/>
  <c r="I17" i="10" s="1"/>
  <c r="G7" i="10"/>
  <c r="G6" i="10"/>
  <c r="G5" i="10"/>
  <c r="G48" i="10" s="1"/>
  <c r="I43" i="9"/>
  <c r="G43" i="9"/>
  <c r="G42" i="9"/>
  <c r="G41" i="9"/>
  <c r="G40" i="9"/>
  <c r="G39" i="9"/>
  <c r="G38" i="9"/>
  <c r="G37" i="9"/>
  <c r="G36" i="9"/>
  <c r="I41" i="9" s="1"/>
  <c r="G35" i="9"/>
  <c r="G34" i="9"/>
  <c r="G33" i="9"/>
  <c r="G32" i="9"/>
  <c r="G31" i="9"/>
  <c r="I35" i="9" s="1"/>
  <c r="G30" i="9"/>
  <c r="G29" i="9"/>
  <c r="G28" i="9"/>
  <c r="G27" i="9"/>
  <c r="G26" i="9"/>
  <c r="G25" i="9"/>
  <c r="G24" i="9"/>
  <c r="G23" i="9"/>
  <c r="I30" i="9" s="1"/>
  <c r="G22" i="9"/>
  <c r="G21" i="9"/>
  <c r="G20" i="9"/>
  <c r="I22" i="9" s="1"/>
  <c r="G19" i="9"/>
  <c r="G18" i="9"/>
  <c r="G17" i="9"/>
  <c r="I19" i="9" s="1"/>
  <c r="G16" i="9"/>
  <c r="G15" i="9"/>
  <c r="G14" i="9"/>
  <c r="G13" i="9"/>
  <c r="G12" i="9"/>
  <c r="G11" i="9"/>
  <c r="G10" i="9"/>
  <c r="G9" i="9"/>
  <c r="G8" i="9"/>
  <c r="G7" i="9"/>
  <c r="G6" i="9"/>
  <c r="G5" i="9"/>
  <c r="G44" i="9" s="1"/>
  <c r="I42" i="11" l="1"/>
  <c r="I16" i="9"/>
  <c r="G45" i="8" l="1"/>
  <c r="G44" i="8"/>
  <c r="G43" i="8"/>
  <c r="G42" i="8"/>
  <c r="G41" i="8"/>
  <c r="G40" i="8"/>
  <c r="G39" i="8"/>
  <c r="G38" i="8"/>
  <c r="G37" i="8"/>
  <c r="G36" i="8"/>
  <c r="G35" i="8"/>
  <c r="G34" i="8"/>
  <c r="G33" i="8"/>
  <c r="G32" i="8"/>
  <c r="G31" i="8"/>
  <c r="G30" i="8"/>
  <c r="G29" i="8"/>
  <c r="G28" i="8"/>
  <c r="G27" i="8"/>
  <c r="G26" i="8"/>
  <c r="G25" i="8"/>
  <c r="G24" i="8"/>
  <c r="G23" i="8"/>
  <c r="G22" i="8"/>
  <c r="G21" i="8"/>
  <c r="G20" i="8"/>
  <c r="G19" i="8"/>
  <c r="I45" i="8" s="1"/>
  <c r="G18" i="8"/>
  <c r="G17" i="8"/>
  <c r="G16" i="8"/>
  <c r="G15" i="8"/>
  <c r="G14" i="8"/>
  <c r="G13" i="8"/>
  <c r="G12" i="8"/>
  <c r="G11" i="8"/>
  <c r="G10" i="8"/>
  <c r="G9" i="8"/>
  <c r="I18" i="8" s="1"/>
  <c r="G8" i="8"/>
  <c r="G7" i="8"/>
  <c r="G46" i="8" s="1"/>
  <c r="G29" i="7"/>
  <c r="G28" i="7"/>
  <c r="I29" i="7" s="1"/>
  <c r="G27" i="7"/>
  <c r="G26" i="7"/>
  <c r="I27" i="7" s="1"/>
  <c r="G25" i="7"/>
  <c r="G24" i="7"/>
  <c r="G23" i="7"/>
  <c r="G22" i="7"/>
  <c r="G21" i="7"/>
  <c r="I25" i="7" s="1"/>
  <c r="G20" i="7"/>
  <c r="G19" i="7"/>
  <c r="G18" i="7"/>
  <c r="I18" i="7" s="1"/>
  <c r="G17" i="7"/>
  <c r="G16" i="7"/>
  <c r="I16" i="7" s="1"/>
  <c r="G15" i="7"/>
  <c r="G14" i="7"/>
  <c r="G13" i="7"/>
  <c r="G12" i="7"/>
  <c r="G30" i="7" s="1"/>
  <c r="G11" i="7"/>
  <c r="G10" i="7"/>
  <c r="G9" i="7"/>
  <c r="G8" i="7"/>
  <c r="G7" i="7"/>
  <c r="G6" i="7"/>
  <c r="I15" i="7" s="1"/>
  <c r="G45" i="6" l="1"/>
  <c r="G44" i="6"/>
  <c r="G43" i="6"/>
  <c r="G42" i="6"/>
  <c r="G41" i="6"/>
  <c r="G40" i="6"/>
  <c r="G39" i="6"/>
  <c r="G38" i="6"/>
  <c r="G37" i="6"/>
  <c r="G36" i="6"/>
  <c r="G35" i="6"/>
  <c r="G34" i="6"/>
  <c r="G33" i="6"/>
  <c r="G32" i="6"/>
  <c r="G31" i="6"/>
  <c r="G30" i="6"/>
  <c r="G29" i="6"/>
  <c r="G28" i="6"/>
  <c r="G27" i="6"/>
  <c r="G26" i="6"/>
  <c r="G25" i="6"/>
  <c r="G24" i="6"/>
  <c r="G23" i="6"/>
  <c r="G22" i="6"/>
  <c r="G21" i="6"/>
  <c r="G20" i="6"/>
  <c r="G19" i="6"/>
  <c r="I45" i="6" s="1"/>
  <c r="G18" i="6"/>
  <c r="G17" i="6"/>
  <c r="G16" i="6"/>
  <c r="G15" i="6"/>
  <c r="G14" i="6"/>
  <c r="G13" i="6"/>
  <c r="G12" i="6"/>
  <c r="G11" i="6"/>
  <c r="G10" i="6"/>
  <c r="G9" i="6"/>
  <c r="I18" i="6" s="1"/>
  <c r="G8" i="6"/>
  <c r="G7" i="6"/>
  <c r="G46" i="6" s="1"/>
  <c r="A5" i="6"/>
  <c r="G17" i="5"/>
  <c r="G16" i="5"/>
  <c r="I17" i="5" s="1"/>
  <c r="G15" i="5"/>
  <c r="G14" i="5"/>
  <c r="I15" i="5" s="1"/>
  <c r="I13" i="5"/>
  <c r="G13" i="5"/>
  <c r="G12" i="5"/>
  <c r="G11" i="5"/>
  <c r="G10" i="5"/>
  <c r="G9" i="5"/>
  <c r="G8" i="5"/>
  <c r="G7" i="5"/>
  <c r="G6" i="5"/>
  <c r="G18" i="5" s="1"/>
  <c r="I10" i="5" l="1"/>
  <c r="G49" i="4" l="1"/>
  <c r="G48" i="4"/>
  <c r="G47" i="4"/>
  <c r="G46" i="4"/>
  <c r="G45" i="4"/>
  <c r="G44" i="4"/>
  <c r="G43" i="4"/>
  <c r="G42" i="4"/>
  <c r="G41" i="4"/>
  <c r="G40" i="4"/>
  <c r="G39" i="4"/>
  <c r="G38" i="4"/>
  <c r="G37" i="4"/>
  <c r="I49" i="4" s="1"/>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50" i="4" s="1"/>
  <c r="G52" i="3"/>
  <c r="G51" i="3"/>
  <c r="G50" i="3"/>
  <c r="I52" i="3" s="1"/>
  <c r="G49" i="3"/>
  <c r="G48" i="3"/>
  <c r="G47" i="3"/>
  <c r="G46" i="3"/>
  <c r="G45" i="3"/>
  <c r="G44" i="3"/>
  <c r="I49" i="3" s="1"/>
  <c r="G43" i="3"/>
  <c r="G42" i="3"/>
  <c r="G41" i="3"/>
  <c r="G40" i="3"/>
  <c r="G39" i="3"/>
  <c r="G38" i="3"/>
  <c r="G37" i="3"/>
  <c r="I43" i="3" s="1"/>
  <c r="G36" i="3"/>
  <c r="G35" i="3"/>
  <c r="G34" i="3"/>
  <c r="G33" i="3"/>
  <c r="I36" i="3" s="1"/>
  <c r="G32" i="3"/>
  <c r="G31" i="3"/>
  <c r="G30" i="3"/>
  <c r="G29" i="3"/>
  <c r="G28" i="3"/>
  <c r="I29" i="3" s="1"/>
  <c r="I27" i="3"/>
  <c r="G27" i="3"/>
  <c r="G26" i="3"/>
  <c r="G25" i="3"/>
  <c r="G24" i="3"/>
  <c r="G23" i="3"/>
  <c r="G22" i="3"/>
  <c r="G21" i="3"/>
  <c r="G20" i="3"/>
  <c r="G19" i="3"/>
  <c r="G18" i="3"/>
  <c r="G17" i="3"/>
  <c r="G16" i="3"/>
  <c r="G15" i="3"/>
  <c r="G14" i="3"/>
  <c r="G13" i="3"/>
  <c r="G12" i="3"/>
  <c r="G11" i="3"/>
  <c r="G10" i="3"/>
  <c r="G9" i="3"/>
  <c r="G8" i="3"/>
  <c r="G7" i="3"/>
  <c r="G6" i="3"/>
  <c r="G5" i="3"/>
  <c r="G53" i="3" s="1"/>
  <c r="G49" i="2"/>
  <c r="G48" i="2"/>
  <c r="G47" i="2"/>
  <c r="I49" i="2" s="1"/>
  <c r="I46" i="2"/>
  <c r="G46" i="2"/>
  <c r="G45" i="2"/>
  <c r="G44" i="2"/>
  <c r="G43" i="2"/>
  <c r="G42" i="2"/>
  <c r="G41" i="2"/>
  <c r="G40" i="2"/>
  <c r="G39" i="2"/>
  <c r="G38" i="2"/>
  <c r="I42" i="2" s="1"/>
  <c r="G37" i="2"/>
  <c r="G36" i="2"/>
  <c r="G35" i="2"/>
  <c r="G34" i="2"/>
  <c r="G33" i="2"/>
  <c r="G32" i="2"/>
  <c r="G31" i="2"/>
  <c r="I35" i="2" s="1"/>
  <c r="G30" i="2"/>
  <c r="G29" i="2"/>
  <c r="G28" i="2"/>
  <c r="G27" i="2"/>
  <c r="G26" i="2"/>
  <c r="G25" i="2"/>
  <c r="G24" i="2"/>
  <c r="I28" i="2" s="1"/>
  <c r="G23" i="2"/>
  <c r="G22" i="2"/>
  <c r="G21" i="2"/>
  <c r="G20" i="2"/>
  <c r="I22" i="2" s="1"/>
  <c r="G19" i="2"/>
  <c r="G18" i="2"/>
  <c r="I19" i="2" s="1"/>
  <c r="G17" i="2"/>
  <c r="G16" i="2"/>
  <c r="G15" i="2"/>
  <c r="G14" i="2"/>
  <c r="G13" i="2"/>
  <c r="G12" i="2"/>
  <c r="G11" i="2"/>
  <c r="G10" i="2"/>
  <c r="G9" i="2"/>
  <c r="G8" i="2"/>
  <c r="G7" i="2"/>
  <c r="G6" i="2"/>
  <c r="G5" i="2"/>
  <c r="G50" i="2" s="1"/>
  <c r="I36" i="4" l="1"/>
  <c r="I20" i="3"/>
  <c r="I16" i="2"/>
</calcChain>
</file>

<file path=xl/sharedStrings.xml><?xml version="1.0" encoding="utf-8"?>
<sst xmlns="http://schemas.openxmlformats.org/spreadsheetml/2006/main" count="4356" uniqueCount="574">
  <si>
    <t>Valstybinės reikšmės krašto kelio Nr. 164 Mažeikiai– Plungė–Tauragė ties 141,635 km paprastojo remonto, sutvarkant pėsčiųjų perėją, aprašas</t>
  </si>
  <si>
    <t>Nr. 13A Valstybinės reikšmės krašto kelio Nr. 164 Mažeikiai– Plungė–Tauragė ties 141,635 km</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</si>
  <si>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</si>
  <si>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</si>
  <si>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</si>
  <si>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</si>
  <si>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</si>
  <si>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</si>
  <si>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</si>
  <si>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Apšvietimo tinklų montavimas</t>
  </si>
  <si>
    <t>1.1.</t>
  </si>
  <si>
    <t>Apšvietimo valdymo spintos su pamatu montavimas</t>
  </si>
  <si>
    <t>kompl</t>
  </si>
  <si>
    <t>1.2.</t>
  </si>
  <si>
    <t>Duobių kasimas ir užpylimas (AVS ir apšvietimo atramų pamatams, betranšėjiniam 
inžinerinių tinklų tiesimui)</t>
  </si>
  <si>
    <t>vnt</t>
  </si>
  <si>
    <t>1.3.</t>
  </si>
  <si>
    <t>Tranšėjos 1-2 kabeliams kasimas ir užpylimas mechanizuotu būdu iki 1m gylio</t>
  </si>
  <si>
    <t>m</t>
  </si>
  <si>
    <t>1.4.</t>
  </si>
  <si>
    <t>Tranšėjos 1-2 kabeliams kasimas ir užpylimas rankiniu būdu iki 1m gylio</t>
  </si>
  <si>
    <t>1.5.</t>
  </si>
  <si>
    <t>PE vamzdžio Ø50 mm paklojimas tranšėjoje</t>
  </si>
  <si>
    <t>1.6.</t>
  </si>
  <si>
    <t>Signalinės juostos paklojimas tranšėjoje</t>
  </si>
  <si>
    <t>1.7.</t>
  </si>
  <si>
    <t>Apsauginio vamzdžio klojimas uždaru betranšėju būdu</t>
  </si>
  <si>
    <t>1.8.</t>
  </si>
  <si>
    <t>Kabelio Al 4x16mm2 tiesimas apsauginiame vamzdyje</t>
  </si>
  <si>
    <t>1.9.</t>
  </si>
  <si>
    <t>Kabelio Al 4x16mm2 montavimas (apšvietimo atramose, el. spintose)</t>
  </si>
  <si>
    <t>1.10.</t>
  </si>
  <si>
    <t>Vamzdžio galų sandarinimas</t>
  </si>
  <si>
    <t>1.11.</t>
  </si>
  <si>
    <t>Kabelio Cu-3x1,5 mm2 gyslomis montavimas atramose</t>
  </si>
  <si>
    <t>1.12.</t>
  </si>
  <si>
    <t>Pamato apšvietimo atramai montavimas</t>
  </si>
  <si>
    <t>1.13.</t>
  </si>
  <si>
    <t>Metalinės apšvietimo atramos montavimas</t>
  </si>
  <si>
    <t>1.14.</t>
  </si>
  <si>
    <t>Šviestuvo montavimas atramoje</t>
  </si>
  <si>
    <t>1.15.</t>
  </si>
  <si>
    <t>Atšakinių gnybtų montavimas apšvietimo atramoje</t>
  </si>
  <si>
    <t>kompl.</t>
  </si>
  <si>
    <t>1.16.</t>
  </si>
  <si>
    <t>1F C6A automatinio jungiklio montavimas atramoje</t>
  </si>
  <si>
    <t>1.17.</t>
  </si>
  <si>
    <t>Kabelio iki 16mm2 skerspjūvio galinės movos montavimas</t>
  </si>
  <si>
    <t>1.18.</t>
  </si>
  <si>
    <t>Įžeminimo kontūro R≤30Ω varžos įrengimas apšvietimo atramai</t>
  </si>
  <si>
    <t>1.19.</t>
  </si>
  <si>
    <t>Įžeminimo kontūro R≤10Ω varžos įrengimas AVS</t>
  </si>
  <si>
    <t>1.20.</t>
  </si>
  <si>
    <t>Įžeminimo kontūro varžos matavimas</t>
  </si>
  <si>
    <t>1.21.</t>
  </si>
  <si>
    <t>Kabelio izoliacijos varžos matavimas</t>
  </si>
  <si>
    <t>1.22.</t>
  </si>
  <si>
    <t>Įžeminimo  įrenginių  kontaktinių  jungčių,  PEN,  PE  ir  N
laidų pereinamosios varžos matavimai</t>
  </si>
  <si>
    <t>1.23.</t>
  </si>
  <si>
    <t>Fazinio ir nulinio laidų grandinės varžos matavimai</t>
  </si>
  <si>
    <t>1.24.</t>
  </si>
  <si>
    <t>Trasos nužymėjimas (taškai)</t>
  </si>
  <si>
    <t>1.25.</t>
  </si>
  <si>
    <t>Išpildomosios nuotraukos sudarymas</t>
  </si>
  <si>
    <t>1.26.</t>
  </si>
  <si>
    <t>Plotų išlyginimas rankiniu būdu</t>
  </si>
  <si>
    <t>m2</t>
  </si>
  <si>
    <t>1.27.</t>
  </si>
  <si>
    <t>Grunto tankinimas vibroplokštėmis</t>
  </si>
  <si>
    <t>m3</t>
  </si>
  <si>
    <t>1.28.</t>
  </si>
  <si>
    <t>Betono plytelių dangos ardymo – atstatymo darbai</t>
  </si>
  <si>
    <t>1.29.</t>
  </si>
  <si>
    <t>Paprastų, parterinių ir mauritaniškų gazonų užsėjimas rankiniu būdu</t>
  </si>
  <si>
    <t>Iš viso skyriuje 1, Eur be PVM</t>
  </si>
  <si>
    <t>2. Apšvietimo tinklų montavimo medžiagos</t>
  </si>
  <si>
    <t>2.1.</t>
  </si>
  <si>
    <t>Apšvietimo valdymo spinta (AVS) komplekte su:
- cinkuotas metalinis pamatas – 1vnt.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</si>
  <si>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2.2.</t>
  </si>
  <si>
    <t>Atšakinių gnybtų komplektas SV15 (arba analogas)</t>
  </si>
  <si>
    <t>2.3.</t>
  </si>
  <si>
    <t>Automatinis išjungiklis 1F C6A</t>
  </si>
  <si>
    <t>2.4.</t>
  </si>
  <si>
    <t>Iki   1   kV   kabelis   4x16   mm2   skerspjūvio   aliuminio gyslomis</t>
  </si>
  <si>
    <t>2.5.</t>
  </si>
  <si>
    <t>400/750 V kabelis 3x1,5 mm2 skerspjūvio vario gyslomis</t>
  </si>
  <si>
    <t>2.6.</t>
  </si>
  <si>
    <t>Termosusitraukiančios pirštinės mova kabeliui 10-35mm2</t>
  </si>
  <si>
    <t>2.7.</t>
  </si>
  <si>
    <t>Kabelių apsaugos PE vamzdžiai Ø75 mm klojami uždaru būdu</t>
  </si>
  <si>
    <t>2.8.</t>
  </si>
  <si>
    <t>Kabelių apsaugos PE vamzdžiai Ø50 mm</t>
  </si>
  <si>
    <t>2.9.</t>
  </si>
  <si>
    <t>Signalinės juosta “Dėmesio ! Kabelis ! “</t>
  </si>
  <si>
    <t>2.10.</t>
  </si>
  <si>
    <t>Apšvietimo atrama, h=6 m, su pamatu, apsaugine pamato guma</t>
  </si>
  <si>
    <t>2.11.</t>
  </si>
  <si>
    <t>Perėjos apšvietimo šviestuvas. LED tipo, 5700K, ≥8000lm, iki 55W, optikos tipas: 
„DPR1“. Bendri šviestuvams keliami reikalavimai pateikti apšvietimo 
techninėse specifikacijose</t>
  </si>
  <si>
    <t>2.12.</t>
  </si>
  <si>
    <t>Dirbtinis įžemintuvas. Įžeminimo varža R≤30Ω</t>
  </si>
  <si>
    <t>2.13.</t>
  </si>
  <si>
    <t>Dirbtinis įžemintuvas. Įžeminimo varža R≤10Ω</t>
  </si>
  <si>
    <t>Iš viso skyriuje 2, Eur be PVM</t>
  </si>
  <si>
    <t>IŠ VISO ŽINIARAŠTYJE 13A, EUR BE PVM</t>
  </si>
  <si>
    <t>1. Paruošiamieji darbai</t>
  </si>
  <si>
    <t>Trasos nužymėjimas</t>
  </si>
  <si>
    <t>Esamų gatvės bordiūrų, sudėtų ant betoninio pagrindo, išardymas</t>
  </si>
  <si>
    <t>Esamų vejos bordiūrų, sudėtų ant betoninio pagrindo, išardymas</t>
  </si>
  <si>
    <t>Esamų betoninių plytelių dangos išardymas</t>
  </si>
  <si>
    <r>
      <t>m</t>
    </r>
    <r>
      <rPr>
        <vertAlign val="superscript"/>
        <sz val="11"/>
        <color theme="1"/>
        <rFont val="Times New Roman"/>
        <family val="1"/>
      </rPr>
      <t>2</t>
    </r>
  </si>
  <si>
    <t>Esamų betoninių trinkelių dangos išardymas</t>
  </si>
  <si>
    <t>Esamos betono dangos išardymas</t>
  </si>
  <si>
    <t>Esamų komunikacijų šulinių liukų demontavimas,mechanizuotas pakrovimas ir išvežimas 
Rangovo pasirinktu atstumu</t>
  </si>
  <si>
    <t>vnt.</t>
  </si>
  <si>
    <t>Išilginės asfalto siūlės pjovimas diskine freza</t>
  </si>
  <si>
    <t xml:space="preserve">Esamos asfalto dangos demontavimas </t>
  </si>
  <si>
    <r>
      <t>m</t>
    </r>
    <r>
      <rPr>
        <vertAlign val="superscript"/>
        <sz val="11"/>
        <color theme="1"/>
        <rFont val="Times New Roman"/>
        <family val="1"/>
      </rPr>
      <t>3</t>
    </r>
  </si>
  <si>
    <t>Esamos asfalto dangos frezavimas (daugiau kaip 5cm)</t>
  </si>
  <si>
    <t>Naudoto asfalto pakrovimas ir išvežimas į sandėliavimo aikštelę antriniam panaudojimui 50 km atstumu</t>
  </si>
  <si>
    <t>t</t>
  </si>
  <si>
    <t xml:space="preserve">Kelio ženklų vienstiebių metalinių atramų ant monolitinių betoninių pamatų demontavimas </t>
  </si>
  <si>
    <t xml:space="preserve">Kelio ženklų skydų demontavimas nuo vienstiebių atramų rankiniu būdu </t>
  </si>
  <si>
    <t>Kelio ženklų skydų demontavimas nuo vienstiebių atramų rankiniu būdu (išsaugant medžiagas)</t>
  </si>
  <si>
    <t>Esamo horizontaliojo dangos ženklinimo pašalinimas</t>
  </si>
  <si>
    <t>Statybinių šiukšlių mechanizuotas pakrovimas ir išvežimas Rangovo pasirinktu atstumu</t>
  </si>
  <si>
    <t>2. Žemės darbai</t>
  </si>
  <si>
    <t>Dirvožemio kasimas, pakrovimas į autosavivarčius ir išvežimas Rangovo pasirinktu
atstumu sandėliavimui</t>
  </si>
  <si>
    <t>Grunto kasimas mechanizuotu būdu, pakrovimas į autosavivarčius ir išvežimas Rangovo pasirinktu atstumu į išlykį</t>
  </si>
  <si>
    <t>Esamo pagrindo iš nesurištųjų mineralinių medžiagų išardymas, pakrovimas į autosavivarčius ir išvežimas Rangovo pasirinktu atstumu</t>
  </si>
  <si>
    <t>Sankasos/esamo pagrindo planiravimas</t>
  </si>
  <si>
    <t>Grunto/esamo pagrindo sutankinimas</t>
  </si>
  <si>
    <t>Plotų ir šlaitų planiravimas</t>
  </si>
  <si>
    <t>Dirvožemio kasimas, pakrovimas į autosavivarčius ir atvežimas į statybos darbų
aikštelę iš sandėliavimo vietos (vejos atstatymui)</t>
  </si>
  <si>
    <t>Vejos sutvarkymas, užpilant ≥6 cm storio augaliniu gruntu, apsėjant žolės sėklomis</t>
  </si>
  <si>
    <t>3.1 Važiuojamosios dalies atstatymo darbai (ties įrengiamais bordiūrais)</t>
  </si>
  <si>
    <t>3.1.1.</t>
  </si>
  <si>
    <t>Asfalto dangos pagruntavimas bitumine emulsija</t>
  </si>
  <si>
    <t>3.1.2.</t>
  </si>
  <si>
    <t>4 cm storio asfalto viršutinio sluoksnio iš mišinio AC 11 VS įrengimas</t>
  </si>
  <si>
    <t>3.1.3.</t>
  </si>
  <si>
    <t>Asfaltbetonio dangos technologinių siūlių apdorojimas bitumo emulsija</t>
  </si>
  <si>
    <t>Iš viso skyriuje 3.1, Eur be PVM</t>
  </si>
  <si>
    <t>3.2 Betoninių trinkelių dangos (šaligatvis) 
įrengimo darbai</t>
  </si>
  <si>
    <t>3.2.1.</t>
  </si>
  <si>
    <t>15 cm storio skaldos pagrindo sluoksnio įrengimas iš nesurištojo mineralinių medžiagų mišinio
(fr. 0/45)</t>
  </si>
  <si>
    <t>3.2.2.</t>
  </si>
  <si>
    <t>3 cm pasluoksnio iš nesurištojo mineralinių medžiagų mišinio įrengimas fr. 0/5</t>
  </si>
  <si>
    <t>3.2.3.</t>
  </si>
  <si>
    <t>8 cm storio betoninių trinkelių 200x100mm dangos įrengimas</t>
  </si>
  <si>
    <t>3.2.4.</t>
  </si>
  <si>
    <t>8 cm storio betoninių trinkelių 200x100mm dangos įrengimas (neregių įspėjamieji paviršiai)</t>
  </si>
  <si>
    <t>3.2.5.</t>
  </si>
  <si>
    <t>8 cm storio betoninių trinkelių 200x100mm dangos įrengimas (neregių vedimo paviršiai)</t>
  </si>
  <si>
    <t>3.2.6.</t>
  </si>
  <si>
    <t>Betoninių bordiūrų 100.30.15 ant betono pagrindo įrengimas (betonas pagrindas 1m – 0,17 m3)</t>
  </si>
  <si>
    <t>3.2.7.</t>
  </si>
  <si>
    <t>Betoninių bordiūrų 100.20.8 ant betono pagrindo įrengimas</t>
  </si>
  <si>
    <t>3.2.8.</t>
  </si>
  <si>
    <t>Sandūros tarp bordiūrų ir kelio dangos užtaisymas amortizacine (sandarinimo) juosta</t>
  </si>
  <si>
    <t>Iš viso skyriuje 3.2, Eur be PVM</t>
  </si>
  <si>
    <t>4. Eismo organizavimo įrengimo darbai</t>
  </si>
  <si>
    <t>4.1.</t>
  </si>
  <si>
    <t>Kelio ženklų skydų montavimas prie vienstiebių atramų rankiniu būdu (panaudojant išsaugotas
medžiagas)</t>
  </si>
  <si>
    <t>4.2.</t>
  </si>
  <si>
    <t>Kelio ženklų skydų montavimas prie apšvietimo atramų rankiniu būdu</t>
  </si>
  <si>
    <t>4.3.</t>
  </si>
  <si>
    <t>Horizontaliojo dangos ženklinimo iš polimerinių medžiagų įrengimas</t>
  </si>
  <si>
    <t>Iš viso skyriuje 4, Eur be PVM</t>
  </si>
  <si>
    <t>5. Kiti darbai</t>
  </si>
  <si>
    <t>5.1.</t>
  </si>
  <si>
    <t>Esamų komunikacijų šulinių liukų keitimas ir pritaikymas iki projektinio lygio</t>
  </si>
  <si>
    <t>5.2.</t>
  </si>
  <si>
    <t>Išpildomosios dokumentacijos parengimas</t>
  </si>
  <si>
    <t>5.3.</t>
  </si>
  <si>
    <t>Statinio kadastrinės bylos tikslinimas/atnaujinimas</t>
  </si>
  <si>
    <t>Iš viso skyriuje 5, Eur be PVM</t>
  </si>
  <si>
    <t>Valstybinės reikšmės krašto kelio Nr. 164 Mažeikiai - Plungė - Tauragė ties 141,402 km ir 141,802 km paprastojo remonto, sutvarkant pėsčiųjų perėjas, aprašas</t>
  </si>
  <si>
    <t xml:space="preserve">Valstybinės reikšmės krašto kelias Nr. 164 Mažeikiai - Plungė - Tauragė ties 141,802 km </t>
  </si>
  <si>
    <t>1.1</t>
  </si>
  <si>
    <t>1.2</t>
  </si>
  <si>
    <t>Duobių AVS pamatui kasimas ir užpylimas</t>
  </si>
  <si>
    <t>1.3</t>
  </si>
  <si>
    <t>Įžeminimo kontūro R≤10Ω varžos įrengimas AVS</t>
  </si>
  <si>
    <t>Tranšėjos kasimas ir užpylimas rankiniu būdu</t>
  </si>
  <si>
    <t>1.5</t>
  </si>
  <si>
    <t>1.6</t>
  </si>
  <si>
    <t>1.7</t>
  </si>
  <si>
    <t>Duobių betranšėjiniam inžinerinių tinklų tiesimui kasimas ir užpylimas</t>
  </si>
  <si>
    <t>1.8</t>
  </si>
  <si>
    <t>Betranšėjinių inžinerinių tinklų įrengimas įtraukiant PE Ø75 mm vamzdį</t>
  </si>
  <si>
    <t>1.9</t>
  </si>
  <si>
    <t>Kabelio 4x16 Al gyslomis tiesiant PE vamzdyje Ø50-75 mm</t>
  </si>
  <si>
    <t>1.10</t>
  </si>
  <si>
    <t>Kabelio 4x16 Al gyslomis montavimas apšvietimo atramoje</t>
  </si>
  <si>
    <t>1.11</t>
  </si>
  <si>
    <t>Kabelio 4x16 Al gyslomis montavimas el. spintose</t>
  </si>
  <si>
    <t>1.12</t>
  </si>
  <si>
    <t>1.13</t>
  </si>
  <si>
    <t>Atramų stovų išvežiojimas trasoje automašina</t>
  </si>
  <si>
    <t>1.14</t>
  </si>
  <si>
    <t>Duobių apšvietimo atramų pamatams kasimas ir užpylimas</t>
  </si>
  <si>
    <t>1.15</t>
  </si>
  <si>
    <t>Gelžbetoninių pamatų atramų montavimas-pastatymas</t>
  </si>
  <si>
    <t>1.16</t>
  </si>
  <si>
    <t>Apšvietimo 6 m aukščio atramų pastatymas</t>
  </si>
  <si>
    <t>1.17</t>
  </si>
  <si>
    <t>Išorės šviestuvo montavimas</t>
  </si>
  <si>
    <t>1.18</t>
  </si>
  <si>
    <t>Atšakinių gnybtų montavimas atramoje (SV15 tipo)</t>
  </si>
  <si>
    <t>1.19</t>
  </si>
  <si>
    <t>Automatinio išjungiklio 1F C6A montavimas atramoje</t>
  </si>
  <si>
    <t>1.20</t>
  </si>
  <si>
    <t>1.21</t>
  </si>
  <si>
    <t>1.22</t>
  </si>
  <si>
    <t>Įžeminimo kontūro R≤30Ω varžos įrengimas apšvietimo atramai</t>
  </si>
  <si>
    <t>1.23</t>
  </si>
  <si>
    <t>1.24</t>
  </si>
  <si>
    <t>Įžeminimo įrenginių kontaktinių jungčių, PEN, PE ir N laidų pereinamosios varžos matavimai</t>
  </si>
  <si>
    <t>1.25</t>
  </si>
  <si>
    <t>1.26</t>
  </si>
  <si>
    <r>
      <t>m</t>
    </r>
    <r>
      <rPr>
        <vertAlign val="superscript"/>
        <sz val="11"/>
        <color theme="1"/>
        <rFont val="Times New Roman"/>
        <family val="1"/>
        <charset val="186"/>
      </rPr>
      <t>2</t>
    </r>
  </si>
  <si>
    <t>1.27</t>
  </si>
  <si>
    <t>Žvyro dangos išlyginimas</t>
  </si>
  <si>
    <t>1.28</t>
  </si>
  <si>
    <r>
      <t>m</t>
    </r>
    <r>
      <rPr>
        <vertAlign val="superscript"/>
        <sz val="11"/>
        <color theme="1"/>
        <rFont val="Times New Roman"/>
        <family val="1"/>
        <charset val="186"/>
      </rPr>
      <t>3</t>
    </r>
  </si>
  <si>
    <t>1.29</t>
  </si>
  <si>
    <t>Dirvos paruošimas gazonams rank. būdu, nepilant augalinio dirvožemio</t>
  </si>
  <si>
    <t>1.30</t>
  </si>
  <si>
    <t>1.31</t>
  </si>
  <si>
    <t>Geodeziniai nužymėjimai (7 taškai) ir išpildomosios nuotraukos parengimas</t>
  </si>
  <si>
    <t>1.32</t>
  </si>
  <si>
    <t>Savivaldybės kasimo leidimas</t>
  </si>
  <si>
    <t>1.33</t>
  </si>
  <si>
    <t>Eismo ribojimo leidimas</t>
  </si>
  <si>
    <t>1.34</t>
  </si>
  <si>
    <t>AB „Telia“ atstovo iškvietimas</t>
  </si>
  <si>
    <t>2.1</t>
  </si>
  <si>
    <t>2.2</t>
  </si>
  <si>
    <t>Atšakinių gnybtų komplektas (SV15 tipo)</t>
  </si>
  <si>
    <t>2.3</t>
  </si>
  <si>
    <t>2.4</t>
  </si>
  <si>
    <t>Iki 1 kV kabelis 4x16 mm2 skerspjūvio aliuminio gyslomis</t>
  </si>
  <si>
    <t>2.5</t>
  </si>
  <si>
    <t xml:space="preserve">Iki  1 kV kabelis 3x1,5 mm2 skerspjūvio vario gyslomis </t>
  </si>
  <si>
    <t>2.6</t>
  </si>
  <si>
    <r>
      <t>Termosusitraukiančios pirštinės mova kabeliui 10-35mm</t>
    </r>
    <r>
      <rPr>
        <vertAlign val="superscript"/>
        <sz val="11"/>
        <color theme="1"/>
        <rFont val="Times New Roman"/>
        <family val="1"/>
        <charset val="186"/>
      </rPr>
      <t>2</t>
    </r>
  </si>
  <si>
    <t>2.7</t>
  </si>
  <si>
    <t>2.8</t>
  </si>
  <si>
    <t>2.9</t>
  </si>
  <si>
    <t>Pėsčiųjų perėjos  LED šviestuvas</t>
  </si>
  <si>
    <t>Įžeminimo kontūro įrengimo medžiagos</t>
  </si>
  <si>
    <t>IŠ VISO ŽINIARAŠTYJE 2, EUR BE PVM</t>
  </si>
  <si>
    <t xml:space="preserve">Valstybinės reikšmės krašto kelias Nr. 164 Mažeikiai - Plungė - Tauragė ties 141,402 km </t>
  </si>
  <si>
    <t>2.10</t>
  </si>
  <si>
    <t>2.12</t>
  </si>
  <si>
    <t>2.13</t>
  </si>
  <si>
    <t>1.4</t>
  </si>
  <si>
    <t>Esamų betoninių trinkelių dangos išardymas (išsaugant medžiagas)</t>
  </si>
  <si>
    <t>2. 	Žemės darbai</t>
  </si>
  <si>
    <t>Dirvožemio kasimas, pakrovimas į autosavivarčius ir išvežimas Rangovo pasirinktu atstumu sandėliavimui</t>
  </si>
  <si>
    <t>Esamo pagrindo planiravimas</t>
  </si>
  <si>
    <t>Esamo pagrindo sutankinimas</t>
  </si>
  <si>
    <t>Dirvožemio kasimas, pakrovimas į autosavivarčius ir atvežimas į statybos darbų aikštelę iš sandėliavimo vietos (vejos atstatymui)</t>
  </si>
  <si>
    <t>3.1.	Važiuojamosios dalies atstatymo darbai (ties įrengiamais bordiūrais)</t>
  </si>
  <si>
    <t>3.1.1</t>
  </si>
  <si>
    <t>5 cm storio asfalto pagrindo-dangos sluoksnio iš mišinio AC 16 PD įrengimas</t>
  </si>
  <si>
    <t>3.2.	Betoninių trinkelių dangos (šaligatvis) atstatymo darbai</t>
  </si>
  <si>
    <t>3.2.1</t>
  </si>
  <si>
    <t>20 cm storio skaldos pagrindo sluoksnio įrengimas iš nesurištojo mineralinių medžiagų mišinio (fr. 0/45)</t>
  </si>
  <si>
    <t>3.2. Betoninių trinkelių/plytelių/asfalto dangos (šaligatvis) atstatymo darbai</t>
  </si>
  <si>
    <t>3.2.2</t>
  </si>
  <si>
    <t>3.2.3</t>
  </si>
  <si>
    <t>3.2.4</t>
  </si>
  <si>
    <t>3.2.5</t>
  </si>
  <si>
    <t>8 cm storio asfalto pagrindo-dangos sluoksnio iš mišinio AC 16 PD įrengimas</t>
  </si>
  <si>
    <t>Naujos asfaltbetonio dangos išardymas, pakrovimas ir išvežimas Rangovo pasirinktu atstumu neregių paviršiaus įrengimui</t>
  </si>
  <si>
    <r>
      <t>Betoninių bordiūrų 100.30.15 ant betono pagrindo įrengimas (betonas pagrindas 1m – 0,17 m</t>
    </r>
    <r>
      <rPr>
        <vertAlign val="superscript"/>
        <sz val="11"/>
        <color theme="1"/>
        <rFont val="Times New Roman"/>
        <family val="1"/>
        <charset val="186"/>
      </rPr>
      <t>3</t>
    </r>
    <r>
      <rPr>
        <sz val="11"/>
        <color theme="1"/>
        <rFont val="Times New Roman"/>
        <family val="1"/>
        <charset val="186"/>
      </rPr>
      <t>)</t>
    </r>
  </si>
  <si>
    <t>3.3.	Betoninių trinkelių dangos (šaligatvis) atstatymo darbai</t>
  </si>
  <si>
    <t>3.3.1.</t>
  </si>
  <si>
    <t>19 cm storio šalčiui nejautraus sluoksnio įrengimas iš nesurištojo mineralinių medžiagų mišinio</t>
  </si>
  <si>
    <t>3.3.2.</t>
  </si>
  <si>
    <t>15 cm storio skaldos pagrindo sluoksnio įrengimas iš nesurištojo mineralinių medžiagų mišinio (fr. 0/45)</t>
  </si>
  <si>
    <t>3.3.3.</t>
  </si>
  <si>
    <t>3.3.4.</t>
  </si>
  <si>
    <t>3.3.5.</t>
  </si>
  <si>
    <t>3.3.6.</t>
  </si>
  <si>
    <t>3.3.7.</t>
  </si>
  <si>
    <t>3.3.8.</t>
  </si>
  <si>
    <t>3.3.9.</t>
  </si>
  <si>
    <t>Iš viso skyriuje 3.3, Eur be PVM</t>
  </si>
  <si>
    <t>4.	Eismo organizavimo įrengimo darbai</t>
  </si>
  <si>
    <t>4.1</t>
  </si>
  <si>
    <t>4.2</t>
  </si>
  <si>
    <t>IŠ VISO ŽINIARAŠTYJE 1, EUR BE PVM</t>
  </si>
  <si>
    <t xml:space="preserve">Esamų betoninių plytelių dangos išardymas </t>
  </si>
  <si>
    <t>3.1. Važiuojamosios dalies atstatymo darbai (ties įrengiamais bordiūrais)</t>
  </si>
  <si>
    <t>3.2. Betoninių trinkelių dangos (šaligatvis) įrengimo darbai</t>
  </si>
  <si>
    <t>3.2.9.</t>
  </si>
  <si>
    <t>3.3.	 Betoninių plytelių dangos (šaligatvis) atstatymo darbai</t>
  </si>
  <si>
    <t>8 cm storio betoninių plytelių 37,5x37,5x8 mm dangos įrengimas</t>
  </si>
  <si>
    <t>Kelio ženklų skydų montavimas prie apšvietimo atramų rankiniu būdu (panaudojant išsaugotas medžiagas)</t>
  </si>
  <si>
    <t>Valstybinės reikšmės krašto kelio Nr. 165 Šilalė – Šilutė paprastojo remonto ties 2,048km; 2,126km ir 2,157km, sutvarkant pėsčiųjų perėjas, aprašas</t>
  </si>
  <si>
    <t>APŠVIETIMO TINKLŲ MONTAVIMO DARBŲ IR MEDŽIAGŲ ŽINIARAŠTIS</t>
  </si>
  <si>
    <t>1.</t>
  </si>
  <si>
    <t>2.</t>
  </si>
  <si>
    <t>3.</t>
  </si>
  <si>
    <t>4.</t>
  </si>
  <si>
    <t>5.</t>
  </si>
  <si>
    <t>6.</t>
  </si>
  <si>
    <t>7.</t>
  </si>
  <si>
    <t>8.</t>
  </si>
  <si>
    <t>9.</t>
  </si>
  <si>
    <t>Kabelio 4x16 Al gyslomis tiesiant PE vamzdyje</t>
  </si>
  <si>
    <t>10.</t>
  </si>
  <si>
    <t>11.</t>
  </si>
  <si>
    <t>12.</t>
  </si>
  <si>
    <t>13.</t>
  </si>
  <si>
    <t>14.</t>
  </si>
  <si>
    <t>15.</t>
  </si>
  <si>
    <t>16.</t>
  </si>
  <si>
    <t>Vienašakių gembių 0,5 m aukščio ir 0,5 m ilgio, montavimas ant atramų</t>
  </si>
  <si>
    <t>17.</t>
  </si>
  <si>
    <t>18.</t>
  </si>
  <si>
    <t>19.</t>
  </si>
  <si>
    <t>20.</t>
  </si>
  <si>
    <t>21.</t>
  </si>
  <si>
    <t>22.</t>
  </si>
  <si>
    <t>23.</t>
  </si>
  <si>
    <t>24.</t>
  </si>
  <si>
    <t>25.</t>
  </si>
  <si>
    <t>26.</t>
  </si>
  <si>
    <t>Geodeziniai nužymėjimai ir išpildomosios nuotraukos parengimas</t>
  </si>
  <si>
    <t>27.</t>
  </si>
  <si>
    <t>28.</t>
  </si>
  <si>
    <t>29.</t>
  </si>
  <si>
    <t>Trinkelių dangos išadymas ir atstatymas</t>
  </si>
  <si>
    <t>30.</t>
  </si>
  <si>
    <t>Šalčiui nejautrių medžiagų sluoksnio įrengimas, h-20cm</t>
  </si>
  <si>
    <t>31.</t>
  </si>
  <si>
    <r>
      <t xml:space="preserve">Skaldos pagrindo sluoksnio įrengimas iš nesurištojo mineralinio medžiagų mišinio </t>
    </r>
    <r>
      <rPr>
        <sz val="10"/>
        <color theme="1"/>
        <rFont val="Times New Roman"/>
        <family val="1"/>
        <charset val="186"/>
      </rPr>
      <t xml:space="preserve">fr. </t>
    </r>
    <r>
      <rPr>
        <sz val="11"/>
        <color theme="1"/>
        <rFont val="Times New Roman"/>
        <family val="1"/>
        <charset val="186"/>
      </rPr>
      <t>0/45, h-15cm</t>
    </r>
  </si>
  <si>
    <t>32.</t>
  </si>
  <si>
    <t>Išlyginamojo sluoksnio įrengimas iš nesurištojo mineralinių medžiagų mišinio fr. 0/5, h-3cm</t>
  </si>
  <si>
    <t>33.</t>
  </si>
  <si>
    <t>34.</t>
  </si>
  <si>
    <t xml:space="preserve">Iki 1 kV kabelis 3x1,5 mm2 skerspjūvio vario gyslomis </t>
  </si>
  <si>
    <t>Vienašakė gembė 0,5 m aukščio ir 0,5 m ilgio, pasvirimo kampas 0 laipsnių</t>
  </si>
  <si>
    <t>Pėsčiųjų perėjos ≤58W, ≥8366 lm, 5700K, LED dešinės šviestuvas</t>
  </si>
  <si>
    <t>Pėsčiųjų perėjos ≤58W, ≥8366 lm, 5700K, LED kairės pusės šviestuvas</t>
  </si>
  <si>
    <t>IŠ VISO ŽINIARAŠTYJE, EUR BE PVM</t>
  </si>
  <si>
    <t xml:space="preserve">Nr. 5 Valstybinės reikšmės krašto kelio Nr. 165 Šilalė–Šilutė ties 2,048 km </t>
  </si>
  <si>
    <t>Esamos šiukšliadėžės demontavimas, pakrovimas ir išvežimas Rangovo pasirinktu atstumu</t>
  </si>
  <si>
    <t>Esamos asfalto dangos frezavimas (iki 5cm)</t>
  </si>
  <si>
    <t>Kelio ženklų vienstiebių metalinių atramų ant monolitinių betoninių pamatų demontavimas</t>
  </si>
  <si>
    <t>Kelio ženklų skydų demontavimas nuo vienstiebių atramų rankiniu būdu</t>
  </si>
  <si>
    <t xml:space="preserve">3.2. Betoninių trinkelių dangos (šaligatvis) atstatymo darbai </t>
  </si>
  <si>
    <t>Betoninių trinkelių dangos įrengimas (panaudojant išsaugotas medžiagas)</t>
  </si>
  <si>
    <t>3.3.	Iškilios saugumo salelės įrengimo darbai</t>
  </si>
  <si>
    <t>Kelio ženklų vienstiebių metalinių atramų (d = 76 mm) ant monolitinių betoninių pamatų pastatymas</t>
  </si>
  <si>
    <t>Kelio ženklų skydų montavimas prie vienstiebių atramų rankiniu būdu</t>
  </si>
  <si>
    <t>4.4.</t>
  </si>
  <si>
    <t>Kelio ženklo skydo (Nr. 201) montavimas prie apšvietimo atramos rankiniu būdu</t>
  </si>
  <si>
    <t>4.5.</t>
  </si>
  <si>
    <t>Kelio ženklų skydų Nr. 407 kartu su vertikaliuoju ženklinimu Nr. 2.3 (apklijuojant metalinę atramą) montavimas prie vienstiebių atramų rankiniu būdu</t>
  </si>
  <si>
    <t>4.6.</t>
  </si>
  <si>
    <t>IŠ VISO ŽINIARAŠTYJE 5, EUR BE PVM</t>
  </si>
  <si>
    <t xml:space="preserve">Nr. 6 Valstybinės reikšmės krašto kelio Nr. 165 Šilalė–Šilutė ties 2,126 km </t>
  </si>
  <si>
    <t xml:space="preserve">Asfalto dangos pagruntavimas bitumine emulsija </t>
  </si>
  <si>
    <t>3.3.	Iškilios saugumo salelės (taktilinių paviršių) įrengimo darbai</t>
  </si>
  <si>
    <t>4. Eismo organizavimo darbai</t>
  </si>
  <si>
    <t>Kelio ženklų skydo Nr. 407 kartu su vertikaliuoju ženklinimu Nr. 2.3 (apklijuojant metalinę atramą) montavimas prie vienstiebių atramų rankiniu būdu</t>
  </si>
  <si>
    <t xml:space="preserve">Kelio ženklų skydo Nr. 409 kartu su vertikaliuoju ženklinimu Nr. 2.3 (apklijuojant metalinę atramą) montavimas prie vienstiebių atramų rankiniu būdu </t>
  </si>
  <si>
    <t>IŠ VISO ŽINIARAŠTYJE 6, EUR BE PVM</t>
  </si>
  <si>
    <t>Nr. 7 Valstybinės reikšmės krašto kelio Nr. 165 Šilalė–Šilutė ties 2,157km</t>
  </si>
  <si>
    <r>
      <t>Kelio ženklų skydų montavimas prie apšvietimo atramų rankiniu būdu (panaudojant išsaugotas medžiagas)</t>
    </r>
    <r>
      <rPr>
        <b/>
        <sz val="11"/>
        <color theme="1"/>
        <rFont val="Times New Roman"/>
        <family val="1"/>
        <charset val="186"/>
      </rPr>
      <t xml:space="preserve"> </t>
    </r>
  </si>
  <si>
    <t>Kelio ženklų skydo Nr. 409 kartu su vertikaliuoju ženklinimu Nr. 2.3 (apklijuojant metalinę atramą) montavimas prie vienstiebių atramų rankiniu būdu</t>
  </si>
  <si>
    <t>IŠ VISO ŽINIARAŠTYJE 7, EUR BE PVM</t>
  </si>
  <si>
    <t>Valstybinės reikšmės krašto kelio Nr. 165 Šilalė–Šilutė ties 1,785 km ir 1,869 km paprastasis remontas sutvarkant perėjas</t>
  </si>
  <si>
    <t xml:space="preserve">Nr.03,04 Valstybinės reikšmės  krašto kelio Nr. 165 Šilalė–Šilutė ties 1,785 km ir 1,869 km </t>
  </si>
  <si>
    <t>Dvišakės 90 laipsnių gembės 0,5 m aukščio ir 0,5 m ilgio, montavimas ant atramų</t>
  </si>
  <si>
    <t>Skaldos pagrindo sluoksnio įrengimas iš nesurištojo mineralinio medžiagų mišinio fr. 0/45, h-15cm</t>
  </si>
  <si>
    <t>1.35</t>
  </si>
  <si>
    <t>2.11</t>
  </si>
  <si>
    <t>Dvišakė 90 laipsnių gembė 0,5 m aukščio ir 0,5 m ilgio, pasvirimo kampas 0 laipsnių</t>
  </si>
  <si>
    <t>2.14</t>
  </si>
  <si>
    <t>2.15</t>
  </si>
  <si>
    <t>IŠ VISO ŽINIARAŠTYJE 03,04, EUR BE PVM</t>
  </si>
  <si>
    <t>Nr.03 Valstybinės reikšmės krašto kelio Nr. 165 Šilalė–Šilutė ties 1,785 km</t>
  </si>
  <si>
    <t>3.1.2</t>
  </si>
  <si>
    <t>3.1.3</t>
  </si>
  <si>
    <t>3.2 Asfalto dangos (šaligatvis) atstatymo darbai</t>
  </si>
  <si>
    <t>3.2.6</t>
  </si>
  <si>
    <t>3.2.7</t>
  </si>
  <si>
    <t>3.2.8</t>
  </si>
  <si>
    <t>3.3 Iškilios saugumo salelės atstatymo darbai</t>
  </si>
  <si>
    <t>3.3.1</t>
  </si>
  <si>
    <t>3.3.2</t>
  </si>
  <si>
    <t>8 cm storio betoninių trinkelių 200x100mm dangos įrengimas (panaudojant išsaugotas medžiagas)</t>
  </si>
  <si>
    <t>3.3.3</t>
  </si>
  <si>
    <t>3.3.4</t>
  </si>
  <si>
    <t>3.3.5</t>
  </si>
  <si>
    <t>3.3.6</t>
  </si>
  <si>
    <t>4.3</t>
  </si>
  <si>
    <t>4.4</t>
  </si>
  <si>
    <t>5.2</t>
  </si>
  <si>
    <t>IŠ VISO ŽINIARAŠTYJE 03, EUR BE PVM</t>
  </si>
  <si>
    <t>Nr.04 Valstybinės reikšmės krašto kelio Nr. 165 Šilalė–Šilutė ties 1,869 km</t>
  </si>
  <si>
    <t>3.2 Betoninių trinkelių dangos (šaligatvis) atstatymo darbai</t>
  </si>
  <si>
    <t>3.3 Iškilio saugumo salelės įrengimo darbai</t>
  </si>
  <si>
    <t>4.5</t>
  </si>
  <si>
    <t>5.1</t>
  </si>
  <si>
    <t>IŠ VISO ŽINIARAŠTYJE 04, EUR BE PVM</t>
  </si>
  <si>
    <t>Valstybinės reikšmės rajoninio kelio Nr. 3806 Šakiai – Slavikai ties 0,573 km paprastojo remonto, sutvarkant pėsčiųjų perėją, aprašas</t>
  </si>
  <si>
    <t>Nr. 54 Valstybinės reikšmės rajoninio kelio Nr. 3806 Šakiai – Slavikai ties 0,573 km</t>
  </si>
  <si>
    <t>Betranšėjinių  inžinerinių  tinklų  įrengimas  įtraukiant  PE Ø75 mm vamzdį</t>
  </si>
  <si>
    <t>Kabelio   4x16   Al   gyslomis   montavimas   apšvietimo atramoje</t>
  </si>
  <si>
    <t>Duobių    apšvietimo    atramų    pamatams    kasimas    ir užpylimas</t>
  </si>
  <si>
    <t>Signalinio šviestuvo montavimas</t>
  </si>
  <si>
    <t>Automatinio išjungiklio 1F 2A montavimas atramoje</t>
  </si>
  <si>
    <t>Kabelio     iki     16mm2     skerspjūvio     galinės     movos
montavimas</t>
  </si>
  <si>
    <t>Esamos trinkelių dangos ardymas</t>
  </si>
  <si>
    <t>Išlyginamojo sluoksnio smėlio - cemento mišinio sluoksnio - 5 cm įrengimas</t>
  </si>
  <si>
    <t>Žvyro skaldos 0/45 pagrindo 15cm įrengimas</t>
  </si>
  <si>
    <t>Apsauginio šalčiui atsparaus sluoksnio 30cm įrengimas</t>
  </si>
  <si>
    <t>1.30.</t>
  </si>
  <si>
    <t>Betoninių trinkelių įrengimas</t>
  </si>
  <si>
    <t>1.31.</t>
  </si>
  <si>
    <t>Geodeziniai nužymėjimai (2 taškai) ir išpildomosios nuotraukos parengimas</t>
  </si>
  <si>
    <t>1.32.</t>
  </si>
  <si>
    <t>1.33.</t>
  </si>
  <si>
    <t>1.34.</t>
  </si>
  <si>
    <t>Automatinis išjungiklis 1F C2A</t>
  </si>
  <si>
    <t>Iki  1 kV kabelis 3x1,5 mm2 skerspjūvio vario gyslomis</t>
  </si>
  <si>
    <t>Pėsčiųjų perėjos LED šviestuvas (dešininis)</t>
  </si>
  <si>
    <t>Pėsčiųjų perėjų signalinis LED šviestuvas</t>
  </si>
  <si>
    <t>2.14.</t>
  </si>
  <si>
    <t>Išlyginamojo smėlio - cemento mišinio sluoksnis - 5 cm</t>
  </si>
  <si>
    <t>2.15.</t>
  </si>
  <si>
    <t>Žvyro skaldos 0/45 pagrindas 15cm</t>
  </si>
  <si>
    <t>2.16.</t>
  </si>
  <si>
    <t>Apsauginis šalčiui atsparus sluoksnis 30cm</t>
  </si>
  <si>
    <t>2.17.</t>
  </si>
  <si>
    <t>Betoninės trinkelės</t>
  </si>
  <si>
    <t>IŠ VISO ŽINIARAŠTYJE 54, EUR BE PVM</t>
  </si>
  <si>
    <t>2.1 Betoninių trinkelių dangos atstatymo darbai</t>
  </si>
  <si>
    <t>2.1.1.</t>
  </si>
  <si>
    <t>3 cm storio pasluoksnio iš skaldos atsijų įrengimas</t>
  </si>
  <si>
    <t>2.1.2.</t>
  </si>
  <si>
    <t>2.1.3.</t>
  </si>
  <si>
    <t>2.1.4.</t>
  </si>
  <si>
    <t>Iš viso skyriuje 2.1, Eur be PVM</t>
  </si>
  <si>
    <t>3. Eismo organizavimo įrengimo darbai</t>
  </si>
  <si>
    <t>3.1.</t>
  </si>
  <si>
    <t>3.2.</t>
  </si>
  <si>
    <t>3.3.</t>
  </si>
  <si>
    <t>Horizontaliojo dangos ženklinimo Nr. 1.34 iš polimerinių medžiagų įrengimas</t>
  </si>
  <si>
    <t>Iš viso skyriuje 3, Eur be PVM</t>
  </si>
  <si>
    <t>4. Kiti darbai</t>
  </si>
  <si>
    <t>Valstybinės reikšmės rajoninio kelio Nr. 3806 Šakiai –Slavikai ties 0,492 km ir kelio Nr. 3838 Šakiai – Matuliai ties 0,031 km paprastojo remonto, sutvarkant pėsčiųjų perėją, aprašas</t>
  </si>
  <si>
    <t>Nr. 53 ir Nr. 59 Valstybinės reikšmės rajoninio kelio Nr. 3806 Šakiai –Slavikai ties 0,492 km ir kelio Nr. 3838 Šakiai – Matuliai ties 0,031 km</t>
  </si>
  <si>
    <t>Įžeminimo kontūro R≤30Ω varžos įrengimas apšvietimo
atramai</t>
  </si>
  <si>
    <t>Apsauginio šalčiui atsparus sluoksnio 30cm įrengimas</t>
  </si>
  <si>
    <t>1.35.</t>
  </si>
  <si>
    <t>Geodeziniai nužymėjimai (12 taškai) ir išpildomosios nuotraukos parengimas</t>
  </si>
  <si>
    <t>1.36.</t>
  </si>
  <si>
    <t>1.37.</t>
  </si>
  <si>
    <t>1.38.</t>
  </si>
  <si>
    <t>Pėsčiųjų perėjos LED šviestuvas</t>
  </si>
  <si>
    <t>IŠ VISO ŽINIARAŠTYJE 53 ir 59, EUR BE PVM</t>
  </si>
  <si>
    <t>Nr. 59 Valstybinės reikšmės rajoninio kelio Nr. 3838 Šakiai – Matuliai ties 0,031 km</t>
  </si>
  <si>
    <t>Dirvožemio kasimas, pakrovimas į autosavivarčius ir sandėliavimas vietoje</t>
  </si>
  <si>
    <t>3.2 Betoninių trinkelių dangos atstatymo darbai</t>
  </si>
  <si>
    <r>
      <t>Betoninių bordiūrų 100.30.15 ant betono pagrindo įrengimas (betono pagrindo kiekis 0,17  m</t>
    </r>
    <r>
      <rPr>
        <vertAlign val="superscript"/>
        <sz val="11"/>
        <color theme="1"/>
        <rFont val="Times New Roman"/>
        <family val="1"/>
      </rPr>
      <t>3</t>
    </r>
    <r>
      <rPr>
        <sz val="11"/>
        <color theme="1"/>
        <rFont val="Times New Roman"/>
        <family val="1"/>
      </rPr>
      <t>)</t>
    </r>
  </si>
  <si>
    <t>3.3 Iškilios saugumo salelės įrengimo darbai</t>
  </si>
  <si>
    <t>IŠ VISO ŽINIARAŠTYJE 59, EUR BE PVM</t>
  </si>
  <si>
    <t>Nr. 53 Valstybinės reikšmės rajoninio kelio Nr. 3806 Šakiai –Slavikai ties 0,492 km</t>
  </si>
  <si>
    <t>8 cm storio betoninių trinkelių 200x100mm dangos įrengimas (neregių įspėjamieji paviršiai) (panaudojant išsaugotas medžiagas)</t>
  </si>
  <si>
    <t>8 cm storio betoninių trinkelių 200x100mm dangos įrengimas (neregių vedimo paviršiai) (panaudojant išsaugotas medžiagas)</t>
  </si>
  <si>
    <t>IŠ VISO ŽINIARAŠTYJE 53, EUR BE PVM</t>
  </si>
  <si>
    <t>Valstybinės reikšmės krašto kelio Nr. 201 Marijampolė–Kalvarija 17,95 km paprastojo remonto, sutvarkant pėsčiųjų perėją, aprašas</t>
  </si>
  <si>
    <t>1. Medžiagų kiekiai</t>
  </si>
  <si>
    <t>Apšvietimo valdymo spinta (AVS), plieniniu
cinkuotu korpusu, su užraktais ir pamatais, IP44,
komplekte su: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</si>
  <si>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Perėjos apšvietimo atrama,  cinkuota, plieninė. Aukštis 6m.
Komplekte su įleidžiamomis durelėmis (be tarpinių), gnybtynu (SV15 tipo),  automatiniu jungikliu 1F, „B“ 6A,  gb pamatu.</t>
  </si>
  <si>
    <t>Perėjos apšvietimo šviestuvas. LED tipo, 5700K, 7120lm, iki 49W, optikos tipas: „DPR1“. Bendri šviestuvams keliami reikalavimai pateikti apšvietimo techninėse specifikacijose.</t>
  </si>
  <si>
    <r>
      <t>Kabelis Al 4x16 mm</t>
    </r>
    <r>
      <rPr>
        <vertAlign val="superscript"/>
        <sz val="11"/>
        <color theme="1"/>
        <rFont val="Times New Roman"/>
        <family val="1"/>
      </rPr>
      <t>2</t>
    </r>
  </si>
  <si>
    <r>
      <t>Termosusitraukiančios pirštinės mova. Kabeliui 10-35mm</t>
    </r>
    <r>
      <rPr>
        <vertAlign val="superscript"/>
        <sz val="11"/>
        <color theme="1"/>
        <rFont val="Times New Roman"/>
        <family val="1"/>
      </rPr>
      <t>2</t>
    </r>
    <r>
      <rPr>
        <sz val="11"/>
        <color theme="1"/>
        <rFont val="Times New Roman"/>
        <family val="1"/>
      </rPr>
      <t>. Komplekte su antgaliais</t>
    </r>
  </si>
  <si>
    <r>
      <t>Kabelis Cu 3x1,5 mm</t>
    </r>
    <r>
      <rPr>
        <vertAlign val="superscript"/>
        <sz val="11"/>
        <color theme="1"/>
        <rFont val="Times New Roman"/>
        <family val="1"/>
      </rPr>
      <t>2</t>
    </r>
  </si>
  <si>
    <t xml:space="preserve">Apsauginis PEHD vamzdis, ø 50mm, </t>
  </si>
  <si>
    <t xml:space="preserve">Signalinė kabelio juosta  </t>
  </si>
  <si>
    <t>Apsauginis PEHD vamzdis, ø 50mm, skirtas klojimui uždaru būdu.</t>
  </si>
  <si>
    <t>Kabelio apsauginis gaubtas. Plieninis, cinkuotas, montuojamas prie gb atramos. Komplekte su apkabomis.</t>
  </si>
  <si>
    <t>Dirbtinis įžemintuvas. Įžeminimo varža R≤10Ω. Susideda iš cinkuotų plieninių įžeminimo elektrodų (20/1500mm), cinkuotos plieninės juostos 30x4, jungčių.</t>
  </si>
  <si>
    <t>Dirbtinis įžemintuvas. Įžeminimo varža R≤30Ω. Susideda iš cinkuotų plieninių įžeminimo elektrodų (20/1500mm), cinkuotos plieninės juostos 30x4, jungčių.</t>
  </si>
  <si>
    <t>2. Darbų kiekiai</t>
  </si>
  <si>
    <t>Duobių kasimas ir užpylimas. El. skydams, apšvietimo atramų pamatams, betranšėjiniam tinklų tiesimui.</t>
  </si>
  <si>
    <t>Gnybtų ir automatinio jungiklio montavimas atramoje</t>
  </si>
  <si>
    <t>Kabelio tiesimas apšvietimo atramoje</t>
  </si>
  <si>
    <t>Kabelio įvėrimas į atramą, skydą</t>
  </si>
  <si>
    <r>
      <t>Kabelio Al 4x16 mm</t>
    </r>
    <r>
      <rPr>
        <vertAlign val="superscript"/>
        <sz val="11"/>
        <color theme="1"/>
        <rFont val="Times New Roman"/>
        <family val="1"/>
        <charset val="186"/>
      </rPr>
      <t>2</t>
    </r>
    <r>
      <rPr>
        <sz val="11"/>
        <color theme="1"/>
        <rFont val="Times New Roman"/>
        <family val="1"/>
        <charset val="186"/>
      </rPr>
      <t xml:space="preserve"> galinės movos montavimas</t>
    </r>
  </si>
  <si>
    <t>Tranšėjos 1-2 kabeliams kasimas ir užpylimas mechanizuotu būdu iki 1m gylio.</t>
  </si>
  <si>
    <t>Tranšėjos 1-2 kabeliams kasimas ir užpylimas rankiniu būdu iki 1m gylio.</t>
  </si>
  <si>
    <t>Apsauginio vamzdžio klojimas tranšėjoje</t>
  </si>
  <si>
    <t>Kabelio tiesimas apsauginiame vamzdyje</t>
  </si>
  <si>
    <t>Signalinės juostos klojimas</t>
  </si>
  <si>
    <t xml:space="preserve">Grunto tankinimas </t>
  </si>
  <si>
    <t>Kabelio apsauginio gaubto montavimas ant gb atramos</t>
  </si>
  <si>
    <t>Įžeminimo kontūro R≤10 Ω montavimas</t>
  </si>
  <si>
    <t>Įžeminimo kontūro R≤30 Ω montavimas</t>
  </si>
  <si>
    <t>Fazinio ir nulinio laidų grandinės varžos matavimus</t>
  </si>
  <si>
    <t>Įžeminimo varžos matavimas</t>
  </si>
  <si>
    <t>1.36</t>
  </si>
  <si>
    <t>Pereinamųjų varžų matavimas</t>
  </si>
  <si>
    <t>1.37</t>
  </si>
  <si>
    <t>Atramų ir skydų ženklinimas</t>
  </si>
  <si>
    <t>1.38</t>
  </si>
  <si>
    <t>1.39</t>
  </si>
  <si>
    <t>Nr. 26 Valstybinės reikšmės krašto kelio Nr. 201 Marijampolė–Kalvarija 17,95 km</t>
  </si>
  <si>
    <t>Naudoto asfalto granulių pakrovimas ir išvežimas į sandėliavimo aikštelę antriniam panaudojimui 50 km atstumu</t>
  </si>
  <si>
    <t>Valstybinės reikšmės krašto kelio Nr. 201 Marijampolė–Kalvarija 17,626 km paprastojo remonto, sutvarkant pėsčiųjų perėją, aprašas</t>
  </si>
  <si>
    <r>
      <t>Kabelio Al 4x16 mm</t>
    </r>
    <r>
      <rPr>
        <vertAlign val="superscript"/>
        <sz val="11"/>
        <color theme="1"/>
        <rFont val="Times New Roman"/>
        <family val="1"/>
      </rPr>
      <t>2</t>
    </r>
    <r>
      <rPr>
        <sz val="11"/>
        <color theme="1"/>
        <rFont val="Times New Roman"/>
        <family val="1"/>
      </rPr>
      <t xml:space="preserve"> galinės movos montavimas</t>
    </r>
  </si>
  <si>
    <t>Nr. 25 Valstybinės reikšmės krašto kelio Nr. 201 Marijampolė–Kalvarija 17,626 km</t>
  </si>
  <si>
    <t>Esamų betoninių trinkelių/plytelių dangos išardymas</t>
  </si>
  <si>
    <t>2.	Betoninių trinkelių dangos atstatymo darbai</t>
  </si>
  <si>
    <t>3.1</t>
  </si>
  <si>
    <t>3.2</t>
  </si>
  <si>
    <t>Valstybinės reikšmės krašto kelio Nr. 131 Alytus-Simnas-Kalvarija ties 26,317 km ir kelio Nr. 181 Seirijai-Simnas-Igliauka ties 21,31 km paprastojo remonto, sutvarkant pėsčiųjų perėjas, aprašas</t>
  </si>
  <si>
    <t>Nr. 2-3 Valstybinės reikšmės krašto kelio Nr. 131 Alytus-Simnas-Kalvarija ties 26,317 km ir kelio Nr. 181 Seirijai-Simnas-Igliauka ties 21,31 km</t>
  </si>
  <si>
    <t>1. APŠVIETIMO TINKLŲ MONTAVIMAS</t>
  </si>
  <si>
    <t>Kabelio 4x16 Al gyslomis tiesiant PE vamzdyje Ø50 mm</t>
  </si>
  <si>
    <t>Kabelio 4x16 Al gyslomis montavimas atramoje po gaubtu</t>
  </si>
  <si>
    <t>Gaubto kabeliui tvirtinimas prie atramos</t>
  </si>
  <si>
    <t>Įžeminimo kontūro R≤10Ω varžos įrengimas apšvietimo valdymo spintai (AVS)</t>
  </si>
  <si>
    <t>2. APŠVIETIMO TINKLŲ MONTAVIMO MEDŽIAGOS</t>
  </si>
  <si>
    <r>
      <t>Termosusitraukiančios pirštinės mova kabeliui 10-35mm</t>
    </r>
    <r>
      <rPr>
        <vertAlign val="superscript"/>
        <sz val="11"/>
        <color theme="1"/>
        <rFont val="Times New Roman"/>
        <family val="1"/>
      </rPr>
      <t>2</t>
    </r>
  </si>
  <si>
    <t>Gaubtas kabeliui su apkabomis tvirtinimui</t>
  </si>
  <si>
    <t>IŠ VISO ŽINIARAŠTYJE 2-3, EUR BE PVM</t>
  </si>
  <si>
    <t>Valstybinės reikšmės krašto kelio Nr. 131 Alytus-Simnas-Kalvarija ties 26,317 km ir kelio Nr. 181
Seirijai-Simnas-Igliauka ties 21,31 km paprastojo remonto, sutvarkant pėsčiųjų perėjas, aprašas</t>
  </si>
  <si>
    <t>Nr. 3 181 Seirijai-Simnas-Igliauka ties 21,31 km</t>
  </si>
  <si>
    <t xml:space="preserve">Kelio ženklų dvistiebių metalinių atramų ant monolitinių betoninių pamatų demontavimas </t>
  </si>
  <si>
    <t xml:space="preserve">Kelio ženklų skydų demontavimas nuo dvistiebių atramų rankiniu būdu </t>
  </si>
  <si>
    <t>Kelio ženklų skydų demontavimas nuo dvistiebių atramų rankiniu būdu (išsaugant medžiagas)</t>
  </si>
  <si>
    <t xml:space="preserve"> 3.1 Važiuojamosios dalies atstatymo darbai (ties įrengiamais bordiūrais)</t>
  </si>
  <si>
    <t>3.2 Betoninių trinkelių dangos (šaligatvis) įrengimo darbai</t>
  </si>
  <si>
    <t>8 cm storio betoninių trinkelių dangos įrengimas (matmenys ir struktūra tokia pati kaip esamų trinkelių)</t>
  </si>
  <si>
    <t>3.3. Betoninių trinkelių dangos (šaligatvis) atstatymo darbai</t>
  </si>
  <si>
    <t>Kelio ženklų dvistiebių metalinių atramų (d = 76 mm) ant monolitinių betoninių pamatų pastatymas (perstatomas esamas)</t>
  </si>
  <si>
    <t>Kelio ženklų skydų montavimas prie dvistiebių atramų rankiniu būdu (panaudojant išsaugotas medžiagas)</t>
  </si>
  <si>
    <t>4.6</t>
  </si>
  <si>
    <t>5.3</t>
  </si>
  <si>
    <t>Žvalgomųjų archeologinių tyrimų atlikimas</t>
  </si>
  <si>
    <t>IŠ VISO ŽINIARAŠTYJE 3, EUR BE PVM</t>
  </si>
  <si>
    <t xml:space="preserve">Valstybinės reikšmės krašto kelio Nr. 131 Alytus-Simnas-Kalvarija ties 26,317 km ir kelio Nr. 181
Seirijai-Simnas-Igliauka ties 21,31 km paprastojo remonto, sutvarkant pėsčiųjų perėjas, aprašas
</t>
  </si>
  <si>
    <t>Nr. 2 Valstybinės reikšmės krašto kelio Nr. 131 Alytus-Simnas-Kalvarija ties 26,317 km</t>
  </si>
  <si>
    <t>3.2 Iškilaus trapecinio greičio mažinimo kalnelio įrengimo darbai</t>
  </si>
  <si>
    <t>Polimerbetoninio latako ant betono pagrindo įrengimas su ketinėmis grotelėmis (betonas pagrindas 1m – 0,06 m3, sandarinimas hermetinėmis medžiagomis šalia bordiūro 1m-0,002m3)</t>
  </si>
  <si>
    <t>4 cm storio asfalto apatinio sluoksnio iš mišinio AC 16 AS įrengimas</t>
  </si>
  <si>
    <t>3.3. Betoninių trinkelių dangos (šaligatvis) įrengimo darbai</t>
  </si>
  <si>
    <t>3.3.7</t>
  </si>
  <si>
    <t>3.4. Betoninių trinkelių dangos (šaligatvis) įrengimo darbai</t>
  </si>
  <si>
    <t>3.4.1</t>
  </si>
  <si>
    <t>3.4.2</t>
  </si>
  <si>
    <t>3.4.3</t>
  </si>
  <si>
    <t>3.4.4</t>
  </si>
  <si>
    <t>3.4.5</t>
  </si>
  <si>
    <t>3.4.6</t>
  </si>
  <si>
    <t>3.4.7</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</si>
  <si>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</si>
  <si>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Iš viso žiniaraščiuose (Eur be PVM):</t>
  </si>
  <si>
    <t>Vertės į pasiūlymo formą</t>
  </si>
  <si>
    <t xml:space="preserve">Nr.14 Valstybinės reikšmės krašto kelias Nr. 164 Mažeikiai - Plungė - Tauragė ties 141,802 km </t>
  </si>
  <si>
    <t>Vertė, EUR be PVM</t>
  </si>
  <si>
    <t>Žiniaraščio pavadinimas</t>
  </si>
  <si>
    <t>Darbų kiekių žin. nr.</t>
  </si>
  <si>
    <t>DARBŲ KIEKIŲ ŽINIARAŠČIŲ SANTRAUKA</t>
  </si>
  <si>
    <t>Valstybinės reikšmės krašto kelio Nr. 218 Kretinga-Skuodas ties 14,366km ir Valstybinės reikšmės rajoninio kelio Nr. 2323 Darbėnai–Vaineikiai–Kirmindvaris ties 0,01km paprastojo remonto, sutvarkant pėsčiųjų perėjas, aprašas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</si>
</sst>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1" x14ac:knownFonts="1">
    <font>
      <sz val="11"/>
      <color theme="1"/>
      <name val="Aptos Narrow"/>
      <family val="2"/>
      <charset val="186"/>
      <scheme val="minor"/>
    </font>
    <font>
      <sz val="11"/>
      <color rgb="FF000000"/>
      <name val="Calibri"/>
      <family val="2"/>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sz val="11"/>
      <color theme="1"/>
      <name val="Times New Roman"/>
      <family val="1"/>
    </font>
    <font>
      <b/>
      <sz val="11"/>
      <name val="Times New Roman"/>
      <family val="1"/>
      <charset val="186"/>
    </font>
    <font>
      <sz val="11"/>
      <color rgb="FF000000"/>
      <name val="Times New Roman"/>
      <family val="1"/>
    </font>
    <font>
      <b/>
      <sz val="11"/>
      <color theme="1"/>
      <name val="Times New Roman"/>
      <family val="1"/>
      <charset val="186"/>
    </font>
    <font>
      <sz val="11"/>
      <color rgb="FF000000"/>
      <name val="Times New Roman"/>
      <family val="1"/>
      <charset val="186"/>
    </font>
    <font>
      <b/>
      <sz val="11"/>
      <color rgb="FFFF0000"/>
      <name val="Times New Roman"/>
      <family val="1"/>
    </font>
    <font>
      <sz val="11"/>
      <name val="Times New Roman"/>
      <family val="1"/>
    </font>
    <font>
      <sz val="11"/>
      <color theme="0"/>
      <name val="Times New Roman"/>
      <family val="1"/>
      <charset val="186"/>
    </font>
    <font>
      <b/>
      <sz val="11"/>
      <color theme="0"/>
      <name val="Times New Roman"/>
      <family val="1"/>
      <charset val="186"/>
    </font>
    <font>
      <vertAlign val="superscript"/>
      <sz val="11"/>
      <color theme="1"/>
      <name val="Times New Roman"/>
      <family val="1"/>
    </font>
    <font>
      <b/>
      <sz val="11"/>
      <name val="Times New Roman"/>
      <family val="1"/>
    </font>
    <font>
      <i/>
      <sz val="11"/>
      <name val="Times New Roman"/>
      <family val="1"/>
    </font>
    <font>
      <vertAlign val="superscript"/>
      <sz val="11"/>
      <color theme="1"/>
      <name val="Times New Roman"/>
      <family val="1"/>
      <charset val="186"/>
    </font>
    <font>
      <strike/>
      <sz val="11"/>
      <color theme="1"/>
      <name val="Times New Roman"/>
      <family val="1"/>
      <charset val="186"/>
    </font>
    <font>
      <sz val="10"/>
      <color theme="1"/>
      <name val="Times New Roman"/>
      <family val="1"/>
      <charset val="186"/>
    </font>
    <font>
      <sz val="10.5"/>
      <color theme="1"/>
      <name val="Times New Roman"/>
      <family val="1"/>
      <charset val="186"/>
    </font>
    <font>
      <sz val="12"/>
      <color rgb="FF000000"/>
      <name val="Times New Roman"/>
      <family val="1"/>
      <charset val="186"/>
    </font>
    <font>
      <i/>
      <sz val="11"/>
      <color theme="1"/>
      <name val="Times New Roman"/>
      <family val="1"/>
      <charset val="186"/>
    </font>
    <font>
      <sz val="12"/>
      <color theme="1"/>
      <name val="Times New Roman"/>
      <family val="1"/>
      <charset val="186"/>
    </font>
    <font>
      <i/>
      <sz val="10"/>
      <name val="Times New Roman"/>
      <family val="1"/>
      <charset val="186"/>
    </font>
    <font>
      <b/>
      <sz val="10"/>
      <name val="Times New Roman"/>
      <family val="1"/>
      <charset val="186"/>
    </font>
    <font>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300">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5" fillId="0" borderId="5" xfId="2" applyNumberFormat="1" applyFont="1" applyBorder="1" applyAlignment="1" applyProtection="1">
      <alignment horizontal="center" vertical="center" wrapText="1"/>
    </xf>
    <xf numFmtId="0" fontId="5" fillId="0" borderId="5" xfId="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49" fontId="7"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4" fontId="10" fillId="4" borderId="8" xfId="3" applyNumberFormat="1" applyFont="1" applyFill="1" applyBorder="1" applyAlignment="1" applyProtection="1">
      <alignment horizontal="center" vertical="center" wrapText="1"/>
      <protection locked="0"/>
    </xf>
    <xf numFmtId="4" fontId="8"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9" fillId="0" borderId="11" xfId="0" applyFont="1" applyBorder="1" applyAlignment="1">
      <alignment horizontal="center" vertical="center" wrapText="1"/>
    </xf>
    <xf numFmtId="4" fontId="10" fillId="4" borderId="11" xfId="3" applyNumberFormat="1" applyFont="1" applyFill="1" applyBorder="1" applyAlignment="1" applyProtection="1">
      <alignment horizontal="center" vertical="center" wrapText="1"/>
      <protection locked="0"/>
    </xf>
    <xf numFmtId="4" fontId="8" fillId="0" borderId="12" xfId="0" applyNumberFormat="1" applyFont="1" applyBorder="1" applyAlignment="1">
      <alignment horizontal="center" vertical="center" wrapText="1"/>
    </xf>
    <xf numFmtId="0" fontId="9" fillId="0" borderId="11" xfId="0" applyFont="1" applyBorder="1" applyAlignment="1">
      <alignment vertical="center" wrapText="1"/>
    </xf>
    <xf numFmtId="49" fontId="7" fillId="0" borderId="13"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0" fontId="9" fillId="0" borderId="14" xfId="0" applyFont="1" applyBorder="1" applyAlignment="1">
      <alignment vertical="center" wrapText="1"/>
    </xf>
    <xf numFmtId="0" fontId="9" fillId="0" borderId="14" xfId="0" applyFont="1" applyBorder="1" applyAlignment="1">
      <alignment horizontal="center" vertical="center" wrapText="1"/>
    </xf>
    <xf numFmtId="4" fontId="10" fillId="4" borderId="14" xfId="3" applyNumberFormat="1" applyFont="1" applyFill="1" applyBorder="1" applyAlignment="1" applyProtection="1">
      <alignment horizontal="center" vertical="center" wrapText="1"/>
      <protection locked="0"/>
    </xf>
    <xf numFmtId="4" fontId="8" fillId="0" borderId="15" xfId="0" applyNumberFormat="1" applyFont="1" applyBorder="1" applyAlignment="1">
      <alignment horizontal="center" vertical="center" wrapText="1"/>
    </xf>
    <xf numFmtId="4" fontId="10" fillId="0" borderId="16" xfId="0" applyNumberFormat="1" applyFont="1" applyBorder="1" applyAlignment="1" applyProtection="1">
      <alignment horizontal="center" vertical="center" wrapText="1"/>
      <protection locked="0"/>
    </xf>
    <xf numFmtId="4" fontId="12" fillId="0" borderId="17" xfId="0" applyNumberFormat="1" applyFont="1" applyBorder="1" applyAlignment="1" applyProtection="1">
      <alignment horizontal="center" vertical="center"/>
      <protection locked="0"/>
    </xf>
    <xf numFmtId="0" fontId="9" fillId="0" borderId="8" xfId="0" applyFont="1" applyBorder="1" applyAlignment="1">
      <alignment horizontal="center" vertical="center"/>
    </xf>
    <xf numFmtId="4" fontId="10" fillId="0" borderId="0" xfId="0" applyNumberFormat="1" applyFont="1" applyAlignment="1" applyProtection="1">
      <alignment horizontal="center" vertical="center" wrapText="1"/>
      <protection locked="0"/>
    </xf>
    <xf numFmtId="4" fontId="12" fillId="0" borderId="0" xfId="0" applyNumberFormat="1" applyFont="1" applyAlignment="1" applyProtection="1">
      <alignment horizontal="center" vertical="center"/>
      <protection locked="0"/>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4" fillId="0" borderId="0" xfId="0" applyFont="1" applyAlignment="1" applyProtection="1">
      <alignment wrapText="1"/>
      <protection locked="0"/>
    </xf>
    <xf numFmtId="49" fontId="8" fillId="0" borderId="11" xfId="4" applyNumberFormat="1" applyFont="1" applyBorder="1" applyAlignment="1">
      <alignment horizontal="center" vertical="center" wrapText="1"/>
    </xf>
    <xf numFmtId="4" fontId="10" fillId="4" borderId="11" xfId="4" applyNumberFormat="1" applyFont="1" applyFill="1" applyBorder="1" applyAlignment="1" applyProtection="1">
      <alignment horizontal="center" vertical="center" wrapText="1"/>
      <protection locked="0"/>
    </xf>
    <xf numFmtId="49" fontId="8" fillId="0" borderId="14" xfId="4" applyNumberFormat="1" applyFont="1" applyBorder="1" applyAlignment="1">
      <alignment horizontal="center" vertical="center" wrapText="1"/>
    </xf>
    <xf numFmtId="4" fontId="8" fillId="4" borderId="14" xfId="4" applyNumberFormat="1" applyFont="1" applyFill="1" applyBorder="1" applyAlignment="1" applyProtection="1">
      <alignment horizontal="center" vertical="center" wrapText="1"/>
      <protection locked="0"/>
    </xf>
    <xf numFmtId="4" fontId="8" fillId="4" borderId="8" xfId="4" applyNumberFormat="1" applyFont="1" applyFill="1" applyBorder="1" applyAlignment="1" applyProtection="1">
      <alignment horizontal="center" vertical="center" wrapText="1"/>
      <protection locked="0"/>
    </xf>
    <xf numFmtId="4" fontId="8" fillId="4" borderId="11" xfId="4" applyNumberFormat="1" applyFont="1" applyFill="1" applyBorder="1" applyAlignment="1" applyProtection="1">
      <alignment horizontal="center" vertical="center" wrapText="1"/>
      <protection locked="0"/>
    </xf>
    <xf numFmtId="4" fontId="10" fillId="4" borderId="14" xfId="4" applyNumberFormat="1" applyFont="1" applyFill="1" applyBorder="1" applyAlignment="1" applyProtection="1">
      <alignment horizontal="center" vertical="center" wrapText="1"/>
      <protection locked="0"/>
    </xf>
    <xf numFmtId="4" fontId="10" fillId="0" borderId="18" xfId="0" applyNumberFormat="1" applyFont="1" applyBorder="1" applyAlignment="1" applyProtection="1">
      <alignment horizontal="center" vertical="center" wrapText="1"/>
      <protection locked="0"/>
    </xf>
    <xf numFmtId="0" fontId="10" fillId="0" borderId="0" xfId="4" applyFont="1" applyAlignment="1">
      <alignment vertical="center" wrapText="1"/>
    </xf>
    <xf numFmtId="0" fontId="10" fillId="0" borderId="0" xfId="4" applyFont="1" applyAlignment="1">
      <alignment vertical="center"/>
    </xf>
    <xf numFmtId="0" fontId="10" fillId="0" borderId="19" xfId="3" applyFont="1" applyBorder="1" applyAlignment="1">
      <alignment horizontal="center" vertical="center" wrapText="1"/>
    </xf>
    <xf numFmtId="4" fontId="10" fillId="0" borderId="20" xfId="3" applyNumberFormat="1" applyFont="1" applyBorder="1" applyAlignment="1">
      <alignment horizontal="center" vertical="center" wrapText="1"/>
    </xf>
    <xf numFmtId="0" fontId="10" fillId="0" borderId="0" xfId="0" applyFont="1" applyAlignment="1" applyProtection="1">
      <alignment horizontal="center" vertical="center" wrapText="1"/>
      <protection locked="0"/>
    </xf>
    <xf numFmtId="0" fontId="4" fillId="0" borderId="0" xfId="0" applyFont="1" applyAlignment="1">
      <alignment wrapText="1"/>
    </xf>
    <xf numFmtId="0" fontId="4" fillId="0" borderId="0" xfId="0" applyFont="1"/>
    <xf numFmtId="0" fontId="4" fillId="0" borderId="0" xfId="0" applyFont="1" applyAlignment="1">
      <alignment vertical="center" wrapText="1"/>
    </xf>
    <xf numFmtId="0" fontId="4" fillId="0" borderId="0" xfId="0" applyFont="1" applyAlignment="1" applyProtection="1">
      <alignment horizontal="center" vertical="center"/>
      <protection locked="0"/>
    </xf>
    <xf numFmtId="0" fontId="5" fillId="0" borderId="13" xfId="2" applyFont="1" applyBorder="1" applyAlignment="1" applyProtection="1">
      <alignment horizontal="center" vertical="center" wrapText="1"/>
    </xf>
    <xf numFmtId="0" fontId="5" fillId="0" borderId="24" xfId="2" applyFont="1" applyBorder="1" applyAlignment="1" applyProtection="1">
      <alignment horizontal="center" vertical="center" wrapText="1"/>
    </xf>
    <xf numFmtId="0" fontId="5" fillId="0" borderId="14" xfId="2" applyFont="1" applyBorder="1" applyAlignment="1" applyProtection="1">
      <alignment horizontal="center" vertical="center" wrapText="1"/>
    </xf>
    <xf numFmtId="0" fontId="5" fillId="0" borderId="14" xfId="2" applyNumberFormat="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0" borderId="15" xfId="1" applyFont="1" applyBorder="1" applyAlignment="1" applyProtection="1">
      <alignment horizontal="center" vertical="center" wrapText="1"/>
    </xf>
    <xf numFmtId="49" fontId="4" fillId="0" borderId="7" xfId="0" applyNumberFormat="1" applyFont="1" applyBorder="1" applyAlignment="1">
      <alignment horizontal="center" vertical="center" wrapText="1"/>
    </xf>
    <xf numFmtId="0" fontId="13" fillId="0" borderId="8" xfId="2" applyFont="1" applyBorder="1" applyAlignment="1" applyProtection="1">
      <alignment horizontal="center" vertical="center" wrapText="1"/>
    </xf>
    <xf numFmtId="0" fontId="9" fillId="0" borderId="8" xfId="0" applyFont="1" applyBorder="1" applyAlignment="1">
      <alignment horizontal="justify" vertical="center" wrapText="1"/>
    </xf>
    <xf numFmtId="4" fontId="14" fillId="4" borderId="8" xfId="3" applyNumberFormat="1" applyFont="1" applyFill="1" applyBorder="1" applyAlignment="1" applyProtection="1">
      <alignment horizontal="center" vertical="center" wrapText="1"/>
      <protection locked="0"/>
    </xf>
    <xf numFmtId="4" fontId="15"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13" fillId="0" borderId="11" xfId="2" applyFont="1" applyBorder="1" applyAlignment="1" applyProtection="1">
      <alignment horizontal="center" vertical="center" wrapText="1"/>
    </xf>
    <xf numFmtId="0" fontId="9" fillId="0" borderId="11" xfId="0" applyFont="1" applyBorder="1" applyAlignment="1">
      <alignment horizontal="justify" vertical="center" wrapText="1"/>
    </xf>
    <xf numFmtId="4" fontId="14" fillId="4" borderId="11" xfId="3" applyNumberFormat="1" applyFont="1" applyFill="1" applyBorder="1" applyAlignment="1" applyProtection="1">
      <alignment horizontal="center" vertical="center" wrapText="1"/>
      <protection locked="0"/>
    </xf>
    <xf numFmtId="4" fontId="15" fillId="0" borderId="12" xfId="0" applyNumberFormat="1" applyFont="1" applyBorder="1" applyAlignment="1">
      <alignment horizontal="center" vertical="center" wrapText="1"/>
    </xf>
    <xf numFmtId="0" fontId="16" fillId="0" borderId="0" xfId="0" applyFont="1" applyProtection="1">
      <protection locked="0"/>
    </xf>
    <xf numFmtId="4" fontId="17" fillId="0" borderId="0" xfId="0" applyNumberFormat="1" applyFont="1" applyAlignment="1" applyProtection="1">
      <alignment horizontal="center" vertical="center" wrapText="1"/>
      <protection locked="0"/>
    </xf>
    <xf numFmtId="4" fontId="17" fillId="0" borderId="0" xfId="0" applyNumberFormat="1" applyFont="1" applyAlignment="1" applyProtection="1">
      <alignment horizontal="center" vertical="center"/>
      <protection locked="0"/>
    </xf>
    <xf numFmtId="49" fontId="4" fillId="0" borderId="13" xfId="0" applyNumberFormat="1" applyFont="1" applyBorder="1" applyAlignment="1">
      <alignment horizontal="center" vertical="center" wrapText="1"/>
    </xf>
    <xf numFmtId="0" fontId="13" fillId="0" borderId="14" xfId="2" applyFont="1" applyBorder="1" applyAlignment="1" applyProtection="1">
      <alignment horizontal="center" vertical="center" wrapText="1"/>
    </xf>
    <xf numFmtId="0" fontId="9" fillId="0" borderId="14" xfId="0" applyFont="1" applyBorder="1" applyAlignment="1">
      <alignment horizontal="justify" vertical="center" wrapText="1"/>
    </xf>
    <xf numFmtId="4" fontId="14" fillId="4" borderId="14" xfId="3" applyNumberFormat="1" applyFont="1" applyFill="1" applyBorder="1" applyAlignment="1" applyProtection="1">
      <alignment horizontal="center" vertical="center" wrapText="1"/>
      <protection locked="0"/>
    </xf>
    <xf numFmtId="4" fontId="15" fillId="0" borderId="15" xfId="0" applyNumberFormat="1"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4" fontId="19" fillId="0" borderId="20" xfId="3" applyNumberFormat="1" applyFont="1" applyBorder="1" applyAlignment="1">
      <alignment horizontal="center" vertical="center" wrapText="1"/>
    </xf>
    <xf numFmtId="0" fontId="10" fillId="0" borderId="0" xfId="4" applyFont="1" applyAlignment="1">
      <alignment horizontal="center" vertical="center"/>
    </xf>
    <xf numFmtId="4" fontId="10" fillId="0" borderId="0" xfId="3" applyNumberFormat="1" applyFont="1" applyAlignment="1">
      <alignment horizontal="center" vertical="center" wrapText="1"/>
    </xf>
    <xf numFmtId="0" fontId="5" fillId="0" borderId="25" xfId="2" applyFont="1" applyBorder="1" applyAlignment="1" applyProtection="1">
      <alignment horizontal="center" vertical="center" wrapText="1"/>
    </xf>
    <xf numFmtId="0" fontId="5" fillId="0" borderId="26" xfId="2" applyFont="1" applyBorder="1" applyAlignment="1" applyProtection="1">
      <alignment horizontal="center" vertical="center" wrapText="1"/>
    </xf>
    <xf numFmtId="0" fontId="5" fillId="0" borderId="27" xfId="1" applyFont="1" applyBorder="1" applyAlignment="1" applyProtection="1">
      <alignment horizontal="center" vertical="center" wrapText="1"/>
    </xf>
    <xf numFmtId="0" fontId="5" fillId="0" borderId="28" xfId="1" applyFont="1" applyBorder="1" applyAlignment="1" applyProtection="1">
      <alignment horizontal="center" vertical="center" wrapText="1"/>
    </xf>
    <xf numFmtId="0" fontId="5" fillId="0" borderId="0" xfId="1" applyFont="1" applyBorder="1" applyAlignment="1" applyProtection="1">
      <alignment vertical="center"/>
    </xf>
    <xf numFmtId="0" fontId="3" fillId="0" borderId="0" xfId="0" applyFont="1" applyAlignment="1" applyProtection="1">
      <alignment wrapText="1"/>
      <protection locked="0"/>
    </xf>
    <xf numFmtId="49" fontId="20" fillId="0" borderId="7" xfId="0" applyNumberFormat="1" applyFont="1" applyBorder="1" applyAlignment="1">
      <alignment horizontal="center" vertical="center" wrapText="1"/>
    </xf>
    <xf numFmtId="49" fontId="15" fillId="0" borderId="8" xfId="0" applyNumberFormat="1" applyFont="1" applyBorder="1" applyAlignment="1">
      <alignment horizontal="center" vertical="center"/>
    </xf>
    <xf numFmtId="0" fontId="9" fillId="0" borderId="8" xfId="0" applyFont="1" applyBorder="1" applyAlignment="1">
      <alignment horizontal="left" vertical="center" wrapText="1"/>
    </xf>
    <xf numFmtId="0" fontId="9" fillId="0" borderId="29" xfId="0" applyFont="1" applyBorder="1" applyAlignment="1">
      <alignment horizontal="center" vertical="center" wrapText="1"/>
    </xf>
    <xf numFmtId="4" fontId="19" fillId="4" borderId="8" xfId="3" applyNumberFormat="1" applyFont="1" applyFill="1" applyBorder="1" applyAlignment="1" applyProtection="1">
      <alignment horizontal="center" vertical="center" wrapText="1"/>
      <protection locked="0"/>
    </xf>
    <xf numFmtId="49" fontId="20" fillId="0" borderId="30" xfId="0" applyNumberFormat="1" applyFont="1" applyBorder="1" applyAlignment="1">
      <alignment horizontal="center" vertical="center" wrapText="1"/>
    </xf>
    <xf numFmtId="49" fontId="15" fillId="0" borderId="11" xfId="0" applyNumberFormat="1" applyFont="1" applyBorder="1" applyAlignment="1">
      <alignment horizontal="center" vertical="center"/>
    </xf>
    <xf numFmtId="0" fontId="9" fillId="0" borderId="11" xfId="0" applyFont="1" applyBorder="1" applyAlignment="1">
      <alignment horizontal="left" vertical="center" wrapText="1"/>
    </xf>
    <xf numFmtId="0" fontId="9" fillId="0" borderId="0" xfId="0" applyFont="1" applyAlignment="1">
      <alignment horizontal="center" vertical="center" wrapText="1"/>
    </xf>
    <xf numFmtId="4" fontId="19" fillId="4" borderId="31" xfId="3" applyNumberFormat="1" applyFont="1" applyFill="1" applyBorder="1" applyAlignment="1" applyProtection="1">
      <alignment horizontal="center" vertical="center" wrapText="1"/>
      <protection locked="0"/>
    </xf>
    <xf numFmtId="0" fontId="9" fillId="0" borderId="27" xfId="0" applyFont="1" applyBorder="1" applyAlignment="1">
      <alignment horizontal="left" vertical="center" wrapText="1"/>
    </xf>
    <xf numFmtId="0" fontId="9" fillId="0" borderId="26" xfId="0" applyFont="1" applyBorder="1" applyAlignment="1">
      <alignment horizontal="center" vertical="center" wrapText="1"/>
    </xf>
    <xf numFmtId="0" fontId="9" fillId="0" borderId="32" xfId="0" applyFont="1" applyBorder="1" applyAlignment="1">
      <alignment horizontal="center" vertical="center" wrapText="1"/>
    </xf>
    <xf numFmtId="49" fontId="15" fillId="0" borderId="33" xfId="0" applyNumberFormat="1" applyFont="1" applyBorder="1" applyAlignment="1">
      <alignment horizontal="center" vertical="center"/>
    </xf>
    <xf numFmtId="0" fontId="11" fillId="0" borderId="11" xfId="0" applyFont="1" applyBorder="1" applyAlignment="1">
      <alignment horizontal="justify" vertical="center" wrapText="1"/>
    </xf>
    <xf numFmtId="49" fontId="20" fillId="0" borderId="34" xfId="0" applyNumberFormat="1" applyFont="1" applyBorder="1" applyAlignment="1">
      <alignment horizontal="center" vertical="center" wrapText="1"/>
    </xf>
    <xf numFmtId="49" fontId="15" fillId="0" borderId="35" xfId="0" applyNumberFormat="1" applyFont="1" applyBorder="1" applyAlignment="1">
      <alignment horizontal="center" vertical="center"/>
    </xf>
    <xf numFmtId="0" fontId="11" fillId="0" borderId="14" xfId="0" applyFont="1" applyBorder="1" applyAlignment="1">
      <alignment vertical="center" wrapText="1"/>
    </xf>
    <xf numFmtId="4" fontId="19" fillId="4" borderId="26" xfId="3" applyNumberFormat="1" applyFont="1" applyFill="1" applyBorder="1" applyAlignment="1" applyProtection="1">
      <alignment horizontal="center" vertical="center" wrapText="1"/>
      <protection locked="0"/>
    </xf>
    <xf numFmtId="4" fontId="15" fillId="0" borderId="28" xfId="0" applyNumberFormat="1" applyFont="1" applyBorder="1" applyAlignment="1">
      <alignment horizontal="center" vertical="center" wrapText="1"/>
    </xf>
    <xf numFmtId="49" fontId="15" fillId="0" borderId="36" xfId="0" applyNumberFormat="1" applyFont="1" applyBorder="1" applyAlignment="1">
      <alignment horizontal="center" vertical="center"/>
    </xf>
    <xf numFmtId="0" fontId="9" fillId="0" borderId="37" xfId="0" applyFont="1" applyBorder="1" applyAlignment="1">
      <alignment horizontal="justify" vertical="center" wrapText="1"/>
    </xf>
    <xf numFmtId="0" fontId="9" fillId="0" borderId="37" xfId="0" applyFont="1" applyBorder="1" applyAlignment="1">
      <alignment horizontal="center" vertical="center" wrapText="1"/>
    </xf>
    <xf numFmtId="164" fontId="15" fillId="4" borderId="38" xfId="0" applyNumberFormat="1" applyFont="1" applyFill="1" applyBorder="1" applyAlignment="1" applyProtection="1">
      <alignment horizontal="center" vertical="center"/>
      <protection locked="0"/>
    </xf>
    <xf numFmtId="49" fontId="20" fillId="0" borderId="10" xfId="0" applyNumberFormat="1" applyFont="1" applyBorder="1" applyAlignment="1">
      <alignment horizontal="center" vertical="center" wrapText="1"/>
    </xf>
    <xf numFmtId="164" fontId="15" fillId="4" borderId="31" xfId="0" applyNumberFormat="1" applyFont="1" applyFill="1" applyBorder="1" applyAlignment="1" applyProtection="1">
      <alignment horizontal="center" vertical="center"/>
      <protection locked="0"/>
    </xf>
    <xf numFmtId="16" fontId="3" fillId="0" borderId="0" xfId="0" applyNumberFormat="1" applyFont="1" applyAlignment="1" applyProtection="1">
      <alignment wrapText="1"/>
      <protection locked="0"/>
    </xf>
    <xf numFmtId="49" fontId="20" fillId="0" borderId="13" xfId="0" applyNumberFormat="1" applyFont="1" applyBorder="1" applyAlignment="1">
      <alignment horizontal="center" vertical="center" wrapText="1"/>
    </xf>
    <xf numFmtId="49" fontId="15" fillId="0" borderId="39" xfId="0" applyNumberFormat="1" applyFont="1" applyBorder="1" applyAlignment="1">
      <alignment horizontal="center" vertical="center"/>
    </xf>
    <xf numFmtId="0" fontId="11" fillId="0" borderId="14" xfId="0" applyFont="1" applyBorder="1" applyAlignment="1">
      <alignment horizontal="justify" vertical="center" wrapText="1"/>
    </xf>
    <xf numFmtId="164" fontId="15" fillId="4" borderId="24" xfId="0" applyNumberFormat="1" applyFont="1" applyFill="1" applyBorder="1" applyAlignment="1" applyProtection="1">
      <alignment horizontal="center" vertical="center"/>
      <protection locked="0"/>
    </xf>
    <xf numFmtId="49" fontId="7" fillId="0" borderId="16" xfId="0" applyNumberFormat="1" applyFont="1" applyBorder="1" applyAlignment="1">
      <alignment horizontal="center" vertical="center" wrapText="1"/>
    </xf>
    <xf numFmtId="49" fontId="8" fillId="0" borderId="40" xfId="0" applyNumberFormat="1" applyFont="1" applyBorder="1" applyAlignment="1">
      <alignment horizontal="center" vertical="center"/>
    </xf>
    <xf numFmtId="0" fontId="9" fillId="0" borderId="40" xfId="0" applyFont="1" applyBorder="1" applyAlignment="1">
      <alignment vertical="center" wrapText="1"/>
    </xf>
    <xf numFmtId="0" fontId="9" fillId="0" borderId="40" xfId="0" applyFont="1" applyBorder="1" applyAlignment="1">
      <alignment horizontal="center" vertical="center"/>
    </xf>
    <xf numFmtId="4" fontId="10" fillId="4" borderId="40" xfId="3" applyNumberFormat="1" applyFont="1" applyFill="1" applyBorder="1" applyAlignment="1" applyProtection="1">
      <alignment horizontal="center" vertical="center" wrapText="1"/>
      <protection locked="0"/>
    </xf>
    <xf numFmtId="4" fontId="8" fillId="0" borderId="17" xfId="0" applyNumberFormat="1" applyFont="1" applyBorder="1" applyAlignment="1">
      <alignment horizontal="center" vertical="center" wrapText="1"/>
    </xf>
    <xf numFmtId="0" fontId="4" fillId="0" borderId="37" xfId="0" applyFont="1" applyBorder="1" applyAlignment="1">
      <alignment horizontal="justify" vertical="center" wrapText="1"/>
    </xf>
    <xf numFmtId="0" fontId="4" fillId="0" borderId="37" xfId="0" applyFont="1" applyBorder="1" applyAlignment="1">
      <alignment horizontal="center" vertical="center" wrapText="1"/>
    </xf>
    <xf numFmtId="0" fontId="4" fillId="0" borderId="11" xfId="0" applyFont="1" applyBorder="1" applyAlignment="1">
      <alignment horizontal="justify" vertical="center" wrapText="1"/>
    </xf>
    <xf numFmtId="0" fontId="4"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justify" vertical="center" wrapText="1"/>
    </xf>
    <xf numFmtId="0" fontId="13" fillId="0" borderId="14" xfId="0" applyFont="1" applyBorder="1" applyAlignment="1">
      <alignment horizontal="justify" vertical="center" wrapText="1"/>
    </xf>
    <xf numFmtId="0" fontId="4" fillId="0" borderId="14" xfId="0" applyFont="1" applyBorder="1" applyAlignment="1">
      <alignment horizontal="center"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4" fontId="10" fillId="4" borderId="32" xfId="3" applyNumberFormat="1" applyFont="1" applyFill="1" applyBorder="1" applyAlignment="1" applyProtection="1">
      <alignment horizontal="center" vertical="center" wrapText="1"/>
      <protection locked="0"/>
    </xf>
    <xf numFmtId="4" fontId="10" fillId="4" borderId="8" xfId="4" applyNumberFormat="1" applyFont="1" applyFill="1" applyBorder="1" applyAlignment="1" applyProtection="1">
      <alignment horizontal="center" vertical="center" wrapText="1"/>
      <protection locked="0"/>
    </xf>
    <xf numFmtId="4" fontId="10" fillId="4" borderId="37" xfId="4" applyNumberFormat="1" applyFont="1" applyFill="1" applyBorder="1" applyAlignment="1" applyProtection="1">
      <alignment horizontal="center" vertical="center" wrapText="1"/>
      <protection locked="0"/>
    </xf>
    <xf numFmtId="0" fontId="10" fillId="0" borderId="41" xfId="3" applyFont="1" applyBorder="1" applyAlignment="1">
      <alignment horizontal="center" vertical="center" wrapText="1"/>
    </xf>
    <xf numFmtId="4" fontId="10" fillId="0" borderId="17" xfId="3" applyNumberFormat="1" applyFont="1" applyBorder="1" applyAlignment="1">
      <alignment horizontal="center" vertical="center" wrapText="1"/>
    </xf>
    <xf numFmtId="4" fontId="10" fillId="0" borderId="0" xfId="4" applyNumberFormat="1" applyFont="1" applyAlignment="1">
      <alignment horizontal="right" vertical="center" wrapText="1"/>
    </xf>
    <xf numFmtId="4" fontId="10" fillId="0" borderId="0" xfId="4" applyNumberFormat="1" applyFont="1" applyAlignment="1">
      <alignment horizontal="right" vertical="center"/>
    </xf>
    <xf numFmtId="0" fontId="10" fillId="0" borderId="0" xfId="4" applyFont="1" applyAlignment="1">
      <alignment horizontal="right" vertical="center"/>
    </xf>
    <xf numFmtId="0" fontId="10" fillId="4" borderId="8" xfId="3" applyFont="1" applyFill="1" applyBorder="1" applyAlignment="1" applyProtection="1">
      <alignment horizontal="center" vertical="center" wrapText="1"/>
      <protection locked="0"/>
    </xf>
    <xf numFmtId="0" fontId="10" fillId="4" borderId="11" xfId="3" applyFont="1" applyFill="1" applyBorder="1" applyAlignment="1" applyProtection="1">
      <alignment horizontal="center" vertical="center" wrapText="1"/>
      <protection locked="0"/>
    </xf>
    <xf numFmtId="0" fontId="4" fillId="0" borderId="11" xfId="0" applyFont="1" applyBorder="1" applyAlignment="1" applyProtection="1">
      <alignment wrapText="1"/>
      <protection locked="0"/>
    </xf>
    <xf numFmtId="0" fontId="4" fillId="0" borderId="27" xfId="0" applyFont="1" applyBorder="1" applyAlignment="1" applyProtection="1">
      <alignment wrapText="1"/>
      <protection locked="0"/>
    </xf>
    <xf numFmtId="0" fontId="4" fillId="0" borderId="27" xfId="0" applyFont="1" applyBorder="1" applyAlignment="1">
      <alignment horizontal="center" vertical="center" wrapText="1"/>
    </xf>
    <xf numFmtId="0" fontId="10" fillId="4" borderId="27" xfId="3" applyFont="1" applyFill="1" applyBorder="1" applyAlignment="1" applyProtection="1">
      <alignment horizontal="center" vertical="center" wrapText="1"/>
      <protection locked="0"/>
    </xf>
    <xf numFmtId="4" fontId="8" fillId="0" borderId="28" xfId="0" applyNumberFormat="1" applyFont="1" applyBorder="1" applyAlignment="1">
      <alignment horizontal="center" vertical="center" wrapText="1"/>
    </xf>
    <xf numFmtId="0" fontId="4" fillId="0" borderId="14" xfId="0" applyFont="1" applyBorder="1" applyAlignment="1" applyProtection="1">
      <alignment wrapText="1"/>
      <protection locked="0"/>
    </xf>
    <xf numFmtId="0" fontId="10" fillId="4" borderId="14" xfId="3" applyFont="1" applyFill="1" applyBorder="1" applyAlignment="1" applyProtection="1">
      <alignment horizontal="center" vertical="center" wrapText="1"/>
      <protection locked="0"/>
    </xf>
    <xf numFmtId="0" fontId="4" fillId="0" borderId="32" xfId="0" applyFont="1" applyBorder="1" applyAlignment="1">
      <alignment vertical="center" wrapText="1"/>
    </xf>
    <xf numFmtId="0" fontId="4" fillId="0" borderId="27" xfId="0" applyFont="1" applyBorder="1" applyAlignment="1">
      <alignment vertical="center" wrapText="1"/>
    </xf>
    <xf numFmtId="0" fontId="0" fillId="0" borderId="0" xfId="0" applyAlignment="1">
      <alignment wrapText="1"/>
    </xf>
    <xf numFmtId="49" fontId="7" fillId="0" borderId="25" xfId="0" applyNumberFormat="1" applyFont="1" applyBorder="1" applyAlignment="1">
      <alignment horizontal="center" vertical="center" wrapText="1"/>
    </xf>
    <xf numFmtId="49" fontId="8" fillId="0" borderId="27" xfId="0" applyNumberFormat="1" applyFont="1" applyBorder="1" applyAlignment="1">
      <alignment horizontal="center" vertical="center"/>
    </xf>
    <xf numFmtId="0" fontId="4" fillId="0" borderId="40" xfId="0" applyFont="1" applyBorder="1" applyAlignment="1">
      <alignment vertical="center" wrapText="1"/>
    </xf>
    <xf numFmtId="49" fontId="8" fillId="0" borderId="42" xfId="0" applyNumberFormat="1" applyFont="1" applyBorder="1" applyAlignment="1">
      <alignment horizontal="center" vertical="center"/>
    </xf>
    <xf numFmtId="49" fontId="8" fillId="0" borderId="29" xfId="0" applyNumberFormat="1" applyFont="1" applyBorder="1" applyAlignment="1">
      <alignment horizontal="left" vertical="center" wrapText="1"/>
    </xf>
    <xf numFmtId="0" fontId="13" fillId="0" borderId="36" xfId="0" applyFont="1" applyBorder="1" applyAlignment="1">
      <alignment horizontal="center" vertical="center"/>
    </xf>
    <xf numFmtId="0" fontId="13" fillId="5" borderId="8" xfId="0" applyFont="1" applyFill="1" applyBorder="1" applyAlignment="1">
      <alignment horizontal="center" vertical="center"/>
    </xf>
    <xf numFmtId="0" fontId="13" fillId="0" borderId="43" xfId="0" applyFont="1" applyBorder="1" applyAlignment="1">
      <alignment horizontal="center" vertical="center"/>
    </xf>
    <xf numFmtId="0" fontId="13" fillId="5" borderId="33" xfId="0" applyFont="1" applyFill="1" applyBorder="1" applyAlignment="1">
      <alignment horizontal="center" vertical="center"/>
    </xf>
    <xf numFmtId="0" fontId="13" fillId="5" borderId="43" xfId="0" applyFont="1" applyFill="1" applyBorder="1" applyAlignment="1">
      <alignment horizontal="center" vertical="center"/>
    </xf>
    <xf numFmtId="0" fontId="4" fillId="0" borderId="11" xfId="0" applyFont="1" applyBorder="1" applyAlignment="1">
      <alignment horizontal="center" vertical="center"/>
    </xf>
    <xf numFmtId="0" fontId="13" fillId="5" borderId="11" xfId="0" applyFont="1" applyFill="1" applyBorder="1" applyAlignment="1">
      <alignment horizontal="center" vertical="center"/>
    </xf>
    <xf numFmtId="4" fontId="10" fillId="4" borderId="31" xfId="3" applyNumberFormat="1" applyFont="1" applyFill="1" applyBorder="1" applyAlignment="1" applyProtection="1">
      <alignment horizontal="center" vertical="center" wrapText="1"/>
      <protection locked="0"/>
    </xf>
    <xf numFmtId="0" fontId="4" fillId="0" borderId="14" xfId="0" applyFont="1" applyBorder="1" applyAlignment="1">
      <alignment horizontal="center" vertical="center"/>
    </xf>
    <xf numFmtId="0" fontId="13" fillId="5" borderId="14" xfId="0" applyFont="1" applyFill="1" applyBorder="1" applyAlignment="1">
      <alignment horizontal="center" vertical="center"/>
    </xf>
    <xf numFmtId="4" fontId="10" fillId="4" borderId="24" xfId="3" applyNumberFormat="1" applyFont="1" applyFill="1" applyBorder="1" applyAlignment="1" applyProtection="1">
      <alignment horizontal="center" vertical="center" wrapText="1"/>
      <protection locked="0"/>
    </xf>
    <xf numFmtId="49" fontId="8" fillId="0" borderId="5"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0" fontId="8" fillId="0" borderId="5" xfId="0" applyFont="1" applyBorder="1" applyAlignment="1">
      <alignment horizontal="center" vertical="center"/>
    </xf>
    <xf numFmtId="4" fontId="10" fillId="4" borderId="5" xfId="4" applyNumberFormat="1" applyFont="1" applyFill="1" applyBorder="1" applyAlignment="1" applyProtection="1">
      <alignment horizontal="center" vertical="center" wrapText="1"/>
      <protection locked="0"/>
    </xf>
    <xf numFmtId="4" fontId="8" fillId="0" borderId="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8" fillId="0" borderId="11" xfId="0" applyNumberFormat="1" applyFont="1" applyBorder="1" applyAlignment="1">
      <alignment horizontal="left" vertical="center" wrapText="1"/>
    </xf>
    <xf numFmtId="49" fontId="8" fillId="0" borderId="11" xfId="0" applyNumberFormat="1" applyFont="1" applyBorder="1" applyAlignment="1">
      <alignment horizontal="center" vertical="center" wrapText="1"/>
    </xf>
    <xf numFmtId="0" fontId="8" fillId="0" borderId="11" xfId="0" applyFont="1" applyBorder="1" applyAlignment="1">
      <alignment horizontal="center" vertical="center"/>
    </xf>
    <xf numFmtId="49" fontId="7" fillId="0" borderId="34" xfId="0" applyNumberFormat="1" applyFont="1" applyBorder="1" applyAlignment="1">
      <alignment horizontal="center" vertical="center" wrapText="1"/>
    </xf>
    <xf numFmtId="49" fontId="8" fillId="0" borderId="14" xfId="0" applyNumberFormat="1" applyFont="1" applyBorder="1" applyAlignment="1">
      <alignment horizontal="left" vertical="center" wrapText="1"/>
    </xf>
    <xf numFmtId="49" fontId="8" fillId="0" borderId="14" xfId="0" applyNumberFormat="1" applyFont="1" applyBorder="1" applyAlignment="1">
      <alignment horizontal="center" vertical="center" wrapText="1"/>
    </xf>
    <xf numFmtId="0" fontId="8" fillId="0" borderId="14" xfId="0" applyFont="1" applyBorder="1" applyAlignment="1">
      <alignment horizontal="center" vertical="center"/>
    </xf>
    <xf numFmtId="49" fontId="8" fillId="0" borderId="8" xfId="0" applyNumberFormat="1" applyFont="1" applyBorder="1" applyAlignment="1">
      <alignment horizontal="left" vertical="center" wrapText="1"/>
    </xf>
    <xf numFmtId="49" fontId="8"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49" fontId="8" fillId="0" borderId="37" xfId="0" applyNumberFormat="1" applyFont="1" applyBorder="1" applyAlignment="1">
      <alignment horizontal="center" vertical="center"/>
    </xf>
    <xf numFmtId="49" fontId="8" fillId="0" borderId="32" xfId="0" applyNumberFormat="1" applyFont="1" applyBorder="1" applyAlignment="1">
      <alignment horizontal="left" vertical="center" wrapText="1"/>
    </xf>
    <xf numFmtId="49" fontId="8" fillId="0" borderId="32" xfId="0" applyNumberFormat="1" applyFont="1" applyBorder="1" applyAlignment="1">
      <alignment horizontal="center" vertical="center" wrapText="1"/>
    </xf>
    <xf numFmtId="0" fontId="8" fillId="0" borderId="32" xfId="0" applyFont="1" applyBorder="1" applyAlignment="1">
      <alignment horizontal="center" vertical="center"/>
    </xf>
    <xf numFmtId="4" fontId="10" fillId="4" borderId="32" xfId="4" applyNumberFormat="1" applyFont="1" applyFill="1" applyBorder="1" applyAlignment="1" applyProtection="1">
      <alignment horizontal="center" vertical="center" wrapText="1"/>
      <protection locked="0"/>
    </xf>
    <xf numFmtId="4" fontId="8" fillId="0" borderId="44"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xf>
    <xf numFmtId="4" fontId="8" fillId="0" borderId="20" xfId="0" applyNumberFormat="1" applyFont="1" applyBorder="1" applyAlignment="1">
      <alignment horizontal="center" vertical="center" wrapText="1"/>
    </xf>
    <xf numFmtId="49" fontId="8" fillId="0" borderId="37" xfId="0" applyNumberFormat="1" applyFont="1" applyBorder="1" applyAlignment="1">
      <alignment horizontal="left" vertical="center" wrapText="1"/>
    </xf>
    <xf numFmtId="49" fontId="8" fillId="0" borderId="37" xfId="0" applyNumberFormat="1" applyFont="1" applyBorder="1" applyAlignment="1">
      <alignment horizontal="center" vertical="center" wrapText="1"/>
    </xf>
    <xf numFmtId="0" fontId="8" fillId="0" borderId="37" xfId="0" applyFont="1" applyBorder="1" applyAlignment="1">
      <alignment horizontal="center" vertical="center"/>
    </xf>
    <xf numFmtId="49" fontId="8" fillId="0" borderId="46" xfId="0" applyNumberFormat="1" applyFont="1" applyBorder="1" applyAlignment="1">
      <alignment horizontal="left" vertical="center" wrapText="1"/>
    </xf>
    <xf numFmtId="49" fontId="8" fillId="0" borderId="46" xfId="0" applyNumberFormat="1" applyFont="1" applyBorder="1" applyAlignment="1">
      <alignment horizontal="center" vertical="center" wrapText="1"/>
    </xf>
    <xf numFmtId="0" fontId="8" fillId="0" borderId="46" xfId="0" applyFont="1" applyBorder="1" applyAlignment="1">
      <alignment horizontal="center" vertical="center"/>
    </xf>
    <xf numFmtId="4" fontId="10" fillId="4" borderId="46" xfId="4" applyNumberFormat="1" applyFont="1" applyFill="1" applyBorder="1" applyAlignment="1" applyProtection="1">
      <alignment horizontal="center" vertical="center" wrapText="1"/>
      <protection locked="0"/>
    </xf>
    <xf numFmtId="49" fontId="7" fillId="0" borderId="45" xfId="4" applyNumberFormat="1" applyFont="1" applyBorder="1" applyAlignment="1">
      <alignment horizontal="center" vertical="center" wrapText="1"/>
    </xf>
    <xf numFmtId="49" fontId="8" fillId="0" borderId="47" xfId="4" applyNumberFormat="1" applyFont="1" applyBorder="1" applyAlignment="1">
      <alignment horizontal="center" vertical="center" wrapText="1"/>
    </xf>
    <xf numFmtId="0" fontId="8" fillId="0" borderId="46" xfId="4" applyFont="1" applyBorder="1" applyAlignment="1">
      <alignment horizontal="left" vertical="center" wrapText="1"/>
    </xf>
    <xf numFmtId="0" fontId="8" fillId="0" borderId="46" xfId="0" applyFont="1" applyBorder="1" applyAlignment="1">
      <alignment horizontal="center" vertical="center" wrapText="1"/>
    </xf>
    <xf numFmtId="4" fontId="8" fillId="4" borderId="46" xfId="4" applyNumberFormat="1" applyFont="1" applyFill="1" applyBorder="1" applyAlignment="1" applyProtection="1">
      <alignment horizontal="center" vertical="center" wrapText="1"/>
      <protection locked="0"/>
    </xf>
    <xf numFmtId="0" fontId="13" fillId="5" borderId="36" xfId="0" applyFont="1" applyFill="1" applyBorder="1" applyAlignment="1">
      <alignment horizontal="center" vertical="center"/>
    </xf>
    <xf numFmtId="4" fontId="10" fillId="4" borderId="48" xfId="3" applyNumberFormat="1" applyFont="1" applyFill="1" applyBorder="1" applyAlignment="1" applyProtection="1">
      <alignment horizontal="center" vertical="center" wrapText="1"/>
      <protection locked="0"/>
    </xf>
    <xf numFmtId="4"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xf>
    <xf numFmtId="49" fontId="8" fillId="0" borderId="27" xfId="0" applyNumberFormat="1" applyFont="1" applyBorder="1" applyAlignment="1">
      <alignment horizontal="left" vertical="center" wrapText="1"/>
    </xf>
    <xf numFmtId="49" fontId="8" fillId="0" borderId="27" xfId="0" applyNumberFormat="1" applyFont="1" applyBorder="1" applyAlignment="1">
      <alignment horizontal="center" vertical="center" wrapText="1"/>
    </xf>
    <xf numFmtId="0" fontId="8" fillId="0" borderId="27" xfId="0" applyFont="1" applyBorder="1" applyAlignment="1">
      <alignment horizontal="center" vertical="center"/>
    </xf>
    <xf numFmtId="4" fontId="10" fillId="4" borderId="27" xfId="4" applyNumberFormat="1" applyFont="1" applyFill="1" applyBorder="1" applyAlignment="1" applyProtection="1">
      <alignment horizontal="center" vertical="center" wrapText="1"/>
      <protection locked="0"/>
    </xf>
    <xf numFmtId="49" fontId="7"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xf>
    <xf numFmtId="49" fontId="7" fillId="0" borderId="16" xfId="4" applyNumberFormat="1" applyFont="1" applyBorder="1" applyAlignment="1">
      <alignment horizontal="center" vertical="center" wrapText="1"/>
    </xf>
    <xf numFmtId="49" fontId="8" fillId="0" borderId="18" xfId="4" applyNumberFormat="1" applyFont="1" applyBorder="1" applyAlignment="1">
      <alignment horizontal="center" vertical="center" wrapText="1"/>
    </xf>
    <xf numFmtId="0" fontId="8" fillId="0" borderId="40" xfId="4" applyFont="1" applyBorder="1" applyAlignment="1">
      <alignment horizontal="left" vertical="center" wrapText="1"/>
    </xf>
    <xf numFmtId="0" fontId="8" fillId="0" borderId="40" xfId="0" applyFont="1" applyBorder="1" applyAlignment="1">
      <alignment horizontal="center" vertical="center" wrapText="1"/>
    </xf>
    <xf numFmtId="4" fontId="8" fillId="4" borderId="40" xfId="4" applyNumberFormat="1" applyFont="1" applyFill="1" applyBorder="1" applyAlignment="1" applyProtection="1">
      <alignment horizontal="center" vertical="center" wrapText="1"/>
      <protection locked="0"/>
    </xf>
    <xf numFmtId="49" fontId="8" fillId="0" borderId="38" xfId="0" applyNumberFormat="1" applyFont="1" applyBorder="1" applyAlignment="1">
      <alignment horizontal="center" vertical="center"/>
    </xf>
    <xf numFmtId="0" fontId="13" fillId="0" borderId="8" xfId="0" applyFont="1" applyBorder="1" applyAlignment="1">
      <alignment vertical="center" wrapText="1"/>
    </xf>
    <xf numFmtId="49" fontId="8" fillId="0" borderId="38" xfId="0" applyNumberFormat="1" applyFont="1" applyBorder="1" applyAlignment="1">
      <alignment horizontal="center" vertical="center" wrapText="1"/>
    </xf>
    <xf numFmtId="164" fontId="8" fillId="4" borderId="8" xfId="0" applyNumberFormat="1" applyFont="1" applyFill="1" applyBorder="1" applyAlignment="1" applyProtection="1">
      <alignment horizontal="center" vertical="center"/>
      <protection locked="0"/>
    </xf>
    <xf numFmtId="0" fontId="13" fillId="0" borderId="11" xfId="0" applyFont="1" applyBorder="1" applyAlignment="1">
      <alignment vertical="center" wrapText="1"/>
    </xf>
    <xf numFmtId="164" fontId="8" fillId="4" borderId="37" xfId="0" applyNumberFormat="1" applyFont="1" applyFill="1" applyBorder="1" applyAlignment="1" applyProtection="1">
      <alignment horizontal="center" vertical="center"/>
      <protection locked="0"/>
    </xf>
    <xf numFmtId="0" fontId="13" fillId="0" borderId="27" xfId="0" applyFont="1" applyBorder="1" applyAlignment="1">
      <alignment vertical="center" wrapText="1"/>
    </xf>
    <xf numFmtId="0" fontId="13" fillId="0" borderId="43" xfId="0" applyFont="1" applyBorder="1" applyAlignment="1">
      <alignment vertical="center"/>
    </xf>
    <xf numFmtId="164" fontId="8" fillId="4" borderId="48" xfId="0" applyNumberFormat="1" applyFont="1" applyFill="1" applyBorder="1" applyAlignment="1" applyProtection="1">
      <alignment horizontal="center" vertical="center"/>
      <protection locked="0"/>
    </xf>
    <xf numFmtId="0" fontId="4" fillId="0" borderId="33" xfId="0" applyFont="1" applyBorder="1" applyAlignment="1">
      <alignment vertical="center"/>
    </xf>
    <xf numFmtId="0" fontId="4" fillId="0" borderId="46" xfId="0" applyFont="1" applyBorder="1" applyAlignment="1">
      <alignment vertical="center" wrapText="1"/>
    </xf>
    <xf numFmtId="164" fontId="8" fillId="4" borderId="14" xfId="0" applyNumberFormat="1"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8" xfId="0" applyFont="1" applyBorder="1" applyAlignment="1">
      <alignment horizontal="center" vertical="center"/>
    </xf>
    <xf numFmtId="0" fontId="22" fillId="0" borderId="11" xfId="0" applyFont="1" applyBorder="1" applyAlignment="1">
      <alignment horizontal="center" vertical="center" wrapText="1"/>
    </xf>
    <xf numFmtId="49" fontId="7" fillId="0" borderId="7" xfId="4" applyNumberFormat="1" applyFont="1" applyBorder="1" applyAlignment="1">
      <alignment horizontal="center" vertical="center" wrapText="1"/>
    </xf>
    <xf numFmtId="49" fontId="7" fillId="0" borderId="13" xfId="4" applyNumberFormat="1" applyFont="1" applyBorder="1" applyAlignment="1">
      <alignment horizontal="center" vertical="center" wrapText="1"/>
    </xf>
    <xf numFmtId="164" fontId="8" fillId="4" borderId="11" xfId="0" applyNumberFormat="1" applyFont="1" applyFill="1" applyBorder="1" applyAlignment="1" applyProtection="1">
      <alignment horizontal="center" vertical="center"/>
      <protection locked="0"/>
    </xf>
    <xf numFmtId="0" fontId="4" fillId="0" borderId="40" xfId="0" applyFont="1" applyBorder="1" applyAlignment="1">
      <alignment horizontal="center" vertical="center" wrapText="1"/>
    </xf>
    <xf numFmtId="0" fontId="4" fillId="0" borderId="40" xfId="0" applyFont="1" applyBorder="1" applyAlignment="1">
      <alignment horizontal="center" vertical="center"/>
    </xf>
    <xf numFmtId="164" fontId="8" fillId="4" borderId="40" xfId="0" applyNumberFormat="1" applyFont="1" applyFill="1" applyBorder="1" applyAlignment="1" applyProtection="1">
      <alignment horizontal="center" vertical="center"/>
      <protection locked="0"/>
    </xf>
    <xf numFmtId="0" fontId="4" fillId="0" borderId="14" xfId="0" applyFont="1" applyBorder="1" applyAlignment="1">
      <alignment horizontal="justify"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center" vertical="center"/>
    </xf>
    <xf numFmtId="4" fontId="10" fillId="0" borderId="0" xfId="3" applyNumberFormat="1" applyFont="1" applyAlignment="1" applyProtection="1">
      <alignment horizontal="center" vertical="center" wrapText="1"/>
      <protection locked="0"/>
    </xf>
    <xf numFmtId="4" fontId="8" fillId="0" borderId="0" xfId="0" applyNumberFormat="1" applyFont="1" applyAlignment="1">
      <alignment horizontal="center" vertical="center" wrapText="1"/>
    </xf>
    <xf numFmtId="0" fontId="13" fillId="0" borderId="0" xfId="0" applyFont="1" applyAlignment="1">
      <alignment vertical="center" wrapText="1"/>
    </xf>
    <xf numFmtId="0" fontId="4" fillId="0" borderId="0" xfId="0" applyFont="1" applyAlignment="1">
      <alignment horizontal="center" vertical="center" wrapText="1"/>
    </xf>
    <xf numFmtId="0" fontId="24" fillId="0" borderId="0" xfId="0" applyFont="1" applyAlignment="1">
      <alignment vertical="center" wrapText="1"/>
    </xf>
    <xf numFmtId="0" fontId="4" fillId="0" borderId="27"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wrapText="1"/>
    </xf>
    <xf numFmtId="4" fontId="8" fillId="4" borderId="11" xfId="3" applyNumberFormat="1" applyFont="1" applyFill="1" applyBorder="1" applyAlignment="1" applyProtection="1">
      <alignment horizontal="center" vertical="center" wrapText="1"/>
      <protection locked="0"/>
    </xf>
    <xf numFmtId="4" fontId="8" fillId="4" borderId="8" xfId="3" applyNumberFormat="1" applyFont="1" applyFill="1" applyBorder="1" applyAlignment="1" applyProtection="1">
      <alignment horizontal="center" vertical="center" wrapText="1"/>
      <protection locked="0"/>
    </xf>
    <xf numFmtId="4" fontId="8" fillId="4" borderId="27" xfId="3" applyNumberFormat="1" applyFont="1" applyFill="1" applyBorder="1" applyAlignment="1" applyProtection="1">
      <alignment horizontal="center" vertical="center" wrapText="1"/>
      <protection locked="0"/>
    </xf>
    <xf numFmtId="2" fontId="13" fillId="0" borderId="27" xfId="2" applyNumberFormat="1" applyFont="1" applyBorder="1" applyAlignment="1" applyProtection="1">
      <alignment horizontal="center" vertical="center" wrapText="1"/>
    </xf>
    <xf numFmtId="2" fontId="13" fillId="0" borderId="11" xfId="2" applyNumberFormat="1" applyFont="1" applyBorder="1" applyAlignment="1" applyProtection="1">
      <alignment horizontal="center" vertical="center" wrapText="1"/>
    </xf>
    <xf numFmtId="0" fontId="13" fillId="0" borderId="7" xfId="2" applyFont="1" applyBorder="1" applyAlignment="1" applyProtection="1">
      <alignment horizontal="center" vertical="center" wrapText="1"/>
    </xf>
    <xf numFmtId="0" fontId="5" fillId="0" borderId="42" xfId="2" applyFont="1" applyBorder="1" applyAlignment="1" applyProtection="1">
      <alignment horizontal="center" vertical="center" wrapText="1"/>
    </xf>
    <xf numFmtId="0" fontId="23" fillId="0" borderId="8" xfId="0" applyFont="1" applyBorder="1" applyAlignment="1">
      <alignment horizontal="center" vertical="center" wrapText="1"/>
    </xf>
    <xf numFmtId="4" fontId="10" fillId="4" borderId="27" xfId="3" applyNumberFormat="1" applyFont="1" applyFill="1" applyBorder="1" applyAlignment="1" applyProtection="1">
      <alignment horizontal="center" vertical="center" wrapText="1"/>
      <protection locked="0"/>
    </xf>
    <xf numFmtId="0" fontId="4" fillId="0" borderId="27" xfId="0" applyFont="1" applyBorder="1" applyAlignment="1">
      <alignment horizontal="justify" vertical="center" wrapText="1"/>
    </xf>
    <xf numFmtId="0" fontId="26" fillId="0" borderId="25" xfId="0" applyFont="1" applyBorder="1" applyAlignment="1">
      <alignment horizontal="left" vertical="center" wrapText="1" indent="1"/>
    </xf>
    <xf numFmtId="0" fontId="27" fillId="0" borderId="11" xfId="0" applyFont="1" applyBorder="1" applyAlignment="1">
      <alignment horizontal="center" vertical="center" wrapText="1"/>
    </xf>
    <xf numFmtId="0" fontId="27" fillId="0" borderId="11" xfId="0" applyFont="1" applyBorder="1" applyAlignment="1">
      <alignment horizontal="justify" vertical="center" wrapText="1"/>
    </xf>
    <xf numFmtId="0" fontId="26" fillId="0" borderId="10" xfId="0" applyFont="1" applyBorder="1" applyAlignment="1">
      <alignment horizontal="left" vertical="center" wrapText="1" indent="1"/>
    </xf>
    <xf numFmtId="0" fontId="26" fillId="0" borderId="7" xfId="0" applyFont="1" applyBorder="1" applyAlignment="1">
      <alignment horizontal="left" vertical="center" wrapText="1" indent="1"/>
    </xf>
    <xf numFmtId="0" fontId="5" fillId="0" borderId="27" xfId="2" applyNumberFormat="1" applyFont="1" applyBorder="1" applyAlignment="1" applyProtection="1">
      <alignment horizontal="center" vertical="center" wrapText="1"/>
    </xf>
    <xf numFmtId="0" fontId="5" fillId="0" borderId="27" xfId="2" applyFont="1" applyBorder="1" applyAlignment="1" applyProtection="1">
      <alignment horizontal="center" vertical="center" wrapText="1"/>
    </xf>
    <xf numFmtId="4" fontId="12" fillId="0" borderId="51"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wrapText="1"/>
      <protection locked="0"/>
    </xf>
    <xf numFmtId="0" fontId="4" fillId="0" borderId="32" xfId="0" applyFont="1" applyBorder="1" applyAlignment="1">
      <alignment horizontal="center" vertical="center" wrapText="1"/>
    </xf>
    <xf numFmtId="49" fontId="8" fillId="0" borderId="32" xfId="0" applyNumberFormat="1" applyFont="1" applyBorder="1" applyAlignment="1">
      <alignment horizontal="center" vertical="center"/>
    </xf>
    <xf numFmtId="4" fontId="12" fillId="0" borderId="2" xfId="0" applyNumberFormat="1" applyFont="1" applyBorder="1" applyAlignment="1" applyProtection="1">
      <alignment horizontal="center" vertical="center"/>
      <protection locked="0"/>
    </xf>
    <xf numFmtId="4" fontId="10" fillId="0" borderId="1" xfId="0" applyNumberFormat="1" applyFont="1" applyBorder="1" applyAlignment="1" applyProtection="1">
      <alignment horizontal="center" vertical="center" wrapText="1"/>
      <protection locked="0"/>
    </xf>
    <xf numFmtId="0" fontId="2" fillId="2" borderId="0" xfId="1" applyFont="1" applyFill="1" applyAlignment="1" applyProtection="1">
      <alignment horizontal="center" vertical="center" wrapText="1"/>
    </xf>
    <xf numFmtId="0" fontId="5" fillId="3" borderId="21" xfId="1" applyFont="1" applyFill="1" applyBorder="1" applyAlignment="1" applyProtection="1">
      <alignment horizontal="center" vertical="center"/>
    </xf>
    <xf numFmtId="0" fontId="5" fillId="3" borderId="22" xfId="1" applyFont="1" applyFill="1" applyBorder="1" applyAlignment="1" applyProtection="1">
      <alignment horizontal="center" vertical="center"/>
    </xf>
    <xf numFmtId="0" fontId="5" fillId="3" borderId="23" xfId="1" applyFont="1" applyFill="1" applyBorder="1" applyAlignment="1" applyProtection="1">
      <alignment horizontal="center" vertical="center"/>
    </xf>
    <xf numFmtId="0" fontId="25"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0" fontId="28" fillId="0" borderId="0" xfId="0" applyFont="1" applyAlignment="1">
      <alignment horizontal="left" vertical="center" wrapText="1"/>
    </xf>
    <xf numFmtId="4" fontId="29" fillId="0" borderId="11" xfId="0" applyNumberFormat="1" applyFont="1" applyBorder="1" applyAlignment="1">
      <alignment horizontal="center" vertical="center"/>
    </xf>
    <xf numFmtId="0" fontId="29" fillId="0" borderId="11" xfId="0" applyFont="1" applyBorder="1" applyAlignment="1">
      <alignment horizontal="right" vertical="center"/>
    </xf>
    <xf numFmtId="0" fontId="29" fillId="0" borderId="11" xfId="0" applyFont="1" applyBorder="1" applyAlignment="1">
      <alignment horizontal="center" vertical="center" wrapText="1"/>
    </xf>
    <xf numFmtId="4" fontId="30" fillId="0" borderId="11" xfId="0" applyNumberFormat="1" applyFont="1" applyBorder="1" applyAlignment="1">
      <alignment horizontal="center" vertical="center"/>
    </xf>
    <xf numFmtId="0" fontId="30" fillId="0" borderId="11" xfId="0" applyFont="1" applyBorder="1" applyAlignment="1">
      <alignment vertical="center"/>
    </xf>
    <xf numFmtId="0" fontId="30" fillId="0" borderId="11" xfId="0" applyFont="1" applyBorder="1" applyAlignment="1">
      <alignment horizontal="center" vertical="center"/>
    </xf>
    <xf numFmtId="0" fontId="5" fillId="3" borderId="11" xfId="1" applyFont="1" applyFill="1" applyBorder="1" applyAlignment="1" applyProtection="1">
      <alignment horizontal="center" vertical="center"/>
    </xf>
  </cellXfs>
  <cellStyles count="5">
    <cellStyle name="Įprastas" xfId="0" builtinId="0"/>
    <cellStyle name="Normal 2 2" xfId="1" xr:uid="{03466235-914F-4CD2-840E-5CA754A3532E}"/>
    <cellStyle name="Normal 3" xfId="4" xr:uid="{170ED308-7131-4676-AD1D-61D1FC041B9C}"/>
    <cellStyle name="TableStyleLight1" xfId="3" xr:uid="{9A61E5C8-BBCC-46B4-A689-4D060D954BD8}"/>
    <cellStyle name="TableStyleLight1 2" xfId="2" xr:uid="{51E2624D-E38A-4A51-9564-DD1D775D05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Mazeikis\Downloads\SDKZ_23-22458-25-PRA.xlsx" TargetMode="External"/><Relationship Id="rId1" Type="http://schemas.openxmlformats.org/officeDocument/2006/relationships/externalLinkPath" Target="file:///C:\Users\ZMazeikis\Downloads\SDKZ_23-22458-25-P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sisiekimo"/>
      <sheetName val="Elektrotechninė (apšvietimo)"/>
      <sheetName val="Santrauka"/>
    </sheetNames>
    <sheetDataSet>
      <sheetData sheetId="0">
        <row r="4">
          <cell r="A4" t="str">
            <v>Nr. 25 Valstybinės reikšmės krašto kelio Nr. 201 Marijampolė–Kalvarija 17,626 km</v>
          </cell>
        </row>
      </sheetData>
      <sheetData sheetId="1" refreshError="1"/>
      <sheetData sheetId="2"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3747-51FD-4FFB-841D-705D37EFFE91}">
  <dimension ref="A1:C30"/>
  <sheetViews>
    <sheetView tabSelected="1" workbookViewId="0">
      <selection activeCell="F12" sqref="F12"/>
    </sheetView>
  </sheetViews>
  <sheetFormatPr defaultRowHeight="14.4" x14ac:dyDescent="0.3"/>
  <cols>
    <col min="1" max="1" width="13.5546875" customWidth="1"/>
    <col min="2" max="2" width="59" customWidth="1"/>
    <col min="3" max="3" width="33.6640625" customWidth="1"/>
  </cols>
  <sheetData>
    <row r="1" spans="1:3" ht="15" customHeight="1" x14ac:dyDescent="0.3">
      <c r="A1" s="284" t="s">
        <v>573</v>
      </c>
      <c r="B1" s="284"/>
      <c r="C1" s="284"/>
    </row>
    <row r="2" spans="1:3" ht="15" customHeight="1" x14ac:dyDescent="0.3">
      <c r="A2" s="284"/>
      <c r="B2" s="284"/>
      <c r="C2" s="284"/>
    </row>
    <row r="3" spans="1:3" ht="15" customHeight="1" x14ac:dyDescent="0.3">
      <c r="A3" s="284"/>
      <c r="B3" s="284"/>
      <c r="C3" s="284"/>
    </row>
    <row r="7" spans="1:3" x14ac:dyDescent="0.3">
      <c r="A7" s="299" t="s">
        <v>572</v>
      </c>
      <c r="B7" s="299"/>
      <c r="C7" s="299"/>
    </row>
    <row r="8" spans="1:3" ht="26.4" x14ac:dyDescent="0.3">
      <c r="A8" s="295" t="s">
        <v>571</v>
      </c>
      <c r="B8" s="295" t="s">
        <v>570</v>
      </c>
      <c r="C8" s="295" t="s">
        <v>569</v>
      </c>
    </row>
    <row r="9" spans="1:3" x14ac:dyDescent="0.3">
      <c r="A9" s="298">
        <v>1</v>
      </c>
      <c r="B9" s="297" t="s">
        <v>1</v>
      </c>
      <c r="C9" s="296">
        <f>'Elektrotechninė 13A'!$G$47+'Susisiekimo 13A'!$G$46</f>
        <v>0</v>
      </c>
    </row>
    <row r="10" spans="1:3" ht="21" customHeight="1" x14ac:dyDescent="0.3">
      <c r="A10" s="298">
        <v>2</v>
      </c>
      <c r="B10" s="297" t="s">
        <v>568</v>
      </c>
      <c r="C10" s="296">
        <f>'Elektrotechninė 14'!$G$52+'Susisiekimo 14'!$G$49</f>
        <v>0</v>
      </c>
    </row>
    <row r="11" spans="1:3" ht="21" customHeight="1" x14ac:dyDescent="0.3">
      <c r="A11" s="298">
        <v>3</v>
      </c>
      <c r="B11" s="297" t="s">
        <v>252</v>
      </c>
      <c r="C11" s="296">
        <f>'Susisiekimo 13'!$G$49</f>
        <v>0</v>
      </c>
    </row>
    <row r="12" spans="1:3" ht="21" customHeight="1" x14ac:dyDescent="0.3">
      <c r="A12" s="298">
        <v>4</v>
      </c>
      <c r="B12" s="297" t="s">
        <v>349</v>
      </c>
      <c r="C12" s="296">
        <f>'Susisiekimo 5-6-7'!$G$45+'Elektrotechninė 5-6-7'!$G$54/3</f>
        <v>0</v>
      </c>
    </row>
    <row r="13" spans="1:3" ht="21" customHeight="1" x14ac:dyDescent="0.3">
      <c r="A13" s="298">
        <v>5</v>
      </c>
      <c r="B13" s="297" t="s">
        <v>365</v>
      </c>
      <c r="C13" s="296">
        <f>'Susisiekimo 5-6-7'!$G$83+'Elektrotechninė 5-6-7'!$G$54/3</f>
        <v>0</v>
      </c>
    </row>
    <row r="14" spans="1:3" ht="21" customHeight="1" x14ac:dyDescent="0.3">
      <c r="A14" s="298">
        <v>6</v>
      </c>
      <c r="B14" s="297" t="s">
        <v>372</v>
      </c>
      <c r="C14" s="296">
        <f>'Susisiekimo 5-6-7'!$G$119+'Elektrotechninė 5-6-7'!$G$54/3</f>
        <v>0</v>
      </c>
    </row>
    <row r="15" spans="1:3" ht="21" customHeight="1" x14ac:dyDescent="0.3">
      <c r="A15" s="298">
        <v>7</v>
      </c>
      <c r="B15" s="297" t="s">
        <v>386</v>
      </c>
      <c r="C15" s="296">
        <f>'Susisiekimo 03-04'!$G$46+'Elektrotechninė 03-04'!$G$56/2</f>
        <v>0</v>
      </c>
    </row>
    <row r="16" spans="1:3" ht="21" customHeight="1" x14ac:dyDescent="0.3">
      <c r="A16" s="298">
        <v>8</v>
      </c>
      <c r="B16" s="297" t="s">
        <v>405</v>
      </c>
      <c r="C16" s="296">
        <f>'Susisiekimo 03-04'!$G$82+'Elektrotechninė 03-04'!$G$56/2</f>
        <v>0</v>
      </c>
    </row>
    <row r="17" spans="1:3" ht="21" customHeight="1" x14ac:dyDescent="0.3">
      <c r="A17" s="298">
        <v>9</v>
      </c>
      <c r="B17" s="297" t="s">
        <v>412</v>
      </c>
      <c r="C17" s="296">
        <f>'Elektrotechninė 54'!$G$56+'Susisiekimo 54'!$G$20</f>
        <v>0</v>
      </c>
    </row>
    <row r="18" spans="1:3" ht="21" customHeight="1" x14ac:dyDescent="0.3">
      <c r="A18" s="298">
        <v>10</v>
      </c>
      <c r="B18" s="297" t="s">
        <v>474</v>
      </c>
      <c r="C18" s="296">
        <f>'Susisiekimo 53'!$G$44+'Elektrotechninė 53-59'!$G$60/2</f>
        <v>0</v>
      </c>
    </row>
    <row r="19" spans="1:3" ht="21" customHeight="1" x14ac:dyDescent="0.3">
      <c r="A19" s="298">
        <v>11</v>
      </c>
      <c r="B19" s="297" t="s">
        <v>468</v>
      </c>
      <c r="C19" s="296">
        <f>'Susisiekimo 59'!$G$48+'Elektrotechninė 53-59'!$G$60/2</f>
        <v>0</v>
      </c>
    </row>
    <row r="20" spans="1:3" ht="21" customHeight="1" x14ac:dyDescent="0.3">
      <c r="A20" s="298">
        <v>12</v>
      </c>
      <c r="B20" s="297" t="s">
        <v>515</v>
      </c>
      <c r="C20" s="296">
        <f>'Elektrotechninė 26'!$G$46+'Susisiekimo 26'!$G$30</f>
        <v>0</v>
      </c>
    </row>
    <row r="21" spans="1:3" ht="21" customHeight="1" x14ac:dyDescent="0.3">
      <c r="A21" s="298">
        <v>13</v>
      </c>
      <c r="B21" s="297" t="s">
        <v>519</v>
      </c>
      <c r="C21" s="296">
        <f>'Susisiekimo 25'!$G$18+'Elektrotechninė 25'!$G$46</f>
        <v>0</v>
      </c>
    </row>
    <row r="22" spans="1:3" ht="21" customHeight="1" x14ac:dyDescent="0.3">
      <c r="A22" s="298">
        <v>14</v>
      </c>
      <c r="B22" s="297" t="s">
        <v>536</v>
      </c>
      <c r="C22" s="296">
        <f>'Susisiekimo 3'!$G$53+'Elektrotechninė 2-3'!$G$50/2</f>
        <v>0</v>
      </c>
    </row>
    <row r="23" spans="1:3" ht="21" customHeight="1" x14ac:dyDescent="0.3">
      <c r="A23" s="298">
        <v>15</v>
      </c>
      <c r="B23" s="297" t="s">
        <v>551</v>
      </c>
      <c r="C23" s="296">
        <f>'Susisiekimo 2'!$G$50+'Elektrotechninė 2-3'!$G$50/2</f>
        <v>0</v>
      </c>
    </row>
    <row r="24" spans="1:3" ht="39.6" x14ac:dyDescent="0.3">
      <c r="A24" s="295" t="s">
        <v>567</v>
      </c>
      <c r="B24" s="294" t="s">
        <v>566</v>
      </c>
      <c r="C24" s="293">
        <f>ROUND(SUM(C9:C23),2)</f>
        <v>0</v>
      </c>
    </row>
    <row r="26" spans="1:3" ht="15" customHeight="1" x14ac:dyDescent="0.3">
      <c r="A26" s="292" t="s">
        <v>565</v>
      </c>
      <c r="B26" s="292"/>
      <c r="C26" s="292"/>
    </row>
    <row r="27" spans="1:3" x14ac:dyDescent="0.3">
      <c r="A27" s="292"/>
      <c r="B27" s="292"/>
      <c r="C27" s="292"/>
    </row>
    <row r="28" spans="1:3" x14ac:dyDescent="0.3">
      <c r="A28" s="292"/>
      <c r="B28" s="292"/>
      <c r="C28" s="292"/>
    </row>
    <row r="29" spans="1:3" x14ac:dyDescent="0.3">
      <c r="A29" s="292"/>
      <c r="B29" s="292"/>
      <c r="C29" s="292"/>
    </row>
    <row r="30" spans="1:3" x14ac:dyDescent="0.3">
      <c r="A30" s="292"/>
      <c r="B30" s="292"/>
      <c r="C30" s="292"/>
    </row>
  </sheetData>
  <mergeCells count="3">
    <mergeCell ref="A26:C30"/>
    <mergeCell ref="A7:C7"/>
    <mergeCell ref="A1:C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3533-8713-48AD-B9E2-96F11C3A13CD}">
  <dimension ref="A1:I56"/>
  <sheetViews>
    <sheetView topLeftCell="C55" zoomScaleNormal="100"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15.75" customHeight="1" x14ac:dyDescent="0.3">
      <c r="A1" s="284" t="s">
        <v>376</v>
      </c>
      <c r="B1" s="284"/>
      <c r="C1" s="284"/>
      <c r="D1" s="284"/>
      <c r="E1" s="284"/>
      <c r="F1" s="284"/>
      <c r="G1" s="284"/>
    </row>
    <row r="2" spans="1:9" x14ac:dyDescent="0.3">
      <c r="A2" s="284"/>
      <c r="B2" s="284"/>
      <c r="C2" s="284"/>
      <c r="D2" s="284"/>
      <c r="E2" s="284"/>
      <c r="F2" s="284"/>
      <c r="G2" s="284"/>
    </row>
    <row r="3" spans="1:9" ht="15" thickBot="1" x14ac:dyDescent="0.35"/>
    <row r="4" spans="1:9" ht="31.5" customHeight="1" x14ac:dyDescent="0.3">
      <c r="A4" s="285" t="s">
        <v>377</v>
      </c>
      <c r="B4" s="286"/>
      <c r="C4" s="286"/>
      <c r="D4" s="286"/>
      <c r="E4" s="286"/>
      <c r="F4" s="286"/>
      <c r="G4" s="287"/>
      <c r="H4" s="1"/>
      <c r="I4" s="2"/>
    </row>
    <row r="5" spans="1:9" ht="45.75" customHeight="1" thickBot="1" x14ac:dyDescent="0.35">
      <c r="A5" s="55" t="s">
        <v>2</v>
      </c>
      <c r="B5" s="56" t="s">
        <v>3</v>
      </c>
      <c r="C5" s="57" t="s">
        <v>4</v>
      </c>
      <c r="D5" s="57" t="s">
        <v>5</v>
      </c>
      <c r="E5" s="58" t="s">
        <v>6</v>
      </c>
      <c r="F5" s="59" t="s">
        <v>7</v>
      </c>
      <c r="G5" s="60" t="s">
        <v>8</v>
      </c>
      <c r="H5" s="1"/>
      <c r="I5" s="2"/>
    </row>
    <row r="6" spans="1:9" ht="31.5" customHeight="1" x14ac:dyDescent="0.3">
      <c r="A6" s="16" t="s">
        <v>9</v>
      </c>
      <c r="B6" s="226" t="s">
        <v>178</v>
      </c>
      <c r="C6" s="162" t="s">
        <v>11</v>
      </c>
      <c r="D6" s="163" t="s">
        <v>12</v>
      </c>
      <c r="E6" s="211">
        <v>1</v>
      </c>
      <c r="F6" s="14"/>
      <c r="G6" s="15">
        <f t="shared" ref="G6:G55" si="0">ROUND((E6*F6),2)</f>
        <v>0</v>
      </c>
      <c r="H6" s="1"/>
      <c r="I6" s="2"/>
    </row>
    <row r="7" spans="1:9" ht="31.5" customHeight="1" x14ac:dyDescent="0.3">
      <c r="A7" s="16" t="s">
        <v>9</v>
      </c>
      <c r="B7" s="17" t="s">
        <v>179</v>
      </c>
      <c r="C7" s="136" t="s">
        <v>180</v>
      </c>
      <c r="D7" s="168" t="s">
        <v>15</v>
      </c>
      <c r="E7" s="169">
        <v>1</v>
      </c>
      <c r="F7" s="170"/>
      <c r="G7" s="22">
        <f t="shared" si="0"/>
        <v>0</v>
      </c>
      <c r="H7" s="1"/>
      <c r="I7" s="2"/>
    </row>
    <row r="8" spans="1:9" ht="31.5" customHeight="1" x14ac:dyDescent="0.3">
      <c r="A8" s="16" t="s">
        <v>9</v>
      </c>
      <c r="B8" s="17" t="s">
        <v>181</v>
      </c>
      <c r="C8" s="136" t="s">
        <v>182</v>
      </c>
      <c r="D8" s="168" t="s">
        <v>15</v>
      </c>
      <c r="E8" s="169">
        <v>1</v>
      </c>
      <c r="F8" s="170"/>
      <c r="G8" s="22">
        <f t="shared" si="0"/>
        <v>0</v>
      </c>
      <c r="H8" s="1"/>
      <c r="I8" s="2"/>
    </row>
    <row r="9" spans="1:9" ht="31.5" customHeight="1" x14ac:dyDescent="0.3">
      <c r="A9" s="16" t="s">
        <v>9</v>
      </c>
      <c r="B9" s="17" t="s">
        <v>256</v>
      </c>
      <c r="C9" s="136" t="s">
        <v>183</v>
      </c>
      <c r="D9" s="168" t="s">
        <v>18</v>
      </c>
      <c r="E9" s="169">
        <v>8</v>
      </c>
      <c r="F9" s="170"/>
      <c r="G9" s="22">
        <f t="shared" si="0"/>
        <v>0</v>
      </c>
      <c r="H9" s="1"/>
      <c r="I9" s="2"/>
    </row>
    <row r="10" spans="1:9" ht="31.5" customHeight="1" x14ac:dyDescent="0.3">
      <c r="A10" s="16" t="s">
        <v>9</v>
      </c>
      <c r="B10" s="17" t="s">
        <v>184</v>
      </c>
      <c r="C10" s="136" t="s">
        <v>22</v>
      </c>
      <c r="D10" s="168" t="s">
        <v>18</v>
      </c>
      <c r="E10" s="169">
        <v>8</v>
      </c>
      <c r="F10" s="170"/>
      <c r="G10" s="22">
        <f t="shared" si="0"/>
        <v>0</v>
      </c>
      <c r="H10" s="1"/>
      <c r="I10" s="2"/>
    </row>
    <row r="11" spans="1:9" ht="31.5" customHeight="1" x14ac:dyDescent="0.3">
      <c r="A11" s="16" t="s">
        <v>9</v>
      </c>
      <c r="B11" s="17" t="s">
        <v>185</v>
      </c>
      <c r="C11" s="136" t="s">
        <v>24</v>
      </c>
      <c r="D11" s="168" t="s">
        <v>18</v>
      </c>
      <c r="E11" s="169">
        <v>8</v>
      </c>
      <c r="F11" s="170"/>
      <c r="G11" s="22">
        <f t="shared" si="0"/>
        <v>0</v>
      </c>
      <c r="H11" s="1"/>
      <c r="I11" s="2"/>
    </row>
    <row r="12" spans="1:9" ht="31.5" customHeight="1" x14ac:dyDescent="0.3">
      <c r="A12" s="16" t="s">
        <v>9</v>
      </c>
      <c r="B12" s="17" t="s">
        <v>186</v>
      </c>
      <c r="C12" s="136" t="s">
        <v>187</v>
      </c>
      <c r="D12" s="168" t="s">
        <v>15</v>
      </c>
      <c r="E12" s="169">
        <v>16</v>
      </c>
      <c r="F12" s="170"/>
      <c r="G12" s="22">
        <f t="shared" si="0"/>
        <v>0</v>
      </c>
      <c r="H12" s="1"/>
      <c r="I12" s="2"/>
    </row>
    <row r="13" spans="1:9" ht="31.5" customHeight="1" x14ac:dyDescent="0.3">
      <c r="A13" s="16" t="s">
        <v>9</v>
      </c>
      <c r="B13" s="17" t="s">
        <v>188</v>
      </c>
      <c r="C13" s="136" t="s">
        <v>189</v>
      </c>
      <c r="D13" s="168" t="s">
        <v>18</v>
      </c>
      <c r="E13" s="169">
        <v>229</v>
      </c>
      <c r="F13" s="170"/>
      <c r="G13" s="22">
        <f t="shared" si="0"/>
        <v>0</v>
      </c>
      <c r="H13" s="1"/>
      <c r="I13" s="2"/>
    </row>
    <row r="14" spans="1:9" ht="31.5" customHeight="1" x14ac:dyDescent="0.3">
      <c r="A14" s="16" t="s">
        <v>9</v>
      </c>
      <c r="B14" s="17" t="s">
        <v>190</v>
      </c>
      <c r="C14" s="136" t="s">
        <v>312</v>
      </c>
      <c r="D14" s="168" t="s">
        <v>18</v>
      </c>
      <c r="E14" s="169">
        <v>237</v>
      </c>
      <c r="F14" s="170"/>
      <c r="G14" s="22">
        <f t="shared" si="0"/>
        <v>0</v>
      </c>
      <c r="H14" s="1"/>
      <c r="I14" s="2"/>
    </row>
    <row r="15" spans="1:9" ht="31.5" customHeight="1" x14ac:dyDescent="0.3">
      <c r="A15" s="16" t="s">
        <v>9</v>
      </c>
      <c r="B15" s="17" t="s">
        <v>192</v>
      </c>
      <c r="C15" s="136" t="s">
        <v>193</v>
      </c>
      <c r="D15" s="168" t="s">
        <v>18</v>
      </c>
      <c r="E15" s="169">
        <v>18</v>
      </c>
      <c r="F15" s="170"/>
      <c r="G15" s="22">
        <f t="shared" si="0"/>
        <v>0</v>
      </c>
      <c r="H15" s="1"/>
      <c r="I15" s="2"/>
    </row>
    <row r="16" spans="1:9" ht="31.5" customHeight="1" x14ac:dyDescent="0.3">
      <c r="A16" s="16" t="s">
        <v>9</v>
      </c>
      <c r="B16" s="17" t="s">
        <v>194</v>
      </c>
      <c r="C16" s="136" t="s">
        <v>195</v>
      </c>
      <c r="D16" s="168" t="s">
        <v>18</v>
      </c>
      <c r="E16" s="169">
        <v>6</v>
      </c>
      <c r="F16" s="170"/>
      <c r="G16" s="22">
        <f t="shared" si="0"/>
        <v>0</v>
      </c>
      <c r="H16" s="1"/>
      <c r="I16" s="2"/>
    </row>
    <row r="17" spans="1:9" ht="31.5" customHeight="1" x14ac:dyDescent="0.3">
      <c r="A17" s="16" t="s">
        <v>9</v>
      </c>
      <c r="B17" s="17" t="s">
        <v>196</v>
      </c>
      <c r="C17" s="136" t="s">
        <v>34</v>
      </c>
      <c r="D17" s="168" t="s">
        <v>18</v>
      </c>
      <c r="E17" s="169">
        <v>42</v>
      </c>
      <c r="F17" s="170"/>
      <c r="G17" s="22">
        <f t="shared" si="0"/>
        <v>0</v>
      </c>
      <c r="H17" s="1"/>
      <c r="I17" s="2"/>
    </row>
    <row r="18" spans="1:9" ht="31.5" customHeight="1" x14ac:dyDescent="0.3">
      <c r="A18" s="16" t="s">
        <v>9</v>
      </c>
      <c r="B18" s="17" t="s">
        <v>197</v>
      </c>
      <c r="C18" s="136" t="s">
        <v>200</v>
      </c>
      <c r="D18" s="168" t="s">
        <v>15</v>
      </c>
      <c r="E18" s="169">
        <v>5</v>
      </c>
      <c r="F18" s="170"/>
      <c r="G18" s="22">
        <f t="shared" si="0"/>
        <v>0</v>
      </c>
      <c r="H18" s="1"/>
      <c r="I18" s="2"/>
    </row>
    <row r="19" spans="1:9" ht="31.5" customHeight="1" x14ac:dyDescent="0.3">
      <c r="A19" s="16" t="s">
        <v>9</v>
      </c>
      <c r="B19" s="17" t="s">
        <v>199</v>
      </c>
      <c r="C19" s="136" t="s">
        <v>202</v>
      </c>
      <c r="D19" s="168" t="s">
        <v>15</v>
      </c>
      <c r="E19" s="169">
        <v>5</v>
      </c>
      <c r="F19" s="170"/>
      <c r="G19" s="22">
        <f t="shared" si="0"/>
        <v>0</v>
      </c>
      <c r="H19" s="1"/>
      <c r="I19" s="2"/>
    </row>
    <row r="20" spans="1:9" ht="31.5" customHeight="1" x14ac:dyDescent="0.3">
      <c r="A20" s="16" t="s">
        <v>9</v>
      </c>
      <c r="B20" s="17" t="s">
        <v>201</v>
      </c>
      <c r="C20" s="136" t="s">
        <v>204</v>
      </c>
      <c r="D20" s="168" t="s">
        <v>15</v>
      </c>
      <c r="E20" s="169">
        <v>5</v>
      </c>
      <c r="F20" s="170"/>
      <c r="G20" s="22">
        <f t="shared" si="0"/>
        <v>0</v>
      </c>
      <c r="H20" s="1"/>
      <c r="I20" s="2"/>
    </row>
    <row r="21" spans="1:9" ht="31.5" customHeight="1" x14ac:dyDescent="0.3">
      <c r="A21" s="16" t="s">
        <v>9</v>
      </c>
      <c r="B21" s="17" t="s">
        <v>203</v>
      </c>
      <c r="C21" s="136" t="s">
        <v>320</v>
      </c>
      <c r="D21" s="168" t="s">
        <v>15</v>
      </c>
      <c r="E21" s="169">
        <v>5</v>
      </c>
      <c r="F21" s="170"/>
      <c r="G21" s="22">
        <f t="shared" si="0"/>
        <v>0</v>
      </c>
      <c r="H21" s="1"/>
      <c r="I21" s="2"/>
    </row>
    <row r="22" spans="1:9" ht="31.5" customHeight="1" x14ac:dyDescent="0.3">
      <c r="A22" s="16" t="s">
        <v>9</v>
      </c>
      <c r="B22" s="17" t="s">
        <v>205</v>
      </c>
      <c r="C22" s="136" t="s">
        <v>378</v>
      </c>
      <c r="D22" s="168" t="s">
        <v>15</v>
      </c>
      <c r="E22" s="169">
        <v>1</v>
      </c>
      <c r="F22" s="170"/>
      <c r="G22" s="22">
        <f t="shared" si="0"/>
        <v>0</v>
      </c>
      <c r="H22" s="1"/>
      <c r="I22" s="2"/>
    </row>
    <row r="23" spans="1:9" ht="31.5" customHeight="1" x14ac:dyDescent="0.3">
      <c r="A23" s="16" t="s">
        <v>9</v>
      </c>
      <c r="B23" s="17" t="s">
        <v>207</v>
      </c>
      <c r="C23" s="136" t="s">
        <v>206</v>
      </c>
      <c r="D23" s="168" t="s">
        <v>15</v>
      </c>
      <c r="E23" s="169">
        <v>6</v>
      </c>
      <c r="F23" s="170"/>
      <c r="G23" s="22">
        <f t="shared" si="0"/>
        <v>0</v>
      </c>
      <c r="H23" s="1"/>
      <c r="I23" s="2"/>
    </row>
    <row r="24" spans="1:9" ht="31.5" customHeight="1" x14ac:dyDescent="0.3">
      <c r="A24" s="16" t="s">
        <v>9</v>
      </c>
      <c r="B24" s="17" t="s">
        <v>209</v>
      </c>
      <c r="C24" s="136" t="s">
        <v>208</v>
      </c>
      <c r="D24" s="168" t="s">
        <v>43</v>
      </c>
      <c r="E24" s="169">
        <v>6</v>
      </c>
      <c r="F24" s="170"/>
      <c r="G24" s="22">
        <f t="shared" si="0"/>
        <v>0</v>
      </c>
      <c r="H24" s="1"/>
      <c r="I24" s="2"/>
    </row>
    <row r="25" spans="1:9" ht="31.5" customHeight="1" x14ac:dyDescent="0.3">
      <c r="A25" s="16" t="s">
        <v>9</v>
      </c>
      <c r="B25" s="17" t="s">
        <v>211</v>
      </c>
      <c r="C25" s="136" t="s">
        <v>210</v>
      </c>
      <c r="D25" s="168" t="s">
        <v>15</v>
      </c>
      <c r="E25" s="169">
        <v>6</v>
      </c>
      <c r="F25" s="170"/>
      <c r="G25" s="22">
        <f t="shared" si="0"/>
        <v>0</v>
      </c>
      <c r="H25" s="1"/>
      <c r="I25" s="2"/>
    </row>
    <row r="26" spans="1:9" ht="31.5" customHeight="1" x14ac:dyDescent="0.3">
      <c r="A26" s="16" t="s">
        <v>9</v>
      </c>
      <c r="B26" s="17" t="s">
        <v>212</v>
      </c>
      <c r="C26" s="136" t="s">
        <v>47</v>
      </c>
      <c r="D26" s="168" t="s">
        <v>15</v>
      </c>
      <c r="E26" s="169">
        <v>12</v>
      </c>
      <c r="F26" s="170"/>
      <c r="G26" s="22">
        <f t="shared" si="0"/>
        <v>0</v>
      </c>
      <c r="H26" s="1"/>
      <c r="I26" s="2"/>
    </row>
    <row r="27" spans="1:9" ht="31.5" customHeight="1" x14ac:dyDescent="0.3">
      <c r="A27" s="16" t="s">
        <v>9</v>
      </c>
      <c r="B27" s="17" t="s">
        <v>213</v>
      </c>
      <c r="C27" s="136" t="s">
        <v>55</v>
      </c>
      <c r="D27" s="168" t="s">
        <v>15</v>
      </c>
      <c r="E27" s="169">
        <v>6</v>
      </c>
      <c r="F27" s="170"/>
      <c r="G27" s="22">
        <f t="shared" si="0"/>
        <v>0</v>
      </c>
      <c r="H27" s="1"/>
      <c r="I27" s="2"/>
    </row>
    <row r="28" spans="1:9" ht="31.5" customHeight="1" x14ac:dyDescent="0.3">
      <c r="A28" s="16" t="s">
        <v>9</v>
      </c>
      <c r="B28" s="17" t="s">
        <v>215</v>
      </c>
      <c r="C28" s="136" t="s">
        <v>214</v>
      </c>
      <c r="D28" s="168" t="s">
        <v>15</v>
      </c>
      <c r="E28" s="169">
        <v>5</v>
      </c>
      <c r="F28" s="170"/>
      <c r="G28" s="22">
        <f t="shared" si="0"/>
        <v>0</v>
      </c>
      <c r="H28" s="1"/>
      <c r="I28" s="2"/>
    </row>
    <row r="29" spans="1:9" ht="31.5" customHeight="1" x14ac:dyDescent="0.3">
      <c r="A29" s="16" t="s">
        <v>9</v>
      </c>
      <c r="B29" s="17" t="s">
        <v>216</v>
      </c>
      <c r="C29" s="136" t="s">
        <v>53</v>
      </c>
      <c r="D29" s="168" t="s">
        <v>15</v>
      </c>
      <c r="E29" s="169">
        <v>6</v>
      </c>
      <c r="F29" s="170"/>
      <c r="G29" s="22">
        <f t="shared" si="0"/>
        <v>0</v>
      </c>
      <c r="H29" s="1"/>
      <c r="I29" s="2"/>
    </row>
    <row r="30" spans="1:9" ht="31.5" customHeight="1" x14ac:dyDescent="0.3">
      <c r="A30" s="16" t="s">
        <v>9</v>
      </c>
      <c r="B30" s="17" t="s">
        <v>218</v>
      </c>
      <c r="C30" s="136" t="s">
        <v>217</v>
      </c>
      <c r="D30" s="168" t="s">
        <v>15</v>
      </c>
      <c r="E30" s="169">
        <v>6</v>
      </c>
      <c r="F30" s="170"/>
      <c r="G30" s="22">
        <f t="shared" si="0"/>
        <v>0</v>
      </c>
      <c r="H30" s="1"/>
      <c r="I30" s="2"/>
    </row>
    <row r="31" spans="1:9" ht="31.5" customHeight="1" x14ac:dyDescent="0.3">
      <c r="A31" s="16" t="s">
        <v>9</v>
      </c>
      <c r="B31" s="17" t="s">
        <v>219</v>
      </c>
      <c r="C31" s="136" t="s">
        <v>59</v>
      </c>
      <c r="D31" s="168" t="s">
        <v>15</v>
      </c>
      <c r="E31" s="169">
        <v>1</v>
      </c>
      <c r="F31" s="170"/>
      <c r="G31" s="22">
        <f t="shared" si="0"/>
        <v>0</v>
      </c>
      <c r="H31" s="1"/>
      <c r="I31" s="2"/>
    </row>
    <row r="32" spans="1:9" ht="31.5" customHeight="1" x14ac:dyDescent="0.3">
      <c r="A32" s="16" t="s">
        <v>9</v>
      </c>
      <c r="B32" s="17" t="s">
        <v>221</v>
      </c>
      <c r="C32" s="136" t="s">
        <v>331</v>
      </c>
      <c r="D32" s="168" t="s">
        <v>43</v>
      </c>
      <c r="E32" s="169">
        <v>1</v>
      </c>
      <c r="F32" s="170"/>
      <c r="G32" s="22">
        <f t="shared" si="0"/>
        <v>0</v>
      </c>
      <c r="H32" s="1"/>
      <c r="I32" s="2"/>
    </row>
    <row r="33" spans="1:9" ht="31.5" customHeight="1" x14ac:dyDescent="0.3">
      <c r="A33" s="16" t="s">
        <v>9</v>
      </c>
      <c r="B33" s="17" t="s">
        <v>223</v>
      </c>
      <c r="C33" s="136" t="s">
        <v>65</v>
      </c>
      <c r="D33" s="168" t="s">
        <v>66</v>
      </c>
      <c r="E33" s="169">
        <v>9</v>
      </c>
      <c r="F33" s="170"/>
      <c r="G33" s="22">
        <f t="shared" si="0"/>
        <v>0</v>
      </c>
      <c r="H33" s="1"/>
      <c r="I33" s="2"/>
    </row>
    <row r="34" spans="1:9" ht="31.5" customHeight="1" x14ac:dyDescent="0.3">
      <c r="A34" s="16" t="s">
        <v>9</v>
      </c>
      <c r="B34" s="17" t="s">
        <v>225</v>
      </c>
      <c r="C34" s="136" t="s">
        <v>68</v>
      </c>
      <c r="D34" s="168" t="s">
        <v>69</v>
      </c>
      <c r="E34" s="169">
        <v>0.7</v>
      </c>
      <c r="F34" s="170"/>
      <c r="G34" s="22">
        <f t="shared" si="0"/>
        <v>0</v>
      </c>
      <c r="H34" s="1"/>
      <c r="I34" s="2"/>
    </row>
    <row r="35" spans="1:9" ht="31.5" customHeight="1" x14ac:dyDescent="0.3">
      <c r="A35" s="16" t="s">
        <v>9</v>
      </c>
      <c r="B35" s="17" t="s">
        <v>227</v>
      </c>
      <c r="C35" s="136" t="s">
        <v>335</v>
      </c>
      <c r="D35" s="168" t="s">
        <v>66</v>
      </c>
      <c r="E35" s="169">
        <v>9</v>
      </c>
      <c r="F35" s="170"/>
      <c r="G35" s="22">
        <f t="shared" si="0"/>
        <v>0</v>
      </c>
      <c r="H35" s="1"/>
      <c r="I35" s="2"/>
    </row>
    <row r="36" spans="1:9" ht="31.5" customHeight="1" x14ac:dyDescent="0.3">
      <c r="A36" s="16" t="s">
        <v>9</v>
      </c>
      <c r="B36" s="17" t="s">
        <v>228</v>
      </c>
      <c r="C36" s="136" t="s">
        <v>337</v>
      </c>
      <c r="D36" s="168" t="s">
        <v>69</v>
      </c>
      <c r="E36" s="169">
        <v>1.8</v>
      </c>
      <c r="F36" s="170"/>
      <c r="G36" s="22">
        <f t="shared" si="0"/>
        <v>0</v>
      </c>
      <c r="H36" s="1"/>
      <c r="I36" s="2"/>
    </row>
    <row r="37" spans="1:9" ht="31.5" customHeight="1" x14ac:dyDescent="0.3">
      <c r="A37" s="16" t="s">
        <v>9</v>
      </c>
      <c r="B37" s="17" t="s">
        <v>230</v>
      </c>
      <c r="C37" s="136" t="s">
        <v>379</v>
      </c>
      <c r="D37" s="168" t="s">
        <v>66</v>
      </c>
      <c r="E37" s="169">
        <v>9</v>
      </c>
      <c r="F37" s="170"/>
      <c r="G37" s="22">
        <f t="shared" si="0"/>
        <v>0</v>
      </c>
      <c r="H37" s="1"/>
      <c r="I37" s="2"/>
    </row>
    <row r="38" spans="1:9" ht="31.5" customHeight="1" x14ac:dyDescent="0.3">
      <c r="A38" s="16" t="s">
        <v>9</v>
      </c>
      <c r="B38" s="17" t="s">
        <v>232</v>
      </c>
      <c r="C38" s="136" t="s">
        <v>341</v>
      </c>
      <c r="D38" s="168" t="s">
        <v>66</v>
      </c>
      <c r="E38" s="169">
        <v>9</v>
      </c>
      <c r="F38" s="170"/>
      <c r="G38" s="22">
        <f t="shared" si="0"/>
        <v>0</v>
      </c>
      <c r="H38" s="1"/>
      <c r="I38" s="2"/>
    </row>
    <row r="39" spans="1:9" ht="31.5" customHeight="1" thickBot="1" x14ac:dyDescent="0.35">
      <c r="A39" s="16" t="s">
        <v>9</v>
      </c>
      <c r="B39" s="17" t="s">
        <v>234</v>
      </c>
      <c r="C39" s="136" t="s">
        <v>226</v>
      </c>
      <c r="D39" s="168" t="s">
        <v>66</v>
      </c>
      <c r="E39" s="169">
        <v>2</v>
      </c>
      <c r="F39" s="170"/>
      <c r="G39" s="22">
        <f t="shared" si="0"/>
        <v>0</v>
      </c>
      <c r="H39" s="1"/>
      <c r="I39" s="2"/>
    </row>
    <row r="40" spans="1:9" ht="31.5" customHeight="1" thickBot="1" x14ac:dyDescent="0.35">
      <c r="A40" s="16" t="s">
        <v>9</v>
      </c>
      <c r="B40" s="17" t="s">
        <v>380</v>
      </c>
      <c r="C40" s="136" t="s">
        <v>73</v>
      </c>
      <c r="D40" s="168" t="s">
        <v>66</v>
      </c>
      <c r="E40" s="169">
        <v>2</v>
      </c>
      <c r="F40" s="170"/>
      <c r="G40" s="22">
        <f t="shared" si="0"/>
        <v>0</v>
      </c>
      <c r="H40" s="30" t="s">
        <v>74</v>
      </c>
      <c r="I40" s="31">
        <f>ROUND(SUM(G6:G40),2)</f>
        <v>0</v>
      </c>
    </row>
    <row r="41" spans="1:9" ht="188.25" customHeight="1" x14ac:dyDescent="0.3">
      <c r="A41" s="10" t="s">
        <v>75</v>
      </c>
      <c r="B41" s="226" t="s">
        <v>236</v>
      </c>
      <c r="C41" s="227" t="s">
        <v>77</v>
      </c>
      <c r="D41" s="228" t="s">
        <v>43</v>
      </c>
      <c r="E41" s="189">
        <v>1</v>
      </c>
      <c r="F41" s="229"/>
      <c r="G41" s="15">
        <f t="shared" si="0"/>
        <v>0</v>
      </c>
      <c r="H41" s="89"/>
      <c r="I41" s="37"/>
    </row>
    <row r="42" spans="1:9" ht="31.5" customHeight="1" x14ac:dyDescent="0.3">
      <c r="A42" s="16" t="s">
        <v>75</v>
      </c>
      <c r="B42" s="17" t="s">
        <v>237</v>
      </c>
      <c r="C42" s="230" t="s">
        <v>238</v>
      </c>
      <c r="D42" s="181" t="s">
        <v>15</v>
      </c>
      <c r="E42" s="182">
        <v>6</v>
      </c>
      <c r="F42" s="231"/>
      <c r="G42" s="22">
        <f t="shared" si="0"/>
        <v>0</v>
      </c>
      <c r="H42" s="89"/>
      <c r="I42" s="37"/>
    </row>
    <row r="43" spans="1:9" ht="31.5" customHeight="1" x14ac:dyDescent="0.3">
      <c r="A43" s="16" t="s">
        <v>75</v>
      </c>
      <c r="B43" s="17" t="s">
        <v>239</v>
      </c>
      <c r="C43" s="230" t="s">
        <v>81</v>
      </c>
      <c r="D43" s="181" t="s">
        <v>15</v>
      </c>
      <c r="E43" s="182">
        <v>6</v>
      </c>
      <c r="F43" s="231"/>
      <c r="G43" s="22">
        <f t="shared" si="0"/>
        <v>0</v>
      </c>
      <c r="H43" s="89"/>
      <c r="I43" s="37"/>
    </row>
    <row r="44" spans="1:9" ht="31.5" customHeight="1" x14ac:dyDescent="0.3">
      <c r="A44" s="16" t="s">
        <v>75</v>
      </c>
      <c r="B44" s="17" t="s">
        <v>240</v>
      </c>
      <c r="C44" s="230" t="s">
        <v>241</v>
      </c>
      <c r="D44" s="181" t="s">
        <v>18</v>
      </c>
      <c r="E44" s="182">
        <v>261</v>
      </c>
      <c r="F44" s="231"/>
      <c r="G44" s="22">
        <f t="shared" si="0"/>
        <v>0</v>
      </c>
      <c r="H44" s="89"/>
      <c r="I44" s="37"/>
    </row>
    <row r="45" spans="1:9" ht="31.5" customHeight="1" x14ac:dyDescent="0.3">
      <c r="A45" s="16" t="s">
        <v>75</v>
      </c>
      <c r="B45" s="17" t="s">
        <v>242</v>
      </c>
      <c r="C45" s="232" t="s">
        <v>344</v>
      </c>
      <c r="D45" s="216" t="s">
        <v>18</v>
      </c>
      <c r="E45" s="217">
        <v>42</v>
      </c>
      <c r="F45" s="231"/>
      <c r="G45" s="22">
        <f t="shared" si="0"/>
        <v>0</v>
      </c>
      <c r="H45" s="89"/>
      <c r="I45" s="37"/>
    </row>
    <row r="46" spans="1:9" ht="31.5" customHeight="1" x14ac:dyDescent="0.3">
      <c r="A46" s="16" t="s">
        <v>75</v>
      </c>
      <c r="B46" s="17" t="s">
        <v>244</v>
      </c>
      <c r="C46" s="232" t="s">
        <v>87</v>
      </c>
      <c r="D46" s="216" t="s">
        <v>43</v>
      </c>
      <c r="E46" s="217">
        <v>12</v>
      </c>
      <c r="F46" s="231"/>
      <c r="G46" s="22">
        <f t="shared" si="0"/>
        <v>0</v>
      </c>
      <c r="H46" s="89"/>
      <c r="I46" s="37"/>
    </row>
    <row r="47" spans="1:9" ht="31.5" customHeight="1" x14ac:dyDescent="0.3">
      <c r="A47" s="16" t="s">
        <v>75</v>
      </c>
      <c r="B47" s="17" t="s">
        <v>246</v>
      </c>
      <c r="C47" s="233" t="s">
        <v>89</v>
      </c>
      <c r="D47" s="168" t="s">
        <v>18</v>
      </c>
      <c r="E47" s="168">
        <v>229</v>
      </c>
      <c r="F47" s="234"/>
      <c r="G47" s="22">
        <f t="shared" si="0"/>
        <v>0</v>
      </c>
      <c r="H47" s="89"/>
      <c r="I47" s="37"/>
    </row>
    <row r="48" spans="1:9" ht="31.5" customHeight="1" x14ac:dyDescent="0.3">
      <c r="A48" s="16" t="s">
        <v>75</v>
      </c>
      <c r="B48" s="17" t="s">
        <v>247</v>
      </c>
      <c r="C48" s="235" t="s">
        <v>91</v>
      </c>
      <c r="D48" s="168" t="s">
        <v>18</v>
      </c>
      <c r="E48" s="168">
        <v>8</v>
      </c>
      <c r="F48" s="234"/>
      <c r="G48" s="22">
        <f t="shared" si="0"/>
        <v>0</v>
      </c>
      <c r="H48" s="89"/>
      <c r="I48" s="37"/>
    </row>
    <row r="49" spans="1:9" ht="31.5" customHeight="1" x14ac:dyDescent="0.3">
      <c r="A49" s="16" t="s">
        <v>75</v>
      </c>
      <c r="B49" s="17" t="s">
        <v>248</v>
      </c>
      <c r="C49" s="235" t="s">
        <v>93</v>
      </c>
      <c r="D49" s="168" t="s">
        <v>18</v>
      </c>
      <c r="E49" s="168">
        <v>8</v>
      </c>
      <c r="F49" s="234"/>
      <c r="G49" s="22">
        <f t="shared" si="0"/>
        <v>0</v>
      </c>
      <c r="H49" s="89"/>
      <c r="I49" s="37"/>
    </row>
    <row r="50" spans="1:9" ht="31.5" customHeight="1" x14ac:dyDescent="0.3">
      <c r="A50" s="16" t="s">
        <v>75</v>
      </c>
      <c r="B50" s="17" t="s">
        <v>253</v>
      </c>
      <c r="C50" s="235" t="s">
        <v>95</v>
      </c>
      <c r="D50" s="168" t="s">
        <v>43</v>
      </c>
      <c r="E50" s="168">
        <v>5</v>
      </c>
      <c r="F50" s="234"/>
      <c r="G50" s="22">
        <f t="shared" si="0"/>
        <v>0</v>
      </c>
      <c r="H50" s="89"/>
      <c r="I50" s="37"/>
    </row>
    <row r="51" spans="1:9" ht="31.5" customHeight="1" x14ac:dyDescent="0.3">
      <c r="A51" s="16" t="s">
        <v>75</v>
      </c>
      <c r="B51" s="17" t="s">
        <v>381</v>
      </c>
      <c r="C51" s="235" t="s">
        <v>345</v>
      </c>
      <c r="D51" s="168" t="s">
        <v>15</v>
      </c>
      <c r="E51" s="168">
        <v>5</v>
      </c>
      <c r="F51" s="234"/>
      <c r="G51" s="22">
        <f t="shared" si="0"/>
        <v>0</v>
      </c>
      <c r="H51" s="89"/>
      <c r="I51" s="37"/>
    </row>
    <row r="52" spans="1:9" ht="31.5" customHeight="1" x14ac:dyDescent="0.3">
      <c r="A52" s="16" t="s">
        <v>75</v>
      </c>
      <c r="B52" s="17" t="s">
        <v>254</v>
      </c>
      <c r="C52" s="235" t="s">
        <v>382</v>
      </c>
      <c r="D52" s="168" t="s">
        <v>15</v>
      </c>
      <c r="E52" s="168">
        <v>1</v>
      </c>
      <c r="F52" s="234"/>
      <c r="G52" s="22">
        <f t="shared" si="0"/>
        <v>0</v>
      </c>
      <c r="H52" s="89"/>
      <c r="I52" s="37"/>
    </row>
    <row r="53" spans="1:9" ht="31.5" customHeight="1" x14ac:dyDescent="0.3">
      <c r="A53" s="16" t="s">
        <v>75</v>
      </c>
      <c r="B53" s="17" t="s">
        <v>255</v>
      </c>
      <c r="C53" s="235" t="s">
        <v>346</v>
      </c>
      <c r="D53" s="168" t="s">
        <v>15</v>
      </c>
      <c r="E53" s="168">
        <v>5</v>
      </c>
      <c r="F53" s="234"/>
      <c r="G53" s="22">
        <f t="shared" si="0"/>
        <v>0</v>
      </c>
      <c r="H53" s="89"/>
      <c r="I53" s="37"/>
    </row>
    <row r="54" spans="1:9" ht="31.5" customHeight="1" thickBot="1" x14ac:dyDescent="0.35">
      <c r="A54" s="16" t="s">
        <v>75</v>
      </c>
      <c r="B54" s="17" t="s">
        <v>383</v>
      </c>
      <c r="C54" s="235" t="s">
        <v>347</v>
      </c>
      <c r="D54" s="168" t="s">
        <v>15</v>
      </c>
      <c r="E54" s="168">
        <v>1</v>
      </c>
      <c r="F54" s="234"/>
      <c r="G54" s="22">
        <f t="shared" si="0"/>
        <v>0</v>
      </c>
      <c r="H54" s="89"/>
      <c r="I54" s="37"/>
    </row>
    <row r="55" spans="1:9" ht="31.5" customHeight="1" thickBot="1" x14ac:dyDescent="0.35">
      <c r="A55" s="24" t="s">
        <v>75</v>
      </c>
      <c r="B55" s="25" t="s">
        <v>384</v>
      </c>
      <c r="C55" s="236" t="s">
        <v>250</v>
      </c>
      <c r="D55" s="203" t="s">
        <v>43</v>
      </c>
      <c r="E55" s="204">
        <v>6</v>
      </c>
      <c r="F55" s="237"/>
      <c r="G55" s="29">
        <f t="shared" si="0"/>
        <v>0</v>
      </c>
      <c r="H55" s="30" t="s">
        <v>102</v>
      </c>
      <c r="I55" s="31">
        <f>ROUND(SUM(G41:G55),2)</f>
        <v>0</v>
      </c>
    </row>
    <row r="56" spans="1:9" ht="57" customHeight="1" thickBot="1" x14ac:dyDescent="0.35">
      <c r="A56" s="46"/>
      <c r="B56" s="47"/>
      <c r="C56" s="46"/>
      <c r="D56" s="47"/>
      <c r="E56" s="47"/>
      <c r="F56" s="48" t="s">
        <v>385</v>
      </c>
      <c r="G56" s="49">
        <f>SUM(G6:G55)</f>
        <v>0</v>
      </c>
      <c r="H56" s="50"/>
      <c r="I56" s="34"/>
    </row>
  </sheetData>
  <mergeCells count="2">
    <mergeCell ref="A1:G2"/>
    <mergeCell ref="A4:G4"/>
  </mergeCells>
  <pageMargins left="0.7" right="0.7" top="0.75" bottom="0.75" header="0.3" footer="0.3"/>
  <pageSetup paperSize="9"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EA73-8E39-41D0-BDD6-97FE8B31ACDC}">
  <dimension ref="A1:I82"/>
  <sheetViews>
    <sheetView topLeftCell="C78" zoomScaleNormal="100" workbookViewId="0">
      <selection activeCell="A48" sqref="A48:G48"/>
    </sheetView>
  </sheetViews>
  <sheetFormatPr defaultColWidth="9.109375" defaultRowHeight="13.8" x14ac:dyDescent="0.25"/>
  <cols>
    <col min="1" max="1" width="39.6640625" style="51" customWidth="1"/>
    <col min="2" max="2" width="10.5546875" style="52" customWidth="1"/>
    <col min="3" max="3" width="71.66406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9" ht="39.9" customHeight="1" x14ac:dyDescent="0.25">
      <c r="A1" s="284" t="s">
        <v>376</v>
      </c>
      <c r="B1" s="284"/>
      <c r="C1" s="284"/>
      <c r="D1" s="284"/>
      <c r="E1" s="284"/>
      <c r="F1" s="284"/>
      <c r="G1" s="284"/>
    </row>
    <row r="2" spans="1:9" ht="21.75" customHeight="1" thickBot="1" x14ac:dyDescent="0.3">
      <c r="A2" s="3"/>
      <c r="B2" s="3"/>
      <c r="C2" s="3"/>
      <c r="D2" s="3"/>
      <c r="E2" s="4"/>
      <c r="F2" s="3"/>
      <c r="G2" s="3"/>
    </row>
    <row r="3" spans="1:9" ht="21.75" customHeight="1" x14ac:dyDescent="0.25">
      <c r="A3" s="285" t="s">
        <v>386</v>
      </c>
      <c r="B3" s="286"/>
      <c r="C3" s="286"/>
      <c r="D3" s="286"/>
      <c r="E3" s="286"/>
      <c r="F3" s="286"/>
      <c r="G3" s="287"/>
    </row>
    <row r="4" spans="1:9" ht="28.2" thickBot="1" x14ac:dyDescent="0.3">
      <c r="A4" s="55" t="s">
        <v>2</v>
      </c>
      <c r="B4" s="56" t="s">
        <v>3</v>
      </c>
      <c r="C4" s="57" t="s">
        <v>4</v>
      </c>
      <c r="D4" s="57" t="s">
        <v>5</v>
      </c>
      <c r="E4" s="58" t="s">
        <v>6</v>
      </c>
      <c r="F4" s="59" t="s">
        <v>7</v>
      </c>
      <c r="G4" s="60" t="s">
        <v>8</v>
      </c>
    </row>
    <row r="5" spans="1:9" ht="29.25" customHeight="1" x14ac:dyDescent="0.25">
      <c r="A5" s="10" t="s">
        <v>104</v>
      </c>
      <c r="B5" s="161" t="s">
        <v>178</v>
      </c>
      <c r="C5" s="162" t="s">
        <v>105</v>
      </c>
      <c r="D5" s="163" t="s">
        <v>43</v>
      </c>
      <c r="E5" s="164">
        <v>1</v>
      </c>
      <c r="F5" s="14"/>
      <c r="G5" s="15">
        <f t="shared" ref="G5:G45" si="0">ROUND((E5*F5),2)</f>
        <v>0</v>
      </c>
    </row>
    <row r="6" spans="1:9" ht="29.25" customHeight="1" x14ac:dyDescent="0.25">
      <c r="A6" s="16" t="s">
        <v>104</v>
      </c>
      <c r="B6" s="17" t="s">
        <v>179</v>
      </c>
      <c r="C6" s="136" t="s">
        <v>106</v>
      </c>
      <c r="D6" s="165" t="s">
        <v>18</v>
      </c>
      <c r="E6" s="166">
        <v>87</v>
      </c>
      <c r="F6" s="21"/>
      <c r="G6" s="22">
        <f t="shared" si="0"/>
        <v>0</v>
      </c>
    </row>
    <row r="7" spans="1:9" ht="29.25" customHeight="1" x14ac:dyDescent="0.25">
      <c r="A7" s="16" t="s">
        <v>104</v>
      </c>
      <c r="B7" s="17" t="s">
        <v>181</v>
      </c>
      <c r="C7" s="136" t="s">
        <v>107</v>
      </c>
      <c r="D7" s="165" t="s">
        <v>18</v>
      </c>
      <c r="E7" s="167">
        <v>10</v>
      </c>
      <c r="F7" s="21"/>
      <c r="G7" s="22">
        <f t="shared" si="0"/>
        <v>0</v>
      </c>
    </row>
    <row r="8" spans="1:9" ht="29.25" customHeight="1" x14ac:dyDescent="0.25">
      <c r="A8" s="16" t="s">
        <v>104</v>
      </c>
      <c r="B8" s="17" t="s">
        <v>256</v>
      </c>
      <c r="C8" s="136" t="s">
        <v>110</v>
      </c>
      <c r="D8" s="165" t="s">
        <v>66</v>
      </c>
      <c r="E8" s="167">
        <v>26</v>
      </c>
      <c r="F8" s="21"/>
      <c r="G8" s="22">
        <f t="shared" si="0"/>
        <v>0</v>
      </c>
    </row>
    <row r="9" spans="1:9" ht="29.25" customHeight="1" x14ac:dyDescent="0.25">
      <c r="A9" s="16" t="s">
        <v>104</v>
      </c>
      <c r="B9" s="17" t="s">
        <v>184</v>
      </c>
      <c r="C9" s="136" t="s">
        <v>257</v>
      </c>
      <c r="D9" s="165" t="s">
        <v>66</v>
      </c>
      <c r="E9" s="167">
        <v>103</v>
      </c>
      <c r="F9" s="21"/>
      <c r="G9" s="22">
        <f t="shared" si="0"/>
        <v>0</v>
      </c>
    </row>
    <row r="10" spans="1:9" ht="29.25" customHeight="1" x14ac:dyDescent="0.25">
      <c r="A10" s="16" t="s">
        <v>104</v>
      </c>
      <c r="B10" s="17" t="s">
        <v>185</v>
      </c>
      <c r="C10" s="136" t="s">
        <v>114</v>
      </c>
      <c r="D10" s="165" t="s">
        <v>18</v>
      </c>
      <c r="E10" s="167">
        <v>87</v>
      </c>
      <c r="F10" s="21"/>
      <c r="G10" s="22">
        <f t="shared" si="0"/>
        <v>0</v>
      </c>
    </row>
    <row r="11" spans="1:9" ht="29.25" customHeight="1" x14ac:dyDescent="0.25">
      <c r="A11" s="16" t="s">
        <v>104</v>
      </c>
      <c r="B11" s="17" t="s">
        <v>186</v>
      </c>
      <c r="C11" s="136" t="s">
        <v>115</v>
      </c>
      <c r="D11" s="165" t="s">
        <v>69</v>
      </c>
      <c r="E11" s="167">
        <v>1.4</v>
      </c>
      <c r="F11" s="21"/>
      <c r="G11" s="22">
        <f t="shared" si="0"/>
        <v>0</v>
      </c>
    </row>
    <row r="12" spans="1:9" ht="29.25" customHeight="1" x14ac:dyDescent="0.25">
      <c r="A12" s="16" t="s">
        <v>104</v>
      </c>
      <c r="B12" s="17" t="s">
        <v>188</v>
      </c>
      <c r="C12" s="136" t="s">
        <v>118</v>
      </c>
      <c r="D12" s="165" t="s">
        <v>119</v>
      </c>
      <c r="E12" s="167">
        <v>3.5</v>
      </c>
      <c r="F12" s="21"/>
      <c r="G12" s="22">
        <f t="shared" si="0"/>
        <v>0</v>
      </c>
    </row>
    <row r="13" spans="1:9" ht="29.25" customHeight="1" x14ac:dyDescent="0.25">
      <c r="A13" s="16" t="s">
        <v>104</v>
      </c>
      <c r="B13" s="17" t="s">
        <v>190</v>
      </c>
      <c r="C13" s="136" t="s">
        <v>352</v>
      </c>
      <c r="D13" s="165" t="s">
        <v>113</v>
      </c>
      <c r="E13" s="167">
        <v>4</v>
      </c>
      <c r="F13" s="21"/>
      <c r="G13" s="22">
        <f t="shared" si="0"/>
        <v>0</v>
      </c>
    </row>
    <row r="14" spans="1:9" ht="29.25" customHeight="1" x14ac:dyDescent="0.25">
      <c r="A14" s="16" t="s">
        <v>104</v>
      </c>
      <c r="B14" s="17" t="s">
        <v>192</v>
      </c>
      <c r="C14" s="136" t="s">
        <v>353</v>
      </c>
      <c r="D14" s="165" t="s">
        <v>113</v>
      </c>
      <c r="E14" s="167">
        <v>5</v>
      </c>
      <c r="F14" s="21"/>
      <c r="G14" s="22">
        <f t="shared" si="0"/>
        <v>0</v>
      </c>
    </row>
    <row r="15" spans="1:9" ht="29.25" customHeight="1" thickBot="1" x14ac:dyDescent="0.3">
      <c r="A15" s="16" t="s">
        <v>104</v>
      </c>
      <c r="B15" s="17" t="s">
        <v>194</v>
      </c>
      <c r="C15" s="136" t="s">
        <v>123</v>
      </c>
      <c r="D15" s="168" t="s">
        <v>66</v>
      </c>
      <c r="E15" s="169">
        <v>48</v>
      </c>
      <c r="F15" s="170"/>
      <c r="G15" s="22">
        <f t="shared" si="0"/>
        <v>0</v>
      </c>
    </row>
    <row r="16" spans="1:9" ht="29.25" customHeight="1" thickBot="1" x14ac:dyDescent="0.3">
      <c r="A16" s="24" t="s">
        <v>104</v>
      </c>
      <c r="B16" s="17" t="s">
        <v>196</v>
      </c>
      <c r="C16" s="137" t="s">
        <v>124</v>
      </c>
      <c r="D16" s="171" t="s">
        <v>119</v>
      </c>
      <c r="E16" s="172">
        <v>41.8</v>
      </c>
      <c r="F16" s="173"/>
      <c r="G16" s="29">
        <f t="shared" si="0"/>
        <v>0</v>
      </c>
      <c r="H16" s="30" t="s">
        <v>74</v>
      </c>
      <c r="I16" s="31">
        <f>ROUND(SUM(G5:G16),2)</f>
        <v>0</v>
      </c>
    </row>
    <row r="17" spans="1:9" s="37" customFormat="1" ht="31.5" customHeight="1" x14ac:dyDescent="0.25">
      <c r="A17" s="10" t="s">
        <v>125</v>
      </c>
      <c r="B17" s="11" t="s">
        <v>236</v>
      </c>
      <c r="C17" s="174" t="s">
        <v>259</v>
      </c>
      <c r="D17" s="175" t="s">
        <v>69</v>
      </c>
      <c r="E17" s="176">
        <v>0.6</v>
      </c>
      <c r="F17" s="177"/>
      <c r="G17" s="178">
        <f t="shared" si="0"/>
        <v>0</v>
      </c>
      <c r="H17" s="89"/>
    </row>
    <row r="18" spans="1:9" s="37" customFormat="1" ht="31.5" customHeight="1" x14ac:dyDescent="0.25">
      <c r="A18" s="179" t="s">
        <v>125</v>
      </c>
      <c r="B18" s="17" t="s">
        <v>237</v>
      </c>
      <c r="C18" s="180" t="s">
        <v>128</v>
      </c>
      <c r="D18" s="181" t="s">
        <v>69</v>
      </c>
      <c r="E18" s="182">
        <v>8.5</v>
      </c>
      <c r="F18" s="39"/>
      <c r="G18" s="22">
        <f t="shared" si="0"/>
        <v>0</v>
      </c>
      <c r="H18" s="89"/>
    </row>
    <row r="19" spans="1:9" s="37" customFormat="1" ht="31.5" customHeight="1" x14ac:dyDescent="0.25">
      <c r="A19" s="16" t="s">
        <v>125</v>
      </c>
      <c r="B19" s="17" t="s">
        <v>239</v>
      </c>
      <c r="C19" s="180" t="s">
        <v>129</v>
      </c>
      <c r="D19" s="181" t="s">
        <v>66</v>
      </c>
      <c r="E19" s="182">
        <v>129</v>
      </c>
      <c r="F19" s="39"/>
      <c r="G19" s="22">
        <f t="shared" si="0"/>
        <v>0</v>
      </c>
      <c r="H19" s="89"/>
    </row>
    <row r="20" spans="1:9" s="37" customFormat="1" ht="31.5" customHeight="1" x14ac:dyDescent="0.25">
      <c r="A20" s="16" t="s">
        <v>125</v>
      </c>
      <c r="B20" s="17" t="s">
        <v>240</v>
      </c>
      <c r="C20" s="180" t="s">
        <v>130</v>
      </c>
      <c r="D20" s="181" t="s">
        <v>69</v>
      </c>
      <c r="E20" s="182">
        <v>38.700000000000003</v>
      </c>
      <c r="F20" s="39"/>
      <c r="G20" s="22">
        <f t="shared" si="0"/>
        <v>0</v>
      </c>
      <c r="H20" s="89"/>
    </row>
    <row r="21" spans="1:9" s="37" customFormat="1" ht="31.5" customHeight="1" x14ac:dyDescent="0.25">
      <c r="A21" s="183" t="s">
        <v>125</v>
      </c>
      <c r="B21" s="17" t="s">
        <v>242</v>
      </c>
      <c r="C21" s="180" t="s">
        <v>131</v>
      </c>
      <c r="D21" s="181" t="s">
        <v>66</v>
      </c>
      <c r="E21" s="182">
        <v>10</v>
      </c>
      <c r="F21" s="39"/>
      <c r="G21" s="22">
        <f t="shared" si="0"/>
        <v>0</v>
      </c>
      <c r="H21" s="89"/>
    </row>
    <row r="22" spans="1:9" s="37" customFormat="1" ht="31.5" customHeight="1" thickBot="1" x14ac:dyDescent="0.3">
      <c r="A22" s="16" t="s">
        <v>125</v>
      </c>
      <c r="B22" s="17" t="s">
        <v>244</v>
      </c>
      <c r="C22" s="180" t="s">
        <v>262</v>
      </c>
      <c r="D22" s="181" t="s">
        <v>69</v>
      </c>
      <c r="E22" s="182">
        <v>0.6</v>
      </c>
      <c r="F22" s="39"/>
      <c r="G22" s="22">
        <f t="shared" si="0"/>
        <v>0</v>
      </c>
      <c r="H22" s="89"/>
    </row>
    <row r="23" spans="1:9" s="37" customFormat="1" ht="31.5" customHeight="1" thickBot="1" x14ac:dyDescent="0.3">
      <c r="A23" s="24" t="s">
        <v>125</v>
      </c>
      <c r="B23" s="17" t="s">
        <v>246</v>
      </c>
      <c r="C23" s="184" t="s">
        <v>133</v>
      </c>
      <c r="D23" s="185" t="s">
        <v>66</v>
      </c>
      <c r="E23" s="186">
        <v>10</v>
      </c>
      <c r="F23" s="44"/>
      <c r="G23" s="29">
        <f t="shared" si="0"/>
        <v>0</v>
      </c>
      <c r="H23" s="30" t="s">
        <v>102</v>
      </c>
      <c r="I23" s="31">
        <f>ROUND(SUM(G17:G23),2)</f>
        <v>0</v>
      </c>
    </row>
    <row r="24" spans="1:9" s="37" customFormat="1" ht="31.5" customHeight="1" x14ac:dyDescent="0.25">
      <c r="A24" s="10" t="s">
        <v>134</v>
      </c>
      <c r="B24" s="11" t="s">
        <v>264</v>
      </c>
      <c r="C24" s="187" t="s">
        <v>136</v>
      </c>
      <c r="D24" s="188" t="s">
        <v>66</v>
      </c>
      <c r="E24" s="189">
        <v>13.3</v>
      </c>
      <c r="F24" s="139"/>
      <c r="G24" s="15">
        <f t="shared" si="0"/>
        <v>0</v>
      </c>
      <c r="H24" s="33"/>
      <c r="I24" s="34"/>
    </row>
    <row r="25" spans="1:9" s="37" customFormat="1" ht="31.5" customHeight="1" thickBot="1" x14ac:dyDescent="0.3">
      <c r="A25" s="16" t="s">
        <v>134</v>
      </c>
      <c r="B25" s="190" t="s">
        <v>387</v>
      </c>
      <c r="C25" s="191" t="s">
        <v>138</v>
      </c>
      <c r="D25" s="192" t="s">
        <v>66</v>
      </c>
      <c r="E25" s="193">
        <v>13.3</v>
      </c>
      <c r="F25" s="194"/>
      <c r="G25" s="195">
        <f t="shared" si="0"/>
        <v>0</v>
      </c>
      <c r="H25" s="33"/>
      <c r="I25" s="34"/>
    </row>
    <row r="26" spans="1:9" s="37" customFormat="1" ht="31.5" customHeight="1" thickBot="1" x14ac:dyDescent="0.3">
      <c r="A26" s="196" t="s">
        <v>134</v>
      </c>
      <c r="B26" s="197" t="s">
        <v>388</v>
      </c>
      <c r="C26" s="184" t="s">
        <v>140</v>
      </c>
      <c r="D26" s="185" t="s">
        <v>18</v>
      </c>
      <c r="E26" s="186">
        <v>87</v>
      </c>
      <c r="F26" s="44"/>
      <c r="G26" s="198">
        <f t="shared" si="0"/>
        <v>0</v>
      </c>
      <c r="H26" s="45" t="s">
        <v>141</v>
      </c>
      <c r="I26" s="31">
        <f>ROUND(SUM(G24:G26),2)</f>
        <v>0</v>
      </c>
    </row>
    <row r="27" spans="1:9" s="37" customFormat="1" ht="31.5" customHeight="1" x14ac:dyDescent="0.25">
      <c r="A27" s="179" t="s">
        <v>389</v>
      </c>
      <c r="B27" s="190" t="s">
        <v>267</v>
      </c>
      <c r="C27" s="199" t="s">
        <v>281</v>
      </c>
      <c r="D27" s="200" t="s">
        <v>66</v>
      </c>
      <c r="E27" s="201">
        <v>46.7</v>
      </c>
      <c r="F27" s="140"/>
      <c r="G27" s="195">
        <f t="shared" si="0"/>
        <v>0</v>
      </c>
      <c r="H27" s="33"/>
      <c r="I27" s="34"/>
    </row>
    <row r="28" spans="1:9" s="37" customFormat="1" ht="31.5" customHeight="1" x14ac:dyDescent="0.25">
      <c r="A28" s="179" t="s">
        <v>389</v>
      </c>
      <c r="B28" s="190" t="s">
        <v>270</v>
      </c>
      <c r="C28" s="199" t="s">
        <v>146</v>
      </c>
      <c r="D28" s="200" t="s">
        <v>66</v>
      </c>
      <c r="E28" s="201">
        <v>46.7</v>
      </c>
      <c r="F28" s="140"/>
      <c r="G28" s="22">
        <f t="shared" si="0"/>
        <v>0</v>
      </c>
      <c r="H28" s="33"/>
      <c r="I28" s="34"/>
    </row>
    <row r="29" spans="1:9" s="37" customFormat="1" ht="31.5" customHeight="1" x14ac:dyDescent="0.25">
      <c r="A29" s="179" t="s">
        <v>389</v>
      </c>
      <c r="B29" s="190" t="s">
        <v>271</v>
      </c>
      <c r="C29" s="199" t="s">
        <v>355</v>
      </c>
      <c r="D29" s="200" t="s">
        <v>66</v>
      </c>
      <c r="E29" s="201">
        <v>40.5</v>
      </c>
      <c r="F29" s="140"/>
      <c r="G29" s="22">
        <f t="shared" si="0"/>
        <v>0</v>
      </c>
      <c r="H29" s="33"/>
      <c r="I29" s="34"/>
    </row>
    <row r="30" spans="1:9" s="37" customFormat="1" ht="31.5" customHeight="1" x14ac:dyDescent="0.25">
      <c r="A30" s="179" t="s">
        <v>389</v>
      </c>
      <c r="B30" s="190" t="s">
        <v>272</v>
      </c>
      <c r="C30" s="199" t="s">
        <v>150</v>
      </c>
      <c r="D30" s="200" t="s">
        <v>66</v>
      </c>
      <c r="E30" s="201">
        <v>4.9000000000000004</v>
      </c>
      <c r="F30" s="140"/>
      <c r="G30" s="22">
        <f t="shared" si="0"/>
        <v>0</v>
      </c>
      <c r="H30" s="33"/>
      <c r="I30" s="34"/>
    </row>
    <row r="31" spans="1:9" s="37" customFormat="1" ht="31.5" customHeight="1" x14ac:dyDescent="0.25">
      <c r="A31" s="179" t="s">
        <v>389</v>
      </c>
      <c r="B31" s="190" t="s">
        <v>273</v>
      </c>
      <c r="C31" s="199" t="s">
        <v>152</v>
      </c>
      <c r="D31" s="200" t="s">
        <v>66</v>
      </c>
      <c r="E31" s="201">
        <v>1.4</v>
      </c>
      <c r="F31" s="140"/>
      <c r="G31" s="22">
        <f t="shared" si="0"/>
        <v>0</v>
      </c>
      <c r="H31" s="33"/>
      <c r="I31" s="34"/>
    </row>
    <row r="32" spans="1:9" s="37" customFormat="1" ht="31.5" customHeight="1" x14ac:dyDescent="0.25">
      <c r="A32" s="179" t="s">
        <v>389</v>
      </c>
      <c r="B32" s="190" t="s">
        <v>390</v>
      </c>
      <c r="C32" s="199" t="s">
        <v>154</v>
      </c>
      <c r="D32" s="200" t="s">
        <v>18</v>
      </c>
      <c r="E32" s="201">
        <v>20</v>
      </c>
      <c r="F32" s="140"/>
      <c r="G32" s="22">
        <f t="shared" si="0"/>
        <v>0</v>
      </c>
      <c r="H32" s="33"/>
      <c r="I32" s="34"/>
    </row>
    <row r="33" spans="1:9" s="37" customFormat="1" ht="31.5" customHeight="1" thickBot="1" x14ac:dyDescent="0.3">
      <c r="A33" s="179" t="s">
        <v>389</v>
      </c>
      <c r="B33" s="190" t="s">
        <v>391</v>
      </c>
      <c r="C33" s="199" t="s">
        <v>156</v>
      </c>
      <c r="D33" s="200" t="s">
        <v>18</v>
      </c>
      <c r="E33" s="201">
        <v>10</v>
      </c>
      <c r="F33" s="140"/>
      <c r="G33" s="22">
        <f t="shared" si="0"/>
        <v>0</v>
      </c>
      <c r="H33" s="33"/>
      <c r="I33" s="34"/>
    </row>
    <row r="34" spans="1:9" s="37" customFormat="1" ht="31.5" customHeight="1" thickBot="1" x14ac:dyDescent="0.3">
      <c r="A34" s="196" t="s">
        <v>389</v>
      </c>
      <c r="B34" s="190" t="s">
        <v>392</v>
      </c>
      <c r="C34" s="202" t="s">
        <v>158</v>
      </c>
      <c r="D34" s="203" t="s">
        <v>18</v>
      </c>
      <c r="E34" s="204">
        <v>20</v>
      </c>
      <c r="F34" s="205"/>
      <c r="G34" s="29">
        <f t="shared" si="0"/>
        <v>0</v>
      </c>
      <c r="H34" s="30" t="s">
        <v>159</v>
      </c>
      <c r="I34" s="31">
        <f>ROUND(SUM(G27:G34),2)</f>
        <v>0</v>
      </c>
    </row>
    <row r="35" spans="1:9" s="37" customFormat="1" ht="31.5" customHeight="1" x14ac:dyDescent="0.25">
      <c r="A35" s="10" t="s">
        <v>393</v>
      </c>
      <c r="B35" s="11" t="s">
        <v>394</v>
      </c>
      <c r="C35" s="187" t="s">
        <v>146</v>
      </c>
      <c r="D35" s="188" t="s">
        <v>66</v>
      </c>
      <c r="E35" s="189">
        <v>82.1</v>
      </c>
      <c r="F35" s="139"/>
      <c r="G35" s="15">
        <f t="shared" si="0"/>
        <v>0</v>
      </c>
      <c r="H35" s="33"/>
      <c r="I35" s="34"/>
    </row>
    <row r="36" spans="1:9" s="37" customFormat="1" ht="31.5" customHeight="1" x14ac:dyDescent="0.25">
      <c r="A36" s="179" t="s">
        <v>393</v>
      </c>
      <c r="B36" s="190" t="s">
        <v>395</v>
      </c>
      <c r="C36" s="199" t="s">
        <v>396</v>
      </c>
      <c r="D36" s="200" t="s">
        <v>66</v>
      </c>
      <c r="E36" s="201">
        <v>62.7</v>
      </c>
      <c r="F36" s="140"/>
      <c r="G36" s="22">
        <f t="shared" si="0"/>
        <v>0</v>
      </c>
      <c r="H36" s="33"/>
      <c r="I36" s="34"/>
    </row>
    <row r="37" spans="1:9" s="37" customFormat="1" ht="31.5" customHeight="1" x14ac:dyDescent="0.25">
      <c r="A37" s="179" t="s">
        <v>393</v>
      </c>
      <c r="B37" s="190" t="s">
        <v>397</v>
      </c>
      <c r="C37" s="199" t="s">
        <v>150</v>
      </c>
      <c r="D37" s="200" t="s">
        <v>66</v>
      </c>
      <c r="E37" s="201">
        <v>15.6</v>
      </c>
      <c r="F37" s="140"/>
      <c r="G37" s="22">
        <f t="shared" si="0"/>
        <v>0</v>
      </c>
      <c r="H37" s="33"/>
      <c r="I37" s="34"/>
    </row>
    <row r="38" spans="1:9" s="37" customFormat="1" ht="31.5" customHeight="1" x14ac:dyDescent="0.25">
      <c r="A38" s="179" t="s">
        <v>393</v>
      </c>
      <c r="B38" s="190" t="s">
        <v>398</v>
      </c>
      <c r="C38" s="199" t="s">
        <v>152</v>
      </c>
      <c r="D38" s="200" t="s">
        <v>66</v>
      </c>
      <c r="E38" s="201">
        <v>3.8</v>
      </c>
      <c r="F38" s="140"/>
      <c r="G38" s="22">
        <f t="shared" si="0"/>
        <v>0</v>
      </c>
      <c r="H38" s="33"/>
      <c r="I38" s="34"/>
    </row>
    <row r="39" spans="1:9" s="37" customFormat="1" ht="31.5" customHeight="1" thickBot="1" x14ac:dyDescent="0.3">
      <c r="A39" s="179" t="s">
        <v>393</v>
      </c>
      <c r="B39" s="190" t="s">
        <v>399</v>
      </c>
      <c r="C39" s="199" t="s">
        <v>154</v>
      </c>
      <c r="D39" s="200" t="s">
        <v>18</v>
      </c>
      <c r="E39" s="201">
        <v>67</v>
      </c>
      <c r="F39" s="140"/>
      <c r="G39" s="22">
        <f t="shared" si="0"/>
        <v>0</v>
      </c>
      <c r="H39" s="33"/>
      <c r="I39" s="34"/>
    </row>
    <row r="40" spans="1:9" s="37" customFormat="1" ht="31.5" customHeight="1" thickBot="1" x14ac:dyDescent="0.3">
      <c r="A40" s="196" t="s">
        <v>393</v>
      </c>
      <c r="B40" s="197" t="s">
        <v>400</v>
      </c>
      <c r="C40" s="202" t="s">
        <v>158</v>
      </c>
      <c r="D40" s="203" t="s">
        <v>18</v>
      </c>
      <c r="E40" s="204">
        <v>67</v>
      </c>
      <c r="F40" s="205"/>
      <c r="G40" s="29">
        <f t="shared" si="0"/>
        <v>0</v>
      </c>
      <c r="H40" s="30" t="s">
        <v>289</v>
      </c>
      <c r="I40" s="31">
        <f>ROUND(SUM(G35:G40),2)</f>
        <v>0</v>
      </c>
    </row>
    <row r="41" spans="1:9" s="37" customFormat="1" ht="31.5" customHeight="1" x14ac:dyDescent="0.25">
      <c r="A41" s="10" t="s">
        <v>160</v>
      </c>
      <c r="B41" s="11" t="s">
        <v>291</v>
      </c>
      <c r="C41" s="187" t="s">
        <v>357</v>
      </c>
      <c r="D41" s="188" t="s">
        <v>113</v>
      </c>
      <c r="E41" s="189">
        <v>1</v>
      </c>
      <c r="F41" s="139"/>
      <c r="G41" s="15">
        <f t="shared" si="0"/>
        <v>0</v>
      </c>
      <c r="H41" s="33"/>
      <c r="I41" s="34"/>
    </row>
    <row r="42" spans="1:9" s="37" customFormat="1" ht="31.5" customHeight="1" x14ac:dyDescent="0.25">
      <c r="A42" s="179" t="s">
        <v>160</v>
      </c>
      <c r="B42" s="190" t="s">
        <v>292</v>
      </c>
      <c r="C42" s="199" t="s">
        <v>358</v>
      </c>
      <c r="D42" s="200" t="s">
        <v>113</v>
      </c>
      <c r="E42" s="201">
        <v>1</v>
      </c>
      <c r="F42" s="140"/>
      <c r="G42" s="195">
        <f t="shared" si="0"/>
        <v>0</v>
      </c>
      <c r="H42" s="33"/>
      <c r="I42" s="34"/>
    </row>
    <row r="43" spans="1:9" s="37" customFormat="1" ht="31.5" customHeight="1" thickBot="1" x14ac:dyDescent="0.3">
      <c r="A43" s="16" t="s">
        <v>160</v>
      </c>
      <c r="B43" s="17" t="s">
        <v>401</v>
      </c>
      <c r="C43" s="180" t="s">
        <v>164</v>
      </c>
      <c r="D43" s="181" t="s">
        <v>113</v>
      </c>
      <c r="E43" s="182">
        <v>6</v>
      </c>
      <c r="F43" s="39"/>
      <c r="G43" s="195">
        <f t="shared" si="0"/>
        <v>0</v>
      </c>
      <c r="H43" s="33"/>
      <c r="I43" s="34"/>
    </row>
    <row r="44" spans="1:9" s="37" customFormat="1" ht="31.5" customHeight="1" thickBot="1" x14ac:dyDescent="0.3">
      <c r="A44" s="196" t="s">
        <v>160</v>
      </c>
      <c r="B44" s="197" t="s">
        <v>402</v>
      </c>
      <c r="C44" s="202" t="s">
        <v>166</v>
      </c>
      <c r="D44" s="203" t="s">
        <v>66</v>
      </c>
      <c r="E44" s="204">
        <v>58.5</v>
      </c>
      <c r="F44" s="205"/>
      <c r="G44" s="198">
        <f t="shared" si="0"/>
        <v>0</v>
      </c>
      <c r="H44" s="30" t="s">
        <v>167</v>
      </c>
      <c r="I44" s="31">
        <f>ROUND(SUM(G41:G44),2)</f>
        <v>0</v>
      </c>
    </row>
    <row r="45" spans="1:9" s="37" customFormat="1" ht="33" customHeight="1" thickBot="1" x14ac:dyDescent="0.3">
      <c r="A45" s="206" t="s">
        <v>168</v>
      </c>
      <c r="B45" s="207" t="s">
        <v>403</v>
      </c>
      <c r="C45" s="208" t="s">
        <v>172</v>
      </c>
      <c r="D45" s="209" t="s">
        <v>43</v>
      </c>
      <c r="E45" s="209">
        <v>1</v>
      </c>
      <c r="F45" s="210"/>
      <c r="G45" s="198">
        <f t="shared" si="0"/>
        <v>0</v>
      </c>
      <c r="H45" s="45" t="s">
        <v>175</v>
      </c>
      <c r="I45" s="31">
        <f>ROUND(SUM(G45:G45),2)</f>
        <v>0</v>
      </c>
    </row>
    <row r="46" spans="1:9" ht="44.25" customHeight="1" thickBot="1" x14ac:dyDescent="0.3">
      <c r="A46" s="46"/>
      <c r="B46" s="47"/>
      <c r="C46" s="46"/>
      <c r="D46" s="47"/>
      <c r="E46" s="47"/>
      <c r="F46" s="141" t="s">
        <v>404</v>
      </c>
      <c r="G46" s="142">
        <f>SUM(G5:G45)</f>
        <v>0</v>
      </c>
      <c r="H46" s="50"/>
      <c r="I46" s="34"/>
    </row>
    <row r="47" spans="1:9" ht="20.25" customHeight="1" thickBot="1" x14ac:dyDescent="0.3">
      <c r="A47" s="143"/>
      <c r="B47" s="144"/>
      <c r="C47" s="144"/>
      <c r="D47" s="144"/>
      <c r="E47" s="145"/>
      <c r="F47" s="144"/>
      <c r="G47" s="83"/>
    </row>
    <row r="48" spans="1:9" x14ac:dyDescent="0.25">
      <c r="A48" s="285" t="s">
        <v>405</v>
      </c>
      <c r="B48" s="286"/>
      <c r="C48" s="286"/>
      <c r="D48" s="286"/>
      <c r="E48" s="286"/>
      <c r="F48" s="286"/>
      <c r="G48" s="287"/>
    </row>
    <row r="49" spans="1:9" ht="28.2" thickBot="1" x14ac:dyDescent="0.3">
      <c r="A49" s="55" t="s">
        <v>2</v>
      </c>
      <c r="B49" s="56" t="s">
        <v>3</v>
      </c>
      <c r="C49" s="57" t="s">
        <v>4</v>
      </c>
      <c r="D49" s="57" t="s">
        <v>5</v>
      </c>
      <c r="E49" s="58" t="s">
        <v>6</v>
      </c>
      <c r="F49" s="59" t="s">
        <v>7</v>
      </c>
      <c r="G49" s="60" t="s">
        <v>8</v>
      </c>
    </row>
    <row r="50" spans="1:9" ht="31.5" customHeight="1" x14ac:dyDescent="0.25">
      <c r="A50" s="10" t="s">
        <v>104</v>
      </c>
      <c r="B50" s="161" t="s">
        <v>178</v>
      </c>
      <c r="C50" s="162" t="s">
        <v>105</v>
      </c>
      <c r="D50" s="163" t="s">
        <v>43</v>
      </c>
      <c r="E50" s="211">
        <v>1</v>
      </c>
      <c r="F50" s="14"/>
      <c r="G50" s="15">
        <f t="shared" ref="G50:G81" si="1">ROUND((E50*F50),2)</f>
        <v>0</v>
      </c>
    </row>
    <row r="51" spans="1:9" ht="31.5" customHeight="1" x14ac:dyDescent="0.25">
      <c r="A51" s="16" t="s">
        <v>104</v>
      </c>
      <c r="B51" s="17" t="s">
        <v>179</v>
      </c>
      <c r="C51" s="136" t="s">
        <v>106</v>
      </c>
      <c r="D51" s="165" t="s">
        <v>18</v>
      </c>
      <c r="E51" s="169">
        <v>20</v>
      </c>
      <c r="F51" s="212"/>
      <c r="G51" s="22">
        <f t="shared" si="1"/>
        <v>0</v>
      </c>
    </row>
    <row r="52" spans="1:9" ht="31.5" customHeight="1" x14ac:dyDescent="0.25">
      <c r="A52" s="16" t="s">
        <v>104</v>
      </c>
      <c r="B52" s="17" t="s">
        <v>181</v>
      </c>
      <c r="C52" s="136" t="s">
        <v>110</v>
      </c>
      <c r="D52" s="165" t="s">
        <v>66</v>
      </c>
      <c r="E52" s="169">
        <v>4.8</v>
      </c>
      <c r="F52" s="212"/>
      <c r="G52" s="22">
        <f t="shared" si="1"/>
        <v>0</v>
      </c>
    </row>
    <row r="53" spans="1:9" ht="31.5" customHeight="1" x14ac:dyDescent="0.25">
      <c r="A53" s="16" t="s">
        <v>104</v>
      </c>
      <c r="B53" s="17" t="s">
        <v>256</v>
      </c>
      <c r="C53" s="136" t="s">
        <v>257</v>
      </c>
      <c r="D53" s="165" t="s">
        <v>66</v>
      </c>
      <c r="E53" s="169">
        <v>35.200000000000003</v>
      </c>
      <c r="F53" s="212"/>
      <c r="G53" s="22">
        <f t="shared" si="1"/>
        <v>0</v>
      </c>
    </row>
    <row r="54" spans="1:9" ht="31.5" customHeight="1" x14ac:dyDescent="0.25">
      <c r="A54" s="16" t="s">
        <v>104</v>
      </c>
      <c r="B54" s="17" t="s">
        <v>184</v>
      </c>
      <c r="C54" s="136" t="s">
        <v>114</v>
      </c>
      <c r="D54" s="165" t="s">
        <v>18</v>
      </c>
      <c r="E54" s="169">
        <v>28</v>
      </c>
      <c r="F54" s="212"/>
      <c r="G54" s="22">
        <f t="shared" si="1"/>
        <v>0</v>
      </c>
    </row>
    <row r="55" spans="1:9" ht="31.5" customHeight="1" x14ac:dyDescent="0.25">
      <c r="A55" s="16" t="s">
        <v>104</v>
      </c>
      <c r="B55" s="17" t="s">
        <v>185</v>
      </c>
      <c r="C55" s="136" t="s">
        <v>115</v>
      </c>
      <c r="D55" s="165" t="s">
        <v>69</v>
      </c>
      <c r="E55" s="169">
        <v>0.3</v>
      </c>
      <c r="F55" s="212"/>
      <c r="G55" s="22">
        <f t="shared" si="1"/>
        <v>0</v>
      </c>
    </row>
    <row r="56" spans="1:9" ht="31.5" customHeight="1" x14ac:dyDescent="0.25">
      <c r="A56" s="16" t="s">
        <v>104</v>
      </c>
      <c r="B56" s="17" t="s">
        <v>186</v>
      </c>
      <c r="C56" s="136" t="s">
        <v>117</v>
      </c>
      <c r="D56" s="165" t="s">
        <v>66</v>
      </c>
      <c r="E56" s="169">
        <v>4.8</v>
      </c>
      <c r="F56" s="212"/>
      <c r="G56" s="22">
        <f t="shared" si="1"/>
        <v>0</v>
      </c>
    </row>
    <row r="57" spans="1:9" ht="31.5" customHeight="1" x14ac:dyDescent="0.25">
      <c r="A57" s="16" t="s">
        <v>104</v>
      </c>
      <c r="B57" s="17" t="s">
        <v>188</v>
      </c>
      <c r="C57" s="136" t="s">
        <v>118</v>
      </c>
      <c r="D57" s="165" t="s">
        <v>119</v>
      </c>
      <c r="E57" s="169">
        <v>2</v>
      </c>
      <c r="F57" s="212"/>
      <c r="G57" s="22">
        <f t="shared" si="1"/>
        <v>0</v>
      </c>
    </row>
    <row r="58" spans="1:9" ht="31.5" customHeight="1" x14ac:dyDescent="0.25">
      <c r="A58" s="16" t="s">
        <v>104</v>
      </c>
      <c r="B58" s="17" t="s">
        <v>190</v>
      </c>
      <c r="C58" s="136" t="s">
        <v>352</v>
      </c>
      <c r="D58" s="165" t="s">
        <v>113</v>
      </c>
      <c r="E58" s="169">
        <v>4</v>
      </c>
      <c r="F58" s="212"/>
      <c r="G58" s="22">
        <f t="shared" si="1"/>
        <v>0</v>
      </c>
    </row>
    <row r="59" spans="1:9" ht="31.5" customHeight="1" x14ac:dyDescent="0.25">
      <c r="A59" s="16" t="s">
        <v>104</v>
      </c>
      <c r="B59" s="17" t="s">
        <v>192</v>
      </c>
      <c r="C59" s="136" t="s">
        <v>353</v>
      </c>
      <c r="D59" s="165" t="s">
        <v>113</v>
      </c>
      <c r="E59" s="169">
        <v>11</v>
      </c>
      <c r="F59" s="212"/>
      <c r="G59" s="22">
        <f t="shared" si="1"/>
        <v>0</v>
      </c>
    </row>
    <row r="60" spans="1:9" ht="31.5" customHeight="1" thickBot="1" x14ac:dyDescent="0.3">
      <c r="A60" s="16" t="s">
        <v>104</v>
      </c>
      <c r="B60" s="17" t="s">
        <v>194</v>
      </c>
      <c r="C60" s="136" t="s">
        <v>123</v>
      </c>
      <c r="D60" s="168" t="s">
        <v>66</v>
      </c>
      <c r="E60" s="169">
        <v>20</v>
      </c>
      <c r="F60" s="170"/>
      <c r="G60" s="22">
        <f t="shared" si="1"/>
        <v>0</v>
      </c>
    </row>
    <row r="61" spans="1:9" ht="31.5" customHeight="1" thickBot="1" x14ac:dyDescent="0.3">
      <c r="A61" s="16" t="s">
        <v>104</v>
      </c>
      <c r="B61" s="17" t="s">
        <v>196</v>
      </c>
      <c r="C61" s="136" t="s">
        <v>124</v>
      </c>
      <c r="D61" s="168" t="s">
        <v>119</v>
      </c>
      <c r="E61" s="169">
        <v>9</v>
      </c>
      <c r="F61" s="170"/>
      <c r="G61" s="22">
        <f t="shared" si="1"/>
        <v>0</v>
      </c>
      <c r="H61" s="30" t="s">
        <v>74</v>
      </c>
      <c r="I61" s="31">
        <f>ROUND(SUM(G50:G61),2)</f>
        <v>0</v>
      </c>
    </row>
    <row r="62" spans="1:9" ht="31.5" customHeight="1" x14ac:dyDescent="0.25">
      <c r="A62" s="10" t="s">
        <v>125</v>
      </c>
      <c r="B62" s="161" t="s">
        <v>236</v>
      </c>
      <c r="C62" s="187" t="s">
        <v>128</v>
      </c>
      <c r="D62" s="188" t="s">
        <v>69</v>
      </c>
      <c r="E62" s="189">
        <v>7.2</v>
      </c>
      <c r="F62" s="139"/>
      <c r="G62" s="15">
        <f t="shared" si="1"/>
        <v>0</v>
      </c>
      <c r="H62" s="89"/>
      <c r="I62" s="37"/>
    </row>
    <row r="63" spans="1:9" ht="31.5" customHeight="1" thickBot="1" x14ac:dyDescent="0.3">
      <c r="A63" s="183" t="s">
        <v>125</v>
      </c>
      <c r="B63" s="17" t="s">
        <v>237</v>
      </c>
      <c r="C63" s="191" t="s">
        <v>129</v>
      </c>
      <c r="D63" s="192" t="s">
        <v>66</v>
      </c>
      <c r="E63" s="193">
        <v>40</v>
      </c>
      <c r="F63" s="194"/>
      <c r="G63" s="213">
        <f t="shared" si="1"/>
        <v>0</v>
      </c>
      <c r="H63" s="89"/>
      <c r="I63" s="37"/>
    </row>
    <row r="64" spans="1:9" ht="31.5" customHeight="1" thickBot="1" x14ac:dyDescent="0.3">
      <c r="A64" s="24" t="s">
        <v>125</v>
      </c>
      <c r="B64" s="17" t="s">
        <v>239</v>
      </c>
      <c r="C64" s="184" t="s">
        <v>130</v>
      </c>
      <c r="D64" s="185" t="s">
        <v>69</v>
      </c>
      <c r="E64" s="186">
        <v>12</v>
      </c>
      <c r="F64" s="44"/>
      <c r="G64" s="29">
        <f t="shared" si="1"/>
        <v>0</v>
      </c>
      <c r="H64" s="30" t="s">
        <v>102</v>
      </c>
      <c r="I64" s="31">
        <f>ROUND(SUM(G62:G64),2)</f>
        <v>0</v>
      </c>
    </row>
    <row r="65" spans="1:9" ht="31.5" customHeight="1" x14ac:dyDescent="0.25">
      <c r="A65" s="10" t="s">
        <v>134</v>
      </c>
      <c r="B65" s="11" t="s">
        <v>264</v>
      </c>
      <c r="C65" s="187" t="s">
        <v>136</v>
      </c>
      <c r="D65" s="188" t="s">
        <v>66</v>
      </c>
      <c r="E65" s="189">
        <v>3.5</v>
      </c>
      <c r="F65" s="139"/>
      <c r="G65" s="15">
        <f t="shared" si="1"/>
        <v>0</v>
      </c>
      <c r="H65" s="89"/>
      <c r="I65" s="37"/>
    </row>
    <row r="66" spans="1:9" ht="31.5" customHeight="1" thickBot="1" x14ac:dyDescent="0.3">
      <c r="A66" s="183" t="s">
        <v>134</v>
      </c>
      <c r="B66" s="214" t="s">
        <v>387</v>
      </c>
      <c r="C66" s="191" t="s">
        <v>138</v>
      </c>
      <c r="D66" s="192" t="s">
        <v>66</v>
      </c>
      <c r="E66" s="193">
        <v>3.5</v>
      </c>
      <c r="F66" s="194"/>
      <c r="G66" s="195">
        <f t="shared" si="1"/>
        <v>0</v>
      </c>
      <c r="H66" s="89"/>
      <c r="I66" s="37"/>
    </row>
    <row r="67" spans="1:9" ht="31.5" customHeight="1" thickBot="1" x14ac:dyDescent="0.3">
      <c r="A67" s="158" t="s">
        <v>134</v>
      </c>
      <c r="B67" s="159" t="s">
        <v>388</v>
      </c>
      <c r="C67" s="215" t="s">
        <v>140</v>
      </c>
      <c r="D67" s="216" t="s">
        <v>18</v>
      </c>
      <c r="E67" s="217">
        <v>20</v>
      </c>
      <c r="F67" s="218"/>
      <c r="G67" s="152">
        <f t="shared" si="1"/>
        <v>0</v>
      </c>
      <c r="H67" s="30" t="s">
        <v>141</v>
      </c>
      <c r="I67" s="31">
        <f>ROUND(SUM(G65:G67),2)</f>
        <v>0</v>
      </c>
    </row>
    <row r="68" spans="1:9" ht="31.5" customHeight="1" x14ac:dyDescent="0.25">
      <c r="A68" s="219" t="s">
        <v>406</v>
      </c>
      <c r="B68" s="220" t="s">
        <v>267</v>
      </c>
      <c r="C68" s="174" t="s">
        <v>281</v>
      </c>
      <c r="D68" s="175" t="s">
        <v>66</v>
      </c>
      <c r="E68" s="176">
        <v>40</v>
      </c>
      <c r="F68" s="177"/>
      <c r="G68" s="15">
        <f t="shared" si="1"/>
        <v>0</v>
      </c>
      <c r="H68" s="89"/>
      <c r="I68" s="37"/>
    </row>
    <row r="69" spans="1:9" ht="31.5" customHeight="1" x14ac:dyDescent="0.25">
      <c r="A69" s="16" t="s">
        <v>406</v>
      </c>
      <c r="B69" s="17" t="s">
        <v>270</v>
      </c>
      <c r="C69" s="180" t="s">
        <v>146</v>
      </c>
      <c r="D69" s="181" t="s">
        <v>66</v>
      </c>
      <c r="E69" s="182">
        <v>40</v>
      </c>
      <c r="F69" s="39"/>
      <c r="G69" s="22">
        <f t="shared" si="1"/>
        <v>0</v>
      </c>
      <c r="H69" s="89"/>
      <c r="I69" s="37"/>
    </row>
    <row r="70" spans="1:9" ht="31.5" customHeight="1" x14ac:dyDescent="0.25">
      <c r="A70" s="16" t="s">
        <v>406</v>
      </c>
      <c r="B70" s="17" t="s">
        <v>271</v>
      </c>
      <c r="C70" s="180" t="s">
        <v>355</v>
      </c>
      <c r="D70" s="181" t="s">
        <v>66</v>
      </c>
      <c r="E70" s="182">
        <v>35.200000000000003</v>
      </c>
      <c r="F70" s="39"/>
      <c r="G70" s="22">
        <f t="shared" si="1"/>
        <v>0</v>
      </c>
      <c r="H70" s="89"/>
      <c r="I70" s="37"/>
    </row>
    <row r="71" spans="1:9" ht="31.5" customHeight="1" x14ac:dyDescent="0.25">
      <c r="A71" s="16" t="s">
        <v>406</v>
      </c>
      <c r="B71" s="17" t="s">
        <v>272</v>
      </c>
      <c r="C71" s="180" t="s">
        <v>150</v>
      </c>
      <c r="D71" s="181" t="s">
        <v>66</v>
      </c>
      <c r="E71" s="182">
        <v>4.8</v>
      </c>
      <c r="F71" s="39"/>
      <c r="G71" s="22">
        <f t="shared" si="1"/>
        <v>0</v>
      </c>
      <c r="H71" s="89"/>
      <c r="I71" s="37"/>
    </row>
    <row r="72" spans="1:9" ht="31.5" customHeight="1" thickBot="1" x14ac:dyDescent="0.3">
      <c r="A72" s="16" t="s">
        <v>406</v>
      </c>
      <c r="B72" s="17" t="s">
        <v>273</v>
      </c>
      <c r="C72" s="180" t="s">
        <v>154</v>
      </c>
      <c r="D72" s="181" t="s">
        <v>18</v>
      </c>
      <c r="E72" s="182">
        <v>20</v>
      </c>
      <c r="F72" s="39"/>
      <c r="G72" s="22">
        <f t="shared" si="1"/>
        <v>0</v>
      </c>
      <c r="H72" s="89"/>
      <c r="I72" s="37"/>
    </row>
    <row r="73" spans="1:9" ht="31.5" customHeight="1" thickBot="1" x14ac:dyDescent="0.3">
      <c r="A73" s="196" t="s">
        <v>406</v>
      </c>
      <c r="B73" s="25" t="s">
        <v>390</v>
      </c>
      <c r="C73" s="202" t="s">
        <v>158</v>
      </c>
      <c r="D73" s="203" t="s">
        <v>18</v>
      </c>
      <c r="E73" s="204">
        <v>20</v>
      </c>
      <c r="F73" s="205"/>
      <c r="G73" s="29">
        <f t="shared" si="1"/>
        <v>0</v>
      </c>
      <c r="H73" s="30" t="s">
        <v>159</v>
      </c>
      <c r="I73" s="31">
        <f>ROUND(SUM(G68:G73),2)</f>
        <v>0</v>
      </c>
    </row>
    <row r="74" spans="1:9" ht="31.5" customHeight="1" thickBot="1" x14ac:dyDescent="0.3">
      <c r="A74" s="10" t="s">
        <v>407</v>
      </c>
      <c r="B74" s="11" t="s">
        <v>394</v>
      </c>
      <c r="C74" s="187" t="s">
        <v>146</v>
      </c>
      <c r="D74" s="188" t="s">
        <v>66</v>
      </c>
      <c r="E74" s="189">
        <v>4.8</v>
      </c>
      <c r="F74" s="139"/>
      <c r="G74" s="15">
        <f t="shared" si="1"/>
        <v>0</v>
      </c>
      <c r="H74" s="33"/>
      <c r="I74" s="34"/>
    </row>
    <row r="75" spans="1:9" ht="31.5" customHeight="1" thickBot="1" x14ac:dyDescent="0.3">
      <c r="A75" s="196" t="s">
        <v>407</v>
      </c>
      <c r="B75" s="197" t="s">
        <v>395</v>
      </c>
      <c r="C75" s="202" t="s">
        <v>150</v>
      </c>
      <c r="D75" s="203" t="s">
        <v>66</v>
      </c>
      <c r="E75" s="204">
        <v>4.8</v>
      </c>
      <c r="F75" s="205"/>
      <c r="G75" s="198">
        <f t="shared" si="1"/>
        <v>0</v>
      </c>
      <c r="H75" s="30" t="s">
        <v>289</v>
      </c>
      <c r="I75" s="31">
        <f>ROUND(SUM(G74:G75),2)</f>
        <v>0</v>
      </c>
    </row>
    <row r="76" spans="1:9" ht="31.5" customHeight="1" x14ac:dyDescent="0.25">
      <c r="A76" s="10" t="s">
        <v>160</v>
      </c>
      <c r="B76" s="11" t="s">
        <v>291</v>
      </c>
      <c r="C76" s="187" t="s">
        <v>357</v>
      </c>
      <c r="D76" s="188" t="s">
        <v>113</v>
      </c>
      <c r="E76" s="189">
        <v>2</v>
      </c>
      <c r="F76" s="139"/>
      <c r="G76" s="15">
        <f t="shared" si="1"/>
        <v>0</v>
      </c>
      <c r="H76" s="89"/>
      <c r="I76" s="37"/>
    </row>
    <row r="77" spans="1:9" ht="31.5" customHeight="1" x14ac:dyDescent="0.25">
      <c r="A77" s="179" t="s">
        <v>160</v>
      </c>
      <c r="B77" s="190" t="s">
        <v>292</v>
      </c>
      <c r="C77" s="199" t="s">
        <v>358</v>
      </c>
      <c r="D77" s="200" t="s">
        <v>113</v>
      </c>
      <c r="E77" s="201">
        <v>4</v>
      </c>
      <c r="F77" s="140"/>
      <c r="G77" s="195">
        <f t="shared" si="1"/>
        <v>0</v>
      </c>
      <c r="H77" s="89"/>
      <c r="I77" s="37"/>
    </row>
    <row r="78" spans="1:9" ht="31.5" customHeight="1" x14ac:dyDescent="0.25">
      <c r="A78" s="16" t="s">
        <v>160</v>
      </c>
      <c r="B78" s="190" t="s">
        <v>401</v>
      </c>
      <c r="C78" s="180" t="s">
        <v>164</v>
      </c>
      <c r="D78" s="181" t="s">
        <v>113</v>
      </c>
      <c r="E78" s="182">
        <v>5</v>
      </c>
      <c r="F78" s="39"/>
      <c r="G78" s="195">
        <f t="shared" si="1"/>
        <v>0</v>
      </c>
      <c r="H78" s="89"/>
      <c r="I78" s="37"/>
    </row>
    <row r="79" spans="1:9" ht="31.5" customHeight="1" thickBot="1" x14ac:dyDescent="0.3">
      <c r="A79" s="183" t="s">
        <v>160</v>
      </c>
      <c r="B79" s="190" t="s">
        <v>402</v>
      </c>
      <c r="C79" s="191" t="s">
        <v>362</v>
      </c>
      <c r="D79" s="192" t="s">
        <v>113</v>
      </c>
      <c r="E79" s="193">
        <v>2</v>
      </c>
      <c r="F79" s="194"/>
      <c r="G79" s="195">
        <f t="shared" si="1"/>
        <v>0</v>
      </c>
      <c r="H79" s="89"/>
      <c r="I79" s="37"/>
    </row>
    <row r="80" spans="1:9" ht="31.5" customHeight="1" thickBot="1" x14ac:dyDescent="0.3">
      <c r="A80" s="24" t="s">
        <v>160</v>
      </c>
      <c r="B80" s="190" t="s">
        <v>408</v>
      </c>
      <c r="C80" s="184" t="s">
        <v>166</v>
      </c>
      <c r="D80" s="185" t="s">
        <v>66</v>
      </c>
      <c r="E80" s="186">
        <v>16</v>
      </c>
      <c r="F80" s="44"/>
      <c r="G80" s="29">
        <f t="shared" si="1"/>
        <v>0</v>
      </c>
      <c r="H80" s="30" t="s">
        <v>167</v>
      </c>
      <c r="I80" s="31">
        <f>ROUND(SUM(G76:G80),2)</f>
        <v>0</v>
      </c>
    </row>
    <row r="81" spans="1:9" ht="31.5" customHeight="1" thickBot="1" x14ac:dyDescent="0.3">
      <c r="A81" s="221" t="s">
        <v>168</v>
      </c>
      <c r="B81" s="222" t="s">
        <v>409</v>
      </c>
      <c r="C81" s="223" t="s">
        <v>172</v>
      </c>
      <c r="D81" s="224" t="s">
        <v>43</v>
      </c>
      <c r="E81" s="224">
        <v>1</v>
      </c>
      <c r="F81" s="225"/>
      <c r="G81" s="126">
        <f t="shared" si="1"/>
        <v>0</v>
      </c>
      <c r="H81" s="30" t="s">
        <v>175</v>
      </c>
      <c r="I81" s="31">
        <f>ROUND(SUM(G81),2)</f>
        <v>0</v>
      </c>
    </row>
    <row r="82" spans="1:9" ht="42" thickBot="1" x14ac:dyDescent="0.3">
      <c r="A82" s="46"/>
      <c r="B82" s="47"/>
      <c r="C82" s="46"/>
      <c r="D82" s="47"/>
      <c r="E82" s="47"/>
      <c r="F82" s="141" t="s">
        <v>410</v>
      </c>
      <c r="G82" s="142">
        <f>SUM(G50:G81)</f>
        <v>0</v>
      </c>
      <c r="H82" s="50"/>
      <c r="I82" s="34"/>
    </row>
  </sheetData>
  <mergeCells count="3">
    <mergeCell ref="A1:G1"/>
    <mergeCell ref="A3:G3"/>
    <mergeCell ref="A48:G4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5EFE-BC35-4FCE-8045-A1ADC0EBD2F8}">
  <dimension ref="A1:I56"/>
  <sheetViews>
    <sheetView topLeftCell="F50" zoomScaleNormal="100"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284" t="s">
        <v>411</v>
      </c>
      <c r="B1" s="284"/>
      <c r="C1" s="284"/>
      <c r="D1" s="284"/>
      <c r="E1" s="284"/>
      <c r="F1" s="284"/>
      <c r="G1" s="284"/>
    </row>
    <row r="2" spans="1:8" ht="15" customHeight="1" thickBot="1" x14ac:dyDescent="0.35">
      <c r="A2" s="3"/>
      <c r="B2" s="3"/>
      <c r="C2" s="3"/>
      <c r="D2" s="3"/>
      <c r="E2" s="4"/>
      <c r="F2" s="3"/>
      <c r="G2" s="3"/>
    </row>
    <row r="3" spans="1:8" s="2" customFormat="1" ht="21.75" customHeight="1" x14ac:dyDescent="0.25">
      <c r="A3" s="285" t="s">
        <v>412</v>
      </c>
      <c r="B3" s="286"/>
      <c r="C3" s="286"/>
      <c r="D3" s="286"/>
      <c r="E3" s="286"/>
      <c r="F3" s="286"/>
      <c r="G3" s="287"/>
      <c r="H3" s="1"/>
    </row>
    <row r="4" spans="1:8" s="2" customFormat="1" ht="28.2" thickBot="1" x14ac:dyDescent="0.3">
      <c r="A4" s="55" t="s">
        <v>2</v>
      </c>
      <c r="B4" s="57" t="s">
        <v>3</v>
      </c>
      <c r="C4" s="57" t="s">
        <v>4</v>
      </c>
      <c r="D4" s="57" t="s">
        <v>5</v>
      </c>
      <c r="E4" s="58" t="s">
        <v>6</v>
      </c>
      <c r="F4" s="59" t="s">
        <v>7</v>
      </c>
      <c r="G4" s="60" t="s">
        <v>8</v>
      </c>
      <c r="H4" s="1"/>
    </row>
    <row r="5" spans="1:8" s="2" customFormat="1" ht="13.8" x14ac:dyDescent="0.25">
      <c r="A5" s="16" t="s">
        <v>9</v>
      </c>
      <c r="B5" s="17" t="s">
        <v>10</v>
      </c>
      <c r="C5" s="136" t="s">
        <v>183</v>
      </c>
      <c r="D5" s="130" t="s">
        <v>18</v>
      </c>
      <c r="E5" s="130">
        <v>5</v>
      </c>
      <c r="F5" s="147"/>
      <c r="G5" s="22">
        <f t="shared" ref="G5:G55" si="0">ROUND((E5*F5),2)</f>
        <v>0</v>
      </c>
      <c r="H5" s="1"/>
    </row>
    <row r="6" spans="1:8" s="2" customFormat="1" ht="13.8" x14ac:dyDescent="0.25">
      <c r="A6" s="16" t="s">
        <v>9</v>
      </c>
      <c r="B6" s="17" t="s">
        <v>13</v>
      </c>
      <c r="C6" s="136" t="s">
        <v>22</v>
      </c>
      <c r="D6" s="130" t="s">
        <v>18</v>
      </c>
      <c r="E6" s="130">
        <v>5</v>
      </c>
      <c r="F6" s="147"/>
      <c r="G6" s="22">
        <f t="shared" si="0"/>
        <v>0</v>
      </c>
      <c r="H6" s="1"/>
    </row>
    <row r="7" spans="1:8" s="2" customFormat="1" ht="13.8" x14ac:dyDescent="0.25">
      <c r="A7" s="16" t="s">
        <v>9</v>
      </c>
      <c r="B7" s="17" t="s">
        <v>16</v>
      </c>
      <c r="C7" s="136" t="s">
        <v>24</v>
      </c>
      <c r="D7" s="130" t="s">
        <v>18</v>
      </c>
      <c r="E7" s="130">
        <v>5</v>
      </c>
      <c r="F7" s="147"/>
      <c r="G7" s="22">
        <f t="shared" si="0"/>
        <v>0</v>
      </c>
      <c r="H7" s="1"/>
    </row>
    <row r="8" spans="1:8" s="2" customFormat="1" ht="13.8" x14ac:dyDescent="0.25">
      <c r="A8" s="16" t="s">
        <v>9</v>
      </c>
      <c r="B8" s="17" t="s">
        <v>19</v>
      </c>
      <c r="C8" s="136" t="s">
        <v>187</v>
      </c>
      <c r="D8" s="130" t="s">
        <v>15</v>
      </c>
      <c r="E8" s="130">
        <v>2</v>
      </c>
      <c r="F8" s="147"/>
      <c r="G8" s="22">
        <f t="shared" si="0"/>
        <v>0</v>
      </c>
      <c r="H8" s="1"/>
    </row>
    <row r="9" spans="1:8" s="2" customFormat="1" ht="20.25" customHeight="1" x14ac:dyDescent="0.25">
      <c r="A9" s="16" t="s">
        <v>9</v>
      </c>
      <c r="B9" s="17" t="s">
        <v>21</v>
      </c>
      <c r="C9" s="136" t="s">
        <v>413</v>
      </c>
      <c r="D9" s="130" t="s">
        <v>18</v>
      </c>
      <c r="E9" s="130">
        <v>10</v>
      </c>
      <c r="F9" s="147"/>
      <c r="G9" s="22">
        <f t="shared" si="0"/>
        <v>0</v>
      </c>
      <c r="H9" s="1"/>
    </row>
    <row r="10" spans="1:8" s="2" customFormat="1" ht="13.8" x14ac:dyDescent="0.25">
      <c r="A10" s="16" t="s">
        <v>9</v>
      </c>
      <c r="B10" s="17" t="s">
        <v>23</v>
      </c>
      <c r="C10" s="136" t="s">
        <v>191</v>
      </c>
      <c r="D10" s="130" t="s">
        <v>18</v>
      </c>
      <c r="E10" s="130">
        <v>15</v>
      </c>
      <c r="F10" s="147"/>
      <c r="G10" s="22">
        <f t="shared" si="0"/>
        <v>0</v>
      </c>
      <c r="H10" s="1"/>
    </row>
    <row r="11" spans="1:8" s="2" customFormat="1" ht="20.25" customHeight="1" x14ac:dyDescent="0.25">
      <c r="A11" s="16" t="s">
        <v>9</v>
      </c>
      <c r="B11" s="17" t="s">
        <v>25</v>
      </c>
      <c r="C11" s="136" t="s">
        <v>414</v>
      </c>
      <c r="D11" s="130" t="s">
        <v>18</v>
      </c>
      <c r="E11" s="130">
        <v>6</v>
      </c>
      <c r="F11" s="147"/>
      <c r="G11" s="22">
        <f t="shared" si="0"/>
        <v>0</v>
      </c>
    </row>
    <row r="12" spans="1:8" s="2" customFormat="1" ht="20.25" customHeight="1" x14ac:dyDescent="0.25">
      <c r="A12" s="16" t="s">
        <v>9</v>
      </c>
      <c r="B12" s="17" t="s">
        <v>27</v>
      </c>
      <c r="C12" s="136" t="s">
        <v>34</v>
      </c>
      <c r="D12" s="130" t="s">
        <v>18</v>
      </c>
      <c r="E12" s="130">
        <v>19</v>
      </c>
      <c r="F12" s="147"/>
      <c r="G12" s="22">
        <f t="shared" si="0"/>
        <v>0</v>
      </c>
    </row>
    <row r="13" spans="1:8" s="2" customFormat="1" ht="20.25" customHeight="1" x14ac:dyDescent="0.25">
      <c r="A13" s="16" t="s">
        <v>9</v>
      </c>
      <c r="B13" s="17" t="s">
        <v>29</v>
      </c>
      <c r="C13" s="136" t="s">
        <v>198</v>
      </c>
      <c r="D13" s="130" t="s">
        <v>15</v>
      </c>
      <c r="E13" s="130">
        <v>1</v>
      </c>
      <c r="F13" s="147"/>
      <c r="G13" s="22">
        <f t="shared" si="0"/>
        <v>0</v>
      </c>
    </row>
    <row r="14" spans="1:8" s="2" customFormat="1" ht="20.25" customHeight="1" x14ac:dyDescent="0.25">
      <c r="A14" s="16" t="s">
        <v>9</v>
      </c>
      <c r="B14" s="17" t="s">
        <v>31</v>
      </c>
      <c r="C14" s="148" t="s">
        <v>415</v>
      </c>
      <c r="D14" s="130" t="s">
        <v>15</v>
      </c>
      <c r="E14" s="130">
        <v>1</v>
      </c>
      <c r="F14" s="147"/>
      <c r="G14" s="22">
        <f t="shared" si="0"/>
        <v>0</v>
      </c>
    </row>
    <row r="15" spans="1:8" s="2" customFormat="1" ht="20.25" customHeight="1" x14ac:dyDescent="0.25">
      <c r="A15" s="16" t="s">
        <v>9</v>
      </c>
      <c r="B15" s="17" t="s">
        <v>33</v>
      </c>
      <c r="C15" s="148" t="s">
        <v>202</v>
      </c>
      <c r="D15" s="130" t="s">
        <v>15</v>
      </c>
      <c r="E15" s="130">
        <v>1</v>
      </c>
      <c r="F15" s="147"/>
      <c r="G15" s="22">
        <f t="shared" si="0"/>
        <v>0</v>
      </c>
    </row>
    <row r="16" spans="1:8" s="2" customFormat="1" ht="13.8" x14ac:dyDescent="0.25">
      <c r="A16" s="16" t="s">
        <v>9</v>
      </c>
      <c r="B16" s="17" t="s">
        <v>35</v>
      </c>
      <c r="C16" s="148" t="s">
        <v>204</v>
      </c>
      <c r="D16" s="130" t="s">
        <v>15</v>
      </c>
      <c r="E16" s="130">
        <v>1</v>
      </c>
      <c r="F16" s="147"/>
      <c r="G16" s="22">
        <f t="shared" si="0"/>
        <v>0</v>
      </c>
    </row>
    <row r="17" spans="1:7" s="2" customFormat="1" ht="13.8" x14ac:dyDescent="0.25">
      <c r="A17" s="16" t="s">
        <v>9</v>
      </c>
      <c r="B17" s="17" t="s">
        <v>37</v>
      </c>
      <c r="C17" s="148" t="s">
        <v>206</v>
      </c>
      <c r="D17" s="130" t="s">
        <v>15</v>
      </c>
      <c r="E17" s="130">
        <v>1</v>
      </c>
      <c r="F17" s="147"/>
      <c r="G17" s="22">
        <f t="shared" si="0"/>
        <v>0</v>
      </c>
    </row>
    <row r="18" spans="1:7" s="2" customFormat="1" ht="13.8" x14ac:dyDescent="0.25">
      <c r="A18" s="16" t="s">
        <v>9</v>
      </c>
      <c r="B18" s="17" t="s">
        <v>39</v>
      </c>
      <c r="C18" s="148" t="s">
        <v>416</v>
      </c>
      <c r="D18" s="130" t="s">
        <v>15</v>
      </c>
      <c r="E18" s="130">
        <v>2</v>
      </c>
      <c r="F18" s="147"/>
      <c r="G18" s="22">
        <f t="shared" si="0"/>
        <v>0</v>
      </c>
    </row>
    <row r="19" spans="1:7" s="2" customFormat="1" ht="32.25" customHeight="1" x14ac:dyDescent="0.25">
      <c r="A19" s="16" t="s">
        <v>9</v>
      </c>
      <c r="B19" s="17" t="s">
        <v>41</v>
      </c>
      <c r="C19" s="148" t="s">
        <v>208</v>
      </c>
      <c r="D19" s="130" t="s">
        <v>43</v>
      </c>
      <c r="E19" s="130">
        <v>1</v>
      </c>
      <c r="F19" s="147"/>
      <c r="G19" s="22">
        <f t="shared" si="0"/>
        <v>0</v>
      </c>
    </row>
    <row r="20" spans="1:7" s="2" customFormat="1" ht="32.25" customHeight="1" x14ac:dyDescent="0.25">
      <c r="A20" s="16" t="s">
        <v>9</v>
      </c>
      <c r="B20" s="17" t="s">
        <v>44</v>
      </c>
      <c r="C20" s="148" t="s">
        <v>210</v>
      </c>
      <c r="D20" s="130" t="s">
        <v>15</v>
      </c>
      <c r="E20" s="130">
        <v>1</v>
      </c>
      <c r="F20" s="147"/>
      <c r="G20" s="22">
        <f>ROUND((E20*F20),2)</f>
        <v>0</v>
      </c>
    </row>
    <row r="21" spans="1:7" s="2" customFormat="1" ht="32.25" customHeight="1" x14ac:dyDescent="0.25">
      <c r="A21" s="16" t="s">
        <v>9</v>
      </c>
      <c r="B21" s="17" t="s">
        <v>46</v>
      </c>
      <c r="C21" s="148" t="s">
        <v>417</v>
      </c>
      <c r="D21" s="130" t="s">
        <v>15</v>
      </c>
      <c r="E21" s="130">
        <v>2</v>
      </c>
      <c r="F21" s="147"/>
      <c r="G21" s="22">
        <f>ROUND((E21*F21),2)</f>
        <v>0</v>
      </c>
    </row>
    <row r="22" spans="1:7" s="2" customFormat="1" ht="31.5" customHeight="1" x14ac:dyDescent="0.25">
      <c r="A22" s="16" t="s">
        <v>9</v>
      </c>
      <c r="B22" s="17" t="s">
        <v>48</v>
      </c>
      <c r="C22" s="148" t="s">
        <v>418</v>
      </c>
      <c r="D22" s="130" t="s">
        <v>15</v>
      </c>
      <c r="E22" s="130">
        <v>2</v>
      </c>
      <c r="F22" s="147"/>
      <c r="G22" s="22">
        <f t="shared" si="0"/>
        <v>0</v>
      </c>
    </row>
    <row r="23" spans="1:7" s="2" customFormat="1" ht="32.25" customHeight="1" x14ac:dyDescent="0.25">
      <c r="A23" s="16" t="s">
        <v>9</v>
      </c>
      <c r="B23" s="17" t="s">
        <v>50</v>
      </c>
      <c r="C23" s="148" t="s">
        <v>55</v>
      </c>
      <c r="D23" s="130" t="s">
        <v>15</v>
      </c>
      <c r="E23" s="130">
        <v>1</v>
      </c>
      <c r="F23" s="147"/>
      <c r="G23" s="22">
        <f t="shared" si="0"/>
        <v>0</v>
      </c>
    </row>
    <row r="24" spans="1:7" s="2" customFormat="1" ht="36" customHeight="1" x14ac:dyDescent="0.25">
      <c r="A24" s="16" t="s">
        <v>9</v>
      </c>
      <c r="B24" s="17" t="s">
        <v>52</v>
      </c>
      <c r="C24" s="148" t="s">
        <v>214</v>
      </c>
      <c r="D24" s="130" t="s">
        <v>15</v>
      </c>
      <c r="E24" s="130">
        <v>1</v>
      </c>
      <c r="F24" s="147"/>
      <c r="G24" s="22">
        <f t="shared" si="0"/>
        <v>0</v>
      </c>
    </row>
    <row r="25" spans="1:7" s="2" customFormat="1" ht="33" customHeight="1" x14ac:dyDescent="0.25">
      <c r="A25" s="16" t="s">
        <v>9</v>
      </c>
      <c r="B25" s="17" t="s">
        <v>54</v>
      </c>
      <c r="C25" s="148" t="s">
        <v>53</v>
      </c>
      <c r="D25" s="130" t="s">
        <v>15</v>
      </c>
      <c r="E25" s="130">
        <v>1</v>
      </c>
      <c r="F25" s="147"/>
      <c r="G25" s="22">
        <f t="shared" si="0"/>
        <v>0</v>
      </c>
    </row>
    <row r="26" spans="1:7" s="2" customFormat="1" ht="33" customHeight="1" x14ac:dyDescent="0.25">
      <c r="A26" s="16" t="s">
        <v>9</v>
      </c>
      <c r="B26" s="17" t="s">
        <v>56</v>
      </c>
      <c r="C26" s="148" t="s">
        <v>57</v>
      </c>
      <c r="D26" s="130" t="s">
        <v>15</v>
      </c>
      <c r="E26" s="130">
        <v>1</v>
      </c>
      <c r="F26" s="147"/>
      <c r="G26" s="22">
        <f t="shared" si="0"/>
        <v>0</v>
      </c>
    </row>
    <row r="27" spans="1:7" s="2" customFormat="1" ht="30.75" customHeight="1" x14ac:dyDescent="0.25">
      <c r="A27" s="16" t="s">
        <v>9</v>
      </c>
      <c r="B27" s="17" t="s">
        <v>58</v>
      </c>
      <c r="C27" s="148" t="s">
        <v>59</v>
      </c>
      <c r="D27" s="130" t="s">
        <v>15</v>
      </c>
      <c r="E27" s="130">
        <v>1</v>
      </c>
      <c r="F27" s="147"/>
      <c r="G27" s="22">
        <f t="shared" si="0"/>
        <v>0</v>
      </c>
    </row>
    <row r="28" spans="1:7" s="2" customFormat="1" ht="30" customHeight="1" x14ac:dyDescent="0.25">
      <c r="A28" s="16" t="s">
        <v>9</v>
      </c>
      <c r="B28" s="17" t="s">
        <v>60</v>
      </c>
      <c r="C28" s="149" t="s">
        <v>65</v>
      </c>
      <c r="D28" s="130" t="s">
        <v>66</v>
      </c>
      <c r="E28" s="150">
        <v>5</v>
      </c>
      <c r="F28" s="151"/>
      <c r="G28" s="152">
        <f t="shared" si="0"/>
        <v>0</v>
      </c>
    </row>
    <row r="29" spans="1:7" s="2" customFormat="1" ht="30" customHeight="1" x14ac:dyDescent="0.25">
      <c r="A29" s="16" t="s">
        <v>9</v>
      </c>
      <c r="B29" s="17" t="s">
        <v>62</v>
      </c>
      <c r="C29" s="149" t="s">
        <v>68</v>
      </c>
      <c r="D29" s="130" t="s">
        <v>69</v>
      </c>
      <c r="E29" s="150">
        <v>3.5</v>
      </c>
      <c r="F29" s="151"/>
      <c r="G29" s="152">
        <f t="shared" si="0"/>
        <v>0</v>
      </c>
    </row>
    <row r="30" spans="1:7" s="2" customFormat="1" ht="30" customHeight="1" x14ac:dyDescent="0.25">
      <c r="A30" s="16" t="s">
        <v>9</v>
      </c>
      <c r="B30" s="17" t="s">
        <v>64</v>
      </c>
      <c r="C30" s="149" t="s">
        <v>419</v>
      </c>
      <c r="D30" s="130" t="s">
        <v>66</v>
      </c>
      <c r="E30" s="150">
        <v>5</v>
      </c>
      <c r="F30" s="151"/>
      <c r="G30" s="152">
        <f t="shared" si="0"/>
        <v>0</v>
      </c>
    </row>
    <row r="31" spans="1:7" s="2" customFormat="1" ht="30" customHeight="1" x14ac:dyDescent="0.25">
      <c r="A31" s="16" t="s">
        <v>9</v>
      </c>
      <c r="B31" s="17" t="s">
        <v>67</v>
      </c>
      <c r="C31" s="149" t="s">
        <v>420</v>
      </c>
      <c r="D31" s="130" t="s">
        <v>66</v>
      </c>
      <c r="E31" s="150">
        <v>0.25</v>
      </c>
      <c r="F31" s="151"/>
      <c r="G31" s="152">
        <f t="shared" si="0"/>
        <v>0</v>
      </c>
    </row>
    <row r="32" spans="1:7" s="2" customFormat="1" ht="30" customHeight="1" x14ac:dyDescent="0.25">
      <c r="A32" s="16" t="s">
        <v>9</v>
      </c>
      <c r="B32" s="17" t="s">
        <v>70</v>
      </c>
      <c r="C32" s="149" t="s">
        <v>421</v>
      </c>
      <c r="D32" s="130" t="s">
        <v>66</v>
      </c>
      <c r="E32" s="150">
        <v>0.75</v>
      </c>
      <c r="F32" s="151"/>
      <c r="G32" s="152">
        <f t="shared" si="0"/>
        <v>0</v>
      </c>
    </row>
    <row r="33" spans="1:9" s="2" customFormat="1" ht="30" customHeight="1" x14ac:dyDescent="0.25">
      <c r="A33" s="16" t="s">
        <v>9</v>
      </c>
      <c r="B33" s="17" t="s">
        <v>72</v>
      </c>
      <c r="C33" s="149" t="s">
        <v>422</v>
      </c>
      <c r="D33" s="130" t="s">
        <v>66</v>
      </c>
      <c r="E33" s="150">
        <v>5</v>
      </c>
      <c r="F33" s="151"/>
      <c r="G33" s="152">
        <f t="shared" si="0"/>
        <v>0</v>
      </c>
    </row>
    <row r="34" spans="1:9" s="2" customFormat="1" ht="30" customHeight="1" x14ac:dyDescent="0.25">
      <c r="A34" s="16" t="s">
        <v>9</v>
      </c>
      <c r="B34" s="17" t="s">
        <v>423</v>
      </c>
      <c r="C34" s="149" t="s">
        <v>424</v>
      </c>
      <c r="D34" s="130" t="s">
        <v>66</v>
      </c>
      <c r="E34" s="150">
        <v>1</v>
      </c>
      <c r="F34" s="151"/>
      <c r="G34" s="152">
        <f t="shared" si="0"/>
        <v>0</v>
      </c>
    </row>
    <row r="35" spans="1:9" s="2" customFormat="1" ht="30" customHeight="1" x14ac:dyDescent="0.25">
      <c r="A35" s="16" t="s">
        <v>9</v>
      </c>
      <c r="B35" s="17" t="s">
        <v>425</v>
      </c>
      <c r="C35" s="149" t="s">
        <v>426</v>
      </c>
      <c r="D35" s="130" t="s">
        <v>43</v>
      </c>
      <c r="E35" s="150">
        <v>1</v>
      </c>
      <c r="F35" s="151"/>
      <c r="G35" s="152">
        <f>ROUND((E35*F35),2)</f>
        <v>0</v>
      </c>
    </row>
    <row r="36" spans="1:9" s="2" customFormat="1" ht="30" customHeight="1" x14ac:dyDescent="0.25">
      <c r="A36" s="16" t="s">
        <v>9</v>
      </c>
      <c r="B36" s="17" t="s">
        <v>427</v>
      </c>
      <c r="C36" s="149" t="s">
        <v>231</v>
      </c>
      <c r="D36" s="130" t="s">
        <v>43</v>
      </c>
      <c r="E36" s="150">
        <v>1</v>
      </c>
      <c r="F36" s="151"/>
      <c r="G36" s="152">
        <f t="shared" si="0"/>
        <v>0</v>
      </c>
    </row>
    <row r="37" spans="1:9" s="2" customFormat="1" ht="28.5" customHeight="1" thickBot="1" x14ac:dyDescent="0.3">
      <c r="A37" s="16" t="s">
        <v>9</v>
      </c>
      <c r="B37" s="17" t="s">
        <v>428</v>
      </c>
      <c r="C37" s="149" t="s">
        <v>233</v>
      </c>
      <c r="D37" s="130" t="s">
        <v>43</v>
      </c>
      <c r="E37" s="150">
        <v>1</v>
      </c>
      <c r="F37" s="151"/>
      <c r="G37" s="152">
        <f t="shared" si="0"/>
        <v>0</v>
      </c>
    </row>
    <row r="38" spans="1:9" s="2" customFormat="1" ht="28.5" customHeight="1" thickBot="1" x14ac:dyDescent="0.3">
      <c r="A38" s="24" t="s">
        <v>9</v>
      </c>
      <c r="B38" s="25" t="s">
        <v>429</v>
      </c>
      <c r="C38" s="153" t="s">
        <v>235</v>
      </c>
      <c r="D38" s="134" t="s">
        <v>43</v>
      </c>
      <c r="E38" s="134">
        <v>1</v>
      </c>
      <c r="F38" s="154"/>
      <c r="G38" s="29">
        <f t="shared" si="0"/>
        <v>0</v>
      </c>
      <c r="H38" s="45" t="s">
        <v>74</v>
      </c>
      <c r="I38" s="31">
        <f>ROUND(SUM(G5:G38),2)</f>
        <v>0</v>
      </c>
    </row>
    <row r="39" spans="1:9" s="2" customFormat="1" ht="31.5" customHeight="1" x14ac:dyDescent="0.25">
      <c r="A39" s="16" t="s">
        <v>75</v>
      </c>
      <c r="B39" s="17" t="s">
        <v>76</v>
      </c>
      <c r="C39" s="136" t="s">
        <v>238</v>
      </c>
      <c r="D39" s="130" t="s">
        <v>15</v>
      </c>
      <c r="E39" s="130">
        <v>1</v>
      </c>
      <c r="F39" s="147"/>
      <c r="G39" s="22">
        <f t="shared" si="0"/>
        <v>0</v>
      </c>
      <c r="H39" s="1"/>
    </row>
    <row r="40" spans="1:9" s="2" customFormat="1" ht="31.5" customHeight="1" x14ac:dyDescent="0.25">
      <c r="A40" s="16" t="s">
        <v>75</v>
      </c>
      <c r="B40" s="17" t="s">
        <v>78</v>
      </c>
      <c r="C40" s="136" t="s">
        <v>81</v>
      </c>
      <c r="D40" s="130" t="s">
        <v>15</v>
      </c>
      <c r="E40" s="130">
        <v>1</v>
      </c>
      <c r="F40" s="147"/>
      <c r="G40" s="22">
        <f t="shared" si="0"/>
        <v>0</v>
      </c>
      <c r="H40" s="1"/>
    </row>
    <row r="41" spans="1:9" s="2" customFormat="1" ht="31.5" customHeight="1" x14ac:dyDescent="0.25">
      <c r="A41" s="16" t="s">
        <v>75</v>
      </c>
      <c r="B41" s="17" t="s">
        <v>80</v>
      </c>
      <c r="C41" s="136" t="s">
        <v>430</v>
      </c>
      <c r="D41" s="130" t="s">
        <v>15</v>
      </c>
      <c r="E41" s="130">
        <v>1</v>
      </c>
      <c r="F41" s="147"/>
      <c r="G41" s="22">
        <f t="shared" si="0"/>
        <v>0</v>
      </c>
      <c r="H41" s="1"/>
    </row>
    <row r="42" spans="1:9" s="2" customFormat="1" ht="29.25" customHeight="1" x14ac:dyDescent="0.25">
      <c r="A42" s="16" t="s">
        <v>75</v>
      </c>
      <c r="B42" s="17" t="s">
        <v>82</v>
      </c>
      <c r="C42" s="136" t="s">
        <v>83</v>
      </c>
      <c r="D42" s="130" t="s">
        <v>18</v>
      </c>
      <c r="E42" s="130">
        <v>21</v>
      </c>
      <c r="F42" s="147"/>
      <c r="G42" s="22">
        <f t="shared" si="0"/>
        <v>0</v>
      </c>
      <c r="H42" s="1"/>
    </row>
    <row r="43" spans="1:9" s="2" customFormat="1" ht="27" customHeight="1" x14ac:dyDescent="0.25">
      <c r="A43" s="16" t="s">
        <v>75</v>
      </c>
      <c r="B43" s="17" t="s">
        <v>84</v>
      </c>
      <c r="C43" s="136" t="s">
        <v>431</v>
      </c>
      <c r="D43" s="130" t="s">
        <v>18</v>
      </c>
      <c r="E43" s="130">
        <v>19</v>
      </c>
      <c r="F43" s="147"/>
      <c r="G43" s="22">
        <f t="shared" si="0"/>
        <v>0</v>
      </c>
      <c r="H43" s="1"/>
    </row>
    <row r="44" spans="1:9" s="2" customFormat="1" ht="27.75" customHeight="1" x14ac:dyDescent="0.25">
      <c r="A44" s="16" t="s">
        <v>75</v>
      </c>
      <c r="B44" s="17" t="s">
        <v>86</v>
      </c>
      <c r="C44" s="136" t="s">
        <v>87</v>
      </c>
      <c r="D44" s="130" t="s">
        <v>43</v>
      </c>
      <c r="E44" s="130">
        <v>2</v>
      </c>
      <c r="F44" s="147"/>
      <c r="G44" s="22">
        <f>ROUND((E44*F44),2)</f>
        <v>0</v>
      </c>
      <c r="H44" s="1"/>
    </row>
    <row r="45" spans="1:9" s="2" customFormat="1" ht="29.25" customHeight="1" x14ac:dyDescent="0.25">
      <c r="A45" s="16" t="s">
        <v>75</v>
      </c>
      <c r="B45" s="17" t="s">
        <v>88</v>
      </c>
      <c r="C45" s="136" t="s">
        <v>89</v>
      </c>
      <c r="D45" s="130" t="s">
        <v>18</v>
      </c>
      <c r="E45" s="130">
        <v>10</v>
      </c>
      <c r="F45" s="147"/>
      <c r="G45" s="22">
        <f t="shared" si="0"/>
        <v>0</v>
      </c>
      <c r="H45" s="1"/>
    </row>
    <row r="46" spans="1:9" s="2" customFormat="1" ht="29.25" customHeight="1" x14ac:dyDescent="0.25">
      <c r="A46" s="16" t="s">
        <v>75</v>
      </c>
      <c r="B46" s="17" t="s">
        <v>90</v>
      </c>
      <c r="C46" s="136" t="s">
        <v>91</v>
      </c>
      <c r="D46" s="130" t="s">
        <v>18</v>
      </c>
      <c r="E46" s="130">
        <v>5</v>
      </c>
      <c r="F46" s="147"/>
      <c r="G46" s="22">
        <f t="shared" si="0"/>
        <v>0</v>
      </c>
      <c r="H46" s="1"/>
    </row>
    <row r="47" spans="1:9" s="2" customFormat="1" ht="29.25" customHeight="1" x14ac:dyDescent="0.25">
      <c r="A47" s="16" t="s">
        <v>75</v>
      </c>
      <c r="B47" s="17" t="s">
        <v>92</v>
      </c>
      <c r="C47" s="136" t="s">
        <v>93</v>
      </c>
      <c r="D47" s="130" t="s">
        <v>18</v>
      </c>
      <c r="E47" s="130">
        <v>5</v>
      </c>
      <c r="F47" s="147"/>
      <c r="G47" s="22">
        <f t="shared" si="0"/>
        <v>0</v>
      </c>
      <c r="H47" s="1"/>
    </row>
    <row r="48" spans="1:9" s="2" customFormat="1" ht="29.25" customHeight="1" x14ac:dyDescent="0.3">
      <c r="A48" s="16" t="s">
        <v>75</v>
      </c>
      <c r="B48" s="17" t="s">
        <v>94</v>
      </c>
      <c r="C48" s="136" t="s">
        <v>95</v>
      </c>
      <c r="D48" s="130" t="s">
        <v>43</v>
      </c>
      <c r="E48" s="130">
        <v>1</v>
      </c>
      <c r="F48" s="147"/>
      <c r="G48" s="22">
        <f t="shared" si="0"/>
        <v>0</v>
      </c>
      <c r="H48"/>
      <c r="I48"/>
    </row>
    <row r="49" spans="1:9" s="2" customFormat="1" ht="29.25" customHeight="1" x14ac:dyDescent="0.3">
      <c r="A49" s="16" t="s">
        <v>75</v>
      </c>
      <c r="B49" s="17" t="s">
        <v>96</v>
      </c>
      <c r="C49" s="156" t="s">
        <v>432</v>
      </c>
      <c r="D49" s="130" t="s">
        <v>15</v>
      </c>
      <c r="E49" s="150">
        <v>1</v>
      </c>
      <c r="F49" s="151"/>
      <c r="G49" s="152">
        <f t="shared" si="0"/>
        <v>0</v>
      </c>
      <c r="H49"/>
      <c r="I49"/>
    </row>
    <row r="50" spans="1:9" s="2" customFormat="1" ht="29.25" customHeight="1" x14ac:dyDescent="0.3">
      <c r="A50" s="16" t="s">
        <v>75</v>
      </c>
      <c r="B50" s="17" t="s">
        <v>98</v>
      </c>
      <c r="C50" s="156" t="s">
        <v>433</v>
      </c>
      <c r="D50" s="130" t="s">
        <v>15</v>
      </c>
      <c r="E50" s="150">
        <v>2</v>
      </c>
      <c r="F50" s="151"/>
      <c r="G50" s="152">
        <f t="shared" si="0"/>
        <v>0</v>
      </c>
      <c r="H50"/>
      <c r="I50"/>
    </row>
    <row r="51" spans="1:9" s="2" customFormat="1" ht="29.25" customHeight="1" x14ac:dyDescent="0.3">
      <c r="A51" s="16" t="s">
        <v>75</v>
      </c>
      <c r="B51" s="17" t="s">
        <v>100</v>
      </c>
      <c r="C51" s="156" t="s">
        <v>250</v>
      </c>
      <c r="D51" s="130" t="s">
        <v>43</v>
      </c>
      <c r="E51" s="150">
        <v>1</v>
      </c>
      <c r="F51" s="151"/>
      <c r="G51" s="152">
        <f t="shared" si="0"/>
        <v>0</v>
      </c>
      <c r="H51"/>
      <c r="I51"/>
    </row>
    <row r="52" spans="1:9" s="2" customFormat="1" ht="29.25" customHeight="1" x14ac:dyDescent="0.3">
      <c r="A52" s="16" t="s">
        <v>75</v>
      </c>
      <c r="B52" s="17" t="s">
        <v>434</v>
      </c>
      <c r="C52" s="156" t="s">
        <v>435</v>
      </c>
      <c r="D52" s="130" t="s">
        <v>69</v>
      </c>
      <c r="E52" s="150">
        <v>0.25</v>
      </c>
      <c r="F52" s="151"/>
      <c r="G52" s="152">
        <f t="shared" si="0"/>
        <v>0</v>
      </c>
      <c r="H52"/>
      <c r="I52"/>
    </row>
    <row r="53" spans="1:9" s="2" customFormat="1" ht="29.25" customHeight="1" x14ac:dyDescent="0.3">
      <c r="A53" s="16" t="s">
        <v>75</v>
      </c>
      <c r="B53" s="17" t="s">
        <v>436</v>
      </c>
      <c r="C53" s="156" t="s">
        <v>437</v>
      </c>
      <c r="D53" s="130" t="s">
        <v>69</v>
      </c>
      <c r="E53" s="150">
        <v>0.75</v>
      </c>
      <c r="F53" s="151"/>
      <c r="G53" s="152">
        <f t="shared" si="0"/>
        <v>0</v>
      </c>
      <c r="H53"/>
      <c r="I53"/>
    </row>
    <row r="54" spans="1:9" s="2" customFormat="1" ht="29.25" customHeight="1" thickBot="1" x14ac:dyDescent="0.35">
      <c r="A54" s="16" t="s">
        <v>75</v>
      </c>
      <c r="B54" s="17" t="s">
        <v>438</v>
      </c>
      <c r="C54" s="156" t="s">
        <v>439</v>
      </c>
      <c r="D54" s="130" t="s">
        <v>69</v>
      </c>
      <c r="E54" s="150">
        <v>1.5</v>
      </c>
      <c r="F54" s="151"/>
      <c r="G54" s="152">
        <f t="shared" si="0"/>
        <v>0</v>
      </c>
      <c r="H54"/>
      <c r="I54"/>
    </row>
    <row r="55" spans="1:9" s="2" customFormat="1" ht="29.25" customHeight="1" thickBot="1" x14ac:dyDescent="0.3">
      <c r="A55" s="24" t="s">
        <v>75</v>
      </c>
      <c r="B55" s="25" t="s">
        <v>440</v>
      </c>
      <c r="C55" s="137" t="s">
        <v>441</v>
      </c>
      <c r="D55" s="134" t="s">
        <v>66</v>
      </c>
      <c r="E55" s="134">
        <v>1</v>
      </c>
      <c r="F55" s="154"/>
      <c r="G55" s="29">
        <f t="shared" si="0"/>
        <v>0</v>
      </c>
      <c r="H55" s="45" t="s">
        <v>102</v>
      </c>
      <c r="I55" s="31">
        <f>ROUND(SUM(G39:G55),2)</f>
        <v>0</v>
      </c>
    </row>
    <row r="56" spans="1:9" s="2" customFormat="1" ht="41.4" customHeight="1" thickBot="1" x14ac:dyDescent="0.35">
      <c r="A56"/>
      <c r="B56"/>
      <c r="C56" s="157"/>
      <c r="D56"/>
      <c r="E56"/>
      <c r="F56" s="48" t="s">
        <v>442</v>
      </c>
      <c r="G56" s="49">
        <f>SUM(G5:G55)</f>
        <v>0</v>
      </c>
      <c r="H56" s="1"/>
    </row>
  </sheetData>
  <mergeCells count="2">
    <mergeCell ref="A1:G1"/>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0334-A927-43C1-AAA6-09F775AA279D}">
  <dimension ref="A1:I23"/>
  <sheetViews>
    <sheetView topLeftCell="E19" zoomScaleNormal="100" workbookViewId="0">
      <selection activeCell="C20" sqref="C20"/>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9" ht="39.9" customHeight="1" x14ac:dyDescent="0.25">
      <c r="A1" s="284" t="s">
        <v>411</v>
      </c>
      <c r="B1" s="284"/>
      <c r="C1" s="284"/>
      <c r="D1" s="284"/>
      <c r="E1" s="284"/>
      <c r="F1" s="284"/>
      <c r="G1" s="284"/>
    </row>
    <row r="2" spans="1:9" ht="21.75" customHeight="1" thickBot="1" x14ac:dyDescent="0.3">
      <c r="A2" s="3"/>
      <c r="B2" s="3"/>
      <c r="C2" s="3"/>
      <c r="D2" s="3"/>
      <c r="E2" s="4"/>
      <c r="F2" s="3"/>
      <c r="G2" s="3"/>
    </row>
    <row r="3" spans="1:9" ht="21.75" customHeight="1" x14ac:dyDescent="0.25">
      <c r="A3" s="285" t="s">
        <v>412</v>
      </c>
      <c r="B3" s="286"/>
      <c r="C3" s="286"/>
      <c r="D3" s="286"/>
      <c r="E3" s="286"/>
      <c r="F3" s="286"/>
      <c r="G3" s="287"/>
    </row>
    <row r="4" spans="1:9" ht="46.95" customHeight="1" thickBot="1" x14ac:dyDescent="0.3">
      <c r="A4" s="55" t="s">
        <v>2</v>
      </c>
      <c r="B4" s="56" t="s">
        <v>3</v>
      </c>
      <c r="C4" s="57" t="s">
        <v>4</v>
      </c>
      <c r="D4" s="57" t="s">
        <v>5</v>
      </c>
      <c r="E4" s="58" t="s">
        <v>6</v>
      </c>
      <c r="F4" s="59" t="s">
        <v>7</v>
      </c>
      <c r="G4" s="60" t="s">
        <v>8</v>
      </c>
    </row>
    <row r="5" spans="1:9" ht="20.25" customHeight="1" x14ac:dyDescent="0.25">
      <c r="A5" s="10" t="s">
        <v>104</v>
      </c>
      <c r="B5" s="11" t="s">
        <v>10</v>
      </c>
      <c r="C5" s="135" t="s">
        <v>105</v>
      </c>
      <c r="D5" s="11" t="s">
        <v>43</v>
      </c>
      <c r="E5" s="80">
        <v>1</v>
      </c>
      <c r="F5" s="14"/>
      <c r="G5" s="15">
        <f t="shared" ref="G5:G19" si="0">ROUND((E5*F5),2)</f>
        <v>0</v>
      </c>
    </row>
    <row r="6" spans="1:9" ht="20.25" customHeight="1" x14ac:dyDescent="0.25">
      <c r="A6" s="16" t="s">
        <v>104</v>
      </c>
      <c r="B6" s="17" t="s">
        <v>13</v>
      </c>
      <c r="C6" s="136" t="s">
        <v>110</v>
      </c>
      <c r="D6" s="17" t="s">
        <v>109</v>
      </c>
      <c r="E6" s="17">
        <v>7</v>
      </c>
      <c r="F6" s="21"/>
      <c r="G6" s="22">
        <f t="shared" si="0"/>
        <v>0</v>
      </c>
    </row>
    <row r="7" spans="1:9" ht="19.5" customHeight="1" x14ac:dyDescent="0.25">
      <c r="A7" s="16" t="s">
        <v>104</v>
      </c>
      <c r="B7" s="17" t="s">
        <v>16</v>
      </c>
      <c r="C7" s="136" t="s">
        <v>257</v>
      </c>
      <c r="D7" s="17" t="s">
        <v>109</v>
      </c>
      <c r="E7" s="130">
        <v>8</v>
      </c>
      <c r="F7" s="21"/>
      <c r="G7" s="22">
        <f t="shared" si="0"/>
        <v>0</v>
      </c>
    </row>
    <row r="8" spans="1:9" ht="20.25" customHeight="1" x14ac:dyDescent="0.25">
      <c r="A8" s="16" t="s">
        <v>104</v>
      </c>
      <c r="B8" s="17" t="s">
        <v>19</v>
      </c>
      <c r="C8" s="136" t="s">
        <v>120</v>
      </c>
      <c r="D8" s="17" t="s">
        <v>113</v>
      </c>
      <c r="E8" s="17">
        <v>1</v>
      </c>
      <c r="F8" s="21"/>
      <c r="G8" s="22">
        <f>ROUND((E8*F8),2)</f>
        <v>0</v>
      </c>
    </row>
    <row r="9" spans="1:9" x14ac:dyDescent="0.25">
      <c r="A9" s="16" t="s">
        <v>104</v>
      </c>
      <c r="B9" s="17" t="s">
        <v>21</v>
      </c>
      <c r="C9" s="136" t="s">
        <v>121</v>
      </c>
      <c r="D9" s="17" t="s">
        <v>113</v>
      </c>
      <c r="E9" s="130">
        <v>5</v>
      </c>
      <c r="F9" s="21"/>
      <c r="G9" s="22">
        <f>ROUND((E9*F9),2)</f>
        <v>0</v>
      </c>
    </row>
    <row r="10" spans="1:9" ht="17.399999999999999" thickBot="1" x14ac:dyDescent="0.3">
      <c r="A10" s="16" t="s">
        <v>104</v>
      </c>
      <c r="B10" s="17" t="s">
        <v>23</v>
      </c>
      <c r="C10" s="136" t="s">
        <v>123</v>
      </c>
      <c r="D10" s="17" t="s">
        <v>109</v>
      </c>
      <c r="E10" s="17">
        <v>18</v>
      </c>
      <c r="F10" s="21"/>
      <c r="G10" s="22">
        <f>ROUND((E10*F10),2)</f>
        <v>0</v>
      </c>
    </row>
    <row r="11" spans="1:9" ht="29.25" customHeight="1" thickBot="1" x14ac:dyDescent="0.3">
      <c r="A11" s="16" t="s">
        <v>104</v>
      </c>
      <c r="B11" s="17" t="s">
        <v>25</v>
      </c>
      <c r="C11" s="137" t="s">
        <v>124</v>
      </c>
      <c r="D11" s="17" t="s">
        <v>119</v>
      </c>
      <c r="E11" s="17">
        <v>1</v>
      </c>
      <c r="F11" s="28"/>
      <c r="G11" s="29">
        <f>ROUND((E11*F11),2)</f>
        <v>0</v>
      </c>
      <c r="H11" s="30" t="s">
        <v>74</v>
      </c>
      <c r="I11" s="31">
        <f>ROUND(SUM(G5:G11),2)</f>
        <v>0</v>
      </c>
    </row>
    <row r="12" spans="1:9" ht="29.25" customHeight="1" x14ac:dyDescent="0.25">
      <c r="A12" s="10" t="s">
        <v>443</v>
      </c>
      <c r="B12" s="11" t="s">
        <v>444</v>
      </c>
      <c r="C12" s="135" t="s">
        <v>445</v>
      </c>
      <c r="D12" s="11" t="s">
        <v>109</v>
      </c>
      <c r="E12" s="80">
        <v>15</v>
      </c>
      <c r="F12" s="138"/>
      <c r="G12" s="22">
        <f t="shared" si="0"/>
        <v>0</v>
      </c>
      <c r="H12" s="33"/>
      <c r="I12" s="34"/>
    </row>
    <row r="13" spans="1:9" ht="29.25" customHeight="1" x14ac:dyDescent="0.25">
      <c r="A13" s="16" t="s">
        <v>443</v>
      </c>
      <c r="B13" s="17" t="s">
        <v>446</v>
      </c>
      <c r="C13" s="136" t="s">
        <v>355</v>
      </c>
      <c r="D13" s="17" t="s">
        <v>109</v>
      </c>
      <c r="E13" s="130">
        <v>8</v>
      </c>
      <c r="F13" s="21"/>
      <c r="G13" s="22">
        <f t="shared" si="0"/>
        <v>0</v>
      </c>
      <c r="H13" s="33"/>
      <c r="I13" s="34"/>
    </row>
    <row r="14" spans="1:9" ht="28.2" thickBot="1" x14ac:dyDescent="0.3">
      <c r="A14" s="16" t="s">
        <v>443</v>
      </c>
      <c r="B14" s="17" t="s">
        <v>447</v>
      </c>
      <c r="C14" s="136" t="s">
        <v>150</v>
      </c>
      <c r="D14" s="17" t="s">
        <v>109</v>
      </c>
      <c r="E14" s="17">
        <v>4</v>
      </c>
      <c r="F14" s="21"/>
      <c r="G14" s="22">
        <f t="shared" si="0"/>
        <v>0</v>
      </c>
      <c r="H14" s="33"/>
      <c r="I14" s="34"/>
    </row>
    <row r="15" spans="1:9" ht="28.2" thickBot="1" x14ac:dyDescent="0.3">
      <c r="A15" s="16" t="s">
        <v>443</v>
      </c>
      <c r="B15" s="17" t="s">
        <v>448</v>
      </c>
      <c r="C15" s="137" t="s">
        <v>152</v>
      </c>
      <c r="D15" s="17" t="s">
        <v>109</v>
      </c>
      <c r="E15" s="17">
        <v>3</v>
      </c>
      <c r="F15" s="28"/>
      <c r="G15" s="29">
        <f t="shared" si="0"/>
        <v>0</v>
      </c>
      <c r="H15" s="30" t="s">
        <v>449</v>
      </c>
      <c r="I15" s="31">
        <f>ROUND(SUM(G12:G15),2)</f>
        <v>0</v>
      </c>
    </row>
    <row r="16" spans="1:9" s="37" customFormat="1" x14ac:dyDescent="0.25">
      <c r="A16" s="10" t="s">
        <v>450</v>
      </c>
      <c r="B16" s="11" t="s">
        <v>451</v>
      </c>
      <c r="C16" s="135" t="s">
        <v>164</v>
      </c>
      <c r="D16" s="11" t="s">
        <v>113</v>
      </c>
      <c r="E16" s="80">
        <v>5</v>
      </c>
      <c r="F16" s="139"/>
      <c r="G16" s="15">
        <f t="shared" si="0"/>
        <v>0</v>
      </c>
      <c r="H16" s="33"/>
      <c r="I16" s="34"/>
    </row>
    <row r="17" spans="1:9" s="37" customFormat="1" ht="17.399999999999999" thickBot="1" x14ac:dyDescent="0.3">
      <c r="A17" s="16" t="s">
        <v>450</v>
      </c>
      <c r="B17" s="17" t="s">
        <v>452</v>
      </c>
      <c r="C17" s="136" t="s">
        <v>166</v>
      </c>
      <c r="D17" s="17" t="s">
        <v>109</v>
      </c>
      <c r="E17" s="130">
        <v>18</v>
      </c>
      <c r="F17" s="140"/>
      <c r="G17" s="22">
        <f t="shared" si="0"/>
        <v>0</v>
      </c>
      <c r="H17" s="33"/>
      <c r="I17" s="34"/>
    </row>
    <row r="18" spans="1:9" s="37" customFormat="1" ht="28.2" thickBot="1" x14ac:dyDescent="0.3">
      <c r="A18" s="158" t="s">
        <v>450</v>
      </c>
      <c r="B18" s="159" t="s">
        <v>453</v>
      </c>
      <c r="C18" s="156" t="s">
        <v>454</v>
      </c>
      <c r="D18" s="159" t="s">
        <v>113</v>
      </c>
      <c r="E18" s="159">
        <v>2</v>
      </c>
      <c r="F18" s="44"/>
      <c r="G18" s="29">
        <f t="shared" si="0"/>
        <v>0</v>
      </c>
      <c r="H18" s="30" t="s">
        <v>455</v>
      </c>
      <c r="I18" s="31">
        <f>ROUND(SUM(G16:G18),2)</f>
        <v>0</v>
      </c>
    </row>
    <row r="19" spans="1:9" s="37" customFormat="1" ht="28.2" thickBot="1" x14ac:dyDescent="0.3">
      <c r="A19" s="121" t="s">
        <v>456</v>
      </c>
      <c r="B19" s="122" t="s">
        <v>161</v>
      </c>
      <c r="C19" s="160" t="s">
        <v>172</v>
      </c>
      <c r="D19" s="122" t="s">
        <v>43</v>
      </c>
      <c r="E19" s="122">
        <v>1</v>
      </c>
      <c r="F19" s="28"/>
      <c r="G19" s="29">
        <f t="shared" si="0"/>
        <v>0</v>
      </c>
      <c r="H19" s="30" t="s">
        <v>167</v>
      </c>
      <c r="I19" s="31">
        <f>ROUND(SUM(G19:G19),2)</f>
        <v>0</v>
      </c>
    </row>
    <row r="20" spans="1:9" ht="44.25" customHeight="1" thickBot="1" x14ac:dyDescent="0.3">
      <c r="A20" s="46"/>
      <c r="B20" s="47"/>
      <c r="C20" s="46"/>
      <c r="D20" s="47"/>
      <c r="E20" s="47"/>
      <c r="F20" s="141" t="s">
        <v>442</v>
      </c>
      <c r="G20" s="142">
        <f>SUM(G5:G19)</f>
        <v>0</v>
      </c>
      <c r="H20" s="50"/>
      <c r="I20" s="34"/>
    </row>
    <row r="21" spans="1:9" ht="20.25" customHeight="1" x14ac:dyDescent="0.25">
      <c r="A21" s="143"/>
      <c r="B21" s="144"/>
      <c r="C21" s="144"/>
      <c r="D21" s="144"/>
      <c r="E21" s="145"/>
      <c r="F21" s="144"/>
      <c r="G21" s="83"/>
    </row>
    <row r="22" spans="1:9" x14ac:dyDescent="0.25">
      <c r="A22" s="46"/>
      <c r="B22" s="47"/>
      <c r="C22" s="46"/>
      <c r="D22" s="47"/>
      <c r="E22" s="47"/>
      <c r="F22" s="82"/>
      <c r="G22" s="83"/>
    </row>
    <row r="23" spans="1:9" x14ac:dyDescent="0.25">
      <c r="A23" s="46"/>
      <c r="B23" s="47"/>
      <c r="C23" s="46"/>
      <c r="D23" s="47"/>
      <c r="E23" s="47"/>
      <c r="F23" s="82"/>
      <c r="G23" s="83"/>
    </row>
  </sheetData>
  <mergeCells count="2">
    <mergeCell ref="A1:G1"/>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55E4-0C2E-41EA-901F-F598D43C29FF}">
  <dimension ref="A1:I60"/>
  <sheetViews>
    <sheetView topLeftCell="C45" zoomScaleNormal="100"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284" t="s">
        <v>457</v>
      </c>
      <c r="B1" s="284"/>
      <c r="C1" s="284"/>
      <c r="D1" s="284"/>
      <c r="E1" s="284"/>
      <c r="F1" s="284"/>
      <c r="G1" s="284"/>
    </row>
    <row r="2" spans="1:8" ht="15" customHeight="1" thickBot="1" x14ac:dyDescent="0.35">
      <c r="A2" s="3"/>
      <c r="B2" s="3"/>
      <c r="C2" s="3"/>
      <c r="D2" s="3"/>
      <c r="E2" s="4"/>
      <c r="F2" s="3"/>
      <c r="G2" s="3"/>
    </row>
    <row r="3" spans="1:8" s="2" customFormat="1" ht="21.75" customHeight="1" x14ac:dyDescent="0.25">
      <c r="A3" s="285" t="s">
        <v>458</v>
      </c>
      <c r="B3" s="286"/>
      <c r="C3" s="286"/>
      <c r="D3" s="286"/>
      <c r="E3" s="286"/>
      <c r="F3" s="286"/>
      <c r="G3" s="287"/>
      <c r="H3" s="1"/>
    </row>
    <row r="4" spans="1:8" s="2" customFormat="1" ht="28.2" thickBot="1" x14ac:dyDescent="0.3">
      <c r="A4" s="55" t="s">
        <v>2</v>
      </c>
      <c r="B4" s="57" t="s">
        <v>3</v>
      </c>
      <c r="C4" s="57" t="s">
        <v>4</v>
      </c>
      <c r="D4" s="57" t="s">
        <v>5</v>
      </c>
      <c r="E4" s="58" t="s">
        <v>6</v>
      </c>
      <c r="F4" s="59" t="s">
        <v>7</v>
      </c>
      <c r="G4" s="60" t="s">
        <v>8</v>
      </c>
      <c r="H4" s="1"/>
    </row>
    <row r="5" spans="1:8" s="2" customFormat="1" ht="13.8" x14ac:dyDescent="0.25">
      <c r="A5" s="10" t="s">
        <v>9</v>
      </c>
      <c r="B5" s="11" t="s">
        <v>10</v>
      </c>
      <c r="C5" s="135" t="s">
        <v>11</v>
      </c>
      <c r="D5" s="80" t="s">
        <v>12</v>
      </c>
      <c r="E5" s="80">
        <v>1</v>
      </c>
      <c r="F5" s="146"/>
      <c r="G5" s="15">
        <f t="shared" ref="G5:G59" si="0">ROUND((E5*F5),2)</f>
        <v>0</v>
      </c>
      <c r="H5" s="1"/>
    </row>
    <row r="6" spans="1:8" s="2" customFormat="1" ht="13.8" x14ac:dyDescent="0.25">
      <c r="A6" s="16" t="s">
        <v>9</v>
      </c>
      <c r="B6" s="17" t="s">
        <v>13</v>
      </c>
      <c r="C6" s="136" t="s">
        <v>180</v>
      </c>
      <c r="D6" s="130" t="s">
        <v>15</v>
      </c>
      <c r="E6" s="130">
        <v>1</v>
      </c>
      <c r="F6" s="147"/>
      <c r="G6" s="22">
        <f t="shared" si="0"/>
        <v>0</v>
      </c>
      <c r="H6" s="1"/>
    </row>
    <row r="7" spans="1:8" s="2" customFormat="1" ht="13.8" x14ac:dyDescent="0.25">
      <c r="A7" s="16" t="s">
        <v>9</v>
      </c>
      <c r="B7" s="17" t="s">
        <v>16</v>
      </c>
      <c r="C7" s="136" t="s">
        <v>182</v>
      </c>
      <c r="D7" s="130" t="s">
        <v>15</v>
      </c>
      <c r="E7" s="130">
        <v>1</v>
      </c>
      <c r="F7" s="147"/>
      <c r="G7" s="22">
        <f t="shared" si="0"/>
        <v>0</v>
      </c>
      <c r="H7" s="1"/>
    </row>
    <row r="8" spans="1:8" s="2" customFormat="1" ht="13.8" x14ac:dyDescent="0.25">
      <c r="A8" s="16" t="s">
        <v>9</v>
      </c>
      <c r="B8" s="17" t="s">
        <v>19</v>
      </c>
      <c r="C8" s="136" t="s">
        <v>183</v>
      </c>
      <c r="D8" s="130" t="s">
        <v>18</v>
      </c>
      <c r="E8" s="130">
        <v>15</v>
      </c>
      <c r="F8" s="147"/>
      <c r="G8" s="22">
        <f t="shared" si="0"/>
        <v>0</v>
      </c>
      <c r="H8" s="1"/>
    </row>
    <row r="9" spans="1:8" s="2" customFormat="1" ht="20.25" customHeight="1" x14ac:dyDescent="0.25">
      <c r="A9" s="16" t="s">
        <v>9</v>
      </c>
      <c r="B9" s="17" t="s">
        <v>21</v>
      </c>
      <c r="C9" s="136" t="s">
        <v>22</v>
      </c>
      <c r="D9" s="130" t="s">
        <v>18</v>
      </c>
      <c r="E9" s="130">
        <v>21</v>
      </c>
      <c r="F9" s="147"/>
      <c r="G9" s="22">
        <f t="shared" si="0"/>
        <v>0</v>
      </c>
      <c r="H9" s="1"/>
    </row>
    <row r="10" spans="1:8" s="2" customFormat="1" ht="13.8" x14ac:dyDescent="0.25">
      <c r="A10" s="16" t="s">
        <v>9</v>
      </c>
      <c r="B10" s="17" t="s">
        <v>23</v>
      </c>
      <c r="C10" s="136" t="s">
        <v>24</v>
      </c>
      <c r="D10" s="130" t="s">
        <v>18</v>
      </c>
      <c r="E10" s="130">
        <v>21</v>
      </c>
      <c r="F10" s="147"/>
      <c r="G10" s="22">
        <f t="shared" si="0"/>
        <v>0</v>
      </c>
      <c r="H10" s="1"/>
    </row>
    <row r="11" spans="1:8" s="2" customFormat="1" ht="20.25" customHeight="1" x14ac:dyDescent="0.25">
      <c r="A11" s="16" t="s">
        <v>9</v>
      </c>
      <c r="B11" s="17" t="s">
        <v>25</v>
      </c>
      <c r="C11" s="136" t="s">
        <v>187</v>
      </c>
      <c r="D11" s="130" t="s">
        <v>15</v>
      </c>
      <c r="E11" s="130">
        <v>8</v>
      </c>
      <c r="F11" s="147"/>
      <c r="G11" s="22">
        <f t="shared" si="0"/>
        <v>0</v>
      </c>
      <c r="H11" s="1"/>
    </row>
    <row r="12" spans="1:8" s="2" customFormat="1" ht="20.25" customHeight="1" x14ac:dyDescent="0.25">
      <c r="A12" s="16" t="s">
        <v>9</v>
      </c>
      <c r="B12" s="17" t="s">
        <v>27</v>
      </c>
      <c r="C12" s="136" t="s">
        <v>413</v>
      </c>
      <c r="D12" s="130" t="s">
        <v>18</v>
      </c>
      <c r="E12" s="130">
        <v>144</v>
      </c>
      <c r="F12" s="147"/>
      <c r="G12" s="22">
        <f t="shared" si="0"/>
        <v>0</v>
      </c>
      <c r="H12" s="1"/>
    </row>
    <row r="13" spans="1:8" s="2" customFormat="1" ht="20.25" customHeight="1" x14ac:dyDescent="0.25">
      <c r="A13" s="16" t="s">
        <v>9</v>
      </c>
      <c r="B13" s="17" t="s">
        <v>29</v>
      </c>
      <c r="C13" s="136" t="s">
        <v>191</v>
      </c>
      <c r="D13" s="130" t="s">
        <v>18</v>
      </c>
      <c r="E13" s="130">
        <v>165</v>
      </c>
      <c r="F13" s="147"/>
      <c r="G13" s="22">
        <f t="shared" si="0"/>
        <v>0</v>
      </c>
      <c r="H13" s="1"/>
    </row>
    <row r="14" spans="1:8" s="2" customFormat="1" ht="20.25" customHeight="1" x14ac:dyDescent="0.25">
      <c r="A14" s="16" t="s">
        <v>9</v>
      </c>
      <c r="B14" s="17" t="s">
        <v>31</v>
      </c>
      <c r="C14" s="136" t="s">
        <v>414</v>
      </c>
      <c r="D14" s="130" t="s">
        <v>18</v>
      </c>
      <c r="E14" s="130">
        <v>18</v>
      </c>
      <c r="F14" s="147"/>
      <c r="G14" s="22">
        <f t="shared" si="0"/>
        <v>0</v>
      </c>
    </row>
    <row r="15" spans="1:8" s="2" customFormat="1" ht="20.25" customHeight="1" x14ac:dyDescent="0.25">
      <c r="A15" s="16" t="s">
        <v>9</v>
      </c>
      <c r="B15" s="17" t="s">
        <v>33</v>
      </c>
      <c r="C15" s="136" t="s">
        <v>195</v>
      </c>
      <c r="D15" s="130" t="s">
        <v>18</v>
      </c>
      <c r="E15" s="130">
        <v>12</v>
      </c>
      <c r="F15" s="147"/>
      <c r="G15" s="22">
        <f t="shared" si="0"/>
        <v>0</v>
      </c>
    </row>
    <row r="16" spans="1:8" s="2" customFormat="1" ht="13.8" x14ac:dyDescent="0.25">
      <c r="A16" s="16" t="s">
        <v>9</v>
      </c>
      <c r="B16" s="17" t="s">
        <v>35</v>
      </c>
      <c r="C16" s="136" t="s">
        <v>34</v>
      </c>
      <c r="D16" s="130" t="s">
        <v>18</v>
      </c>
      <c r="E16" s="130">
        <v>52</v>
      </c>
      <c r="F16" s="147"/>
      <c r="G16" s="22">
        <f t="shared" si="0"/>
        <v>0</v>
      </c>
    </row>
    <row r="17" spans="1:7" s="2" customFormat="1" ht="32.25" customHeight="1" x14ac:dyDescent="0.25">
      <c r="A17" s="16" t="s">
        <v>9</v>
      </c>
      <c r="B17" s="17" t="s">
        <v>37</v>
      </c>
      <c r="C17" s="148" t="s">
        <v>198</v>
      </c>
      <c r="D17" s="130" t="s">
        <v>15</v>
      </c>
      <c r="E17" s="130">
        <v>4</v>
      </c>
      <c r="F17" s="147"/>
      <c r="G17" s="22">
        <f t="shared" si="0"/>
        <v>0</v>
      </c>
    </row>
    <row r="18" spans="1:7" s="2" customFormat="1" ht="31.5" customHeight="1" x14ac:dyDescent="0.25">
      <c r="A18" s="16" t="s">
        <v>9</v>
      </c>
      <c r="B18" s="17" t="s">
        <v>39</v>
      </c>
      <c r="C18" s="148" t="s">
        <v>415</v>
      </c>
      <c r="D18" s="130" t="s">
        <v>15</v>
      </c>
      <c r="E18" s="130">
        <v>4</v>
      </c>
      <c r="F18" s="147"/>
      <c r="G18" s="22">
        <f t="shared" si="0"/>
        <v>0</v>
      </c>
    </row>
    <row r="19" spans="1:7" s="2" customFormat="1" ht="32.25" customHeight="1" x14ac:dyDescent="0.25">
      <c r="A19" s="16" t="s">
        <v>9</v>
      </c>
      <c r="B19" s="17" t="s">
        <v>41</v>
      </c>
      <c r="C19" s="148" t="s">
        <v>202</v>
      </c>
      <c r="D19" s="130" t="s">
        <v>15</v>
      </c>
      <c r="E19" s="130">
        <v>4</v>
      </c>
      <c r="F19" s="147"/>
      <c r="G19" s="22">
        <f t="shared" si="0"/>
        <v>0</v>
      </c>
    </row>
    <row r="20" spans="1:7" s="2" customFormat="1" ht="36" customHeight="1" x14ac:dyDescent="0.25">
      <c r="A20" s="16" t="s">
        <v>9</v>
      </c>
      <c r="B20" s="17" t="s">
        <v>44</v>
      </c>
      <c r="C20" s="148" t="s">
        <v>204</v>
      </c>
      <c r="D20" s="130" t="s">
        <v>15</v>
      </c>
      <c r="E20" s="130">
        <v>4</v>
      </c>
      <c r="F20" s="147"/>
      <c r="G20" s="22">
        <f t="shared" si="0"/>
        <v>0</v>
      </c>
    </row>
    <row r="21" spans="1:7" s="2" customFormat="1" ht="33" customHeight="1" x14ac:dyDescent="0.25">
      <c r="A21" s="16" t="s">
        <v>9</v>
      </c>
      <c r="B21" s="17" t="s">
        <v>46</v>
      </c>
      <c r="C21" s="148" t="s">
        <v>206</v>
      </c>
      <c r="D21" s="130" t="s">
        <v>15</v>
      </c>
      <c r="E21" s="130">
        <v>4</v>
      </c>
      <c r="F21" s="147"/>
      <c r="G21" s="22">
        <f t="shared" si="0"/>
        <v>0</v>
      </c>
    </row>
    <row r="22" spans="1:7" s="2" customFormat="1" ht="33" customHeight="1" x14ac:dyDescent="0.25">
      <c r="A22" s="16" t="s">
        <v>9</v>
      </c>
      <c r="B22" s="17" t="s">
        <v>48</v>
      </c>
      <c r="C22" s="148" t="s">
        <v>416</v>
      </c>
      <c r="D22" s="130" t="s">
        <v>15</v>
      </c>
      <c r="E22" s="130">
        <v>4</v>
      </c>
      <c r="F22" s="147"/>
      <c r="G22" s="22">
        <f t="shared" si="0"/>
        <v>0</v>
      </c>
    </row>
    <row r="23" spans="1:7" s="2" customFormat="1" ht="30.75" customHeight="1" x14ac:dyDescent="0.25">
      <c r="A23" s="16" t="s">
        <v>9</v>
      </c>
      <c r="B23" s="17" t="s">
        <v>50</v>
      </c>
      <c r="C23" s="148" t="s">
        <v>208</v>
      </c>
      <c r="D23" s="130" t="s">
        <v>43</v>
      </c>
      <c r="E23" s="130">
        <v>4</v>
      </c>
      <c r="F23" s="147"/>
      <c r="G23" s="22">
        <f t="shared" si="0"/>
        <v>0</v>
      </c>
    </row>
    <row r="24" spans="1:7" s="2" customFormat="1" ht="29.25" customHeight="1" x14ac:dyDescent="0.25">
      <c r="A24" s="16" t="s">
        <v>9</v>
      </c>
      <c r="B24" s="17" t="s">
        <v>52</v>
      </c>
      <c r="C24" s="148" t="s">
        <v>210</v>
      </c>
      <c r="D24" s="130" t="s">
        <v>15</v>
      </c>
      <c r="E24" s="130">
        <v>4</v>
      </c>
      <c r="F24" s="147"/>
      <c r="G24" s="22">
        <f t="shared" si="0"/>
        <v>0</v>
      </c>
    </row>
    <row r="25" spans="1:7" s="2" customFormat="1" ht="30" customHeight="1" x14ac:dyDescent="0.25">
      <c r="A25" s="16" t="s">
        <v>9</v>
      </c>
      <c r="B25" s="17" t="s">
        <v>54</v>
      </c>
      <c r="C25" s="148" t="s">
        <v>417</v>
      </c>
      <c r="D25" s="130" t="s">
        <v>15</v>
      </c>
      <c r="E25" s="130">
        <v>4</v>
      </c>
      <c r="F25" s="147"/>
      <c r="G25" s="22">
        <f t="shared" si="0"/>
        <v>0</v>
      </c>
    </row>
    <row r="26" spans="1:7" s="2" customFormat="1" ht="30" customHeight="1" x14ac:dyDescent="0.25">
      <c r="A26" s="16" t="s">
        <v>9</v>
      </c>
      <c r="B26" s="17" t="s">
        <v>56</v>
      </c>
      <c r="C26" s="148" t="s">
        <v>418</v>
      </c>
      <c r="D26" s="130" t="s">
        <v>15</v>
      </c>
      <c r="E26" s="130">
        <v>10</v>
      </c>
      <c r="F26" s="147"/>
      <c r="G26" s="22">
        <f t="shared" si="0"/>
        <v>0</v>
      </c>
    </row>
    <row r="27" spans="1:7" s="2" customFormat="1" ht="30" customHeight="1" x14ac:dyDescent="0.25">
      <c r="A27" s="16" t="s">
        <v>9</v>
      </c>
      <c r="B27" s="17" t="s">
        <v>58</v>
      </c>
      <c r="C27" s="148" t="s">
        <v>55</v>
      </c>
      <c r="D27" s="130" t="s">
        <v>15</v>
      </c>
      <c r="E27" s="130">
        <v>5</v>
      </c>
      <c r="F27" s="147"/>
      <c r="G27" s="22">
        <f t="shared" si="0"/>
        <v>0</v>
      </c>
    </row>
    <row r="28" spans="1:7" s="2" customFormat="1" ht="30" customHeight="1" x14ac:dyDescent="0.25">
      <c r="A28" s="16" t="s">
        <v>9</v>
      </c>
      <c r="B28" s="17" t="s">
        <v>60</v>
      </c>
      <c r="C28" s="148" t="s">
        <v>459</v>
      </c>
      <c r="D28" s="130" t="s">
        <v>15</v>
      </c>
      <c r="E28" s="130">
        <v>4</v>
      </c>
      <c r="F28" s="147"/>
      <c r="G28" s="22">
        <f t="shared" si="0"/>
        <v>0</v>
      </c>
    </row>
    <row r="29" spans="1:7" s="2" customFormat="1" ht="28.5" customHeight="1" x14ac:dyDescent="0.25">
      <c r="A29" s="16" t="s">
        <v>9</v>
      </c>
      <c r="B29" s="17" t="s">
        <v>62</v>
      </c>
      <c r="C29" s="148" t="s">
        <v>53</v>
      </c>
      <c r="D29" s="130" t="s">
        <v>15</v>
      </c>
      <c r="E29" s="130">
        <v>5</v>
      </c>
      <c r="F29" s="147"/>
      <c r="G29" s="22">
        <f t="shared" si="0"/>
        <v>0</v>
      </c>
    </row>
    <row r="30" spans="1:7" s="2" customFormat="1" ht="28.5" customHeight="1" x14ac:dyDescent="0.25">
      <c r="A30" s="16" t="s">
        <v>9</v>
      </c>
      <c r="B30" s="17" t="s">
        <v>64</v>
      </c>
      <c r="C30" s="148" t="s">
        <v>57</v>
      </c>
      <c r="D30" s="130" t="s">
        <v>15</v>
      </c>
      <c r="E30" s="130">
        <v>5</v>
      </c>
      <c r="F30" s="147"/>
      <c r="G30" s="22">
        <f t="shared" si="0"/>
        <v>0</v>
      </c>
    </row>
    <row r="31" spans="1:7" s="2" customFormat="1" ht="31.5" customHeight="1" x14ac:dyDescent="0.25">
      <c r="A31" s="16" t="s">
        <v>9</v>
      </c>
      <c r="B31" s="17" t="s">
        <v>67</v>
      </c>
      <c r="C31" s="148" t="s">
        <v>59</v>
      </c>
      <c r="D31" s="130" t="s">
        <v>15</v>
      </c>
      <c r="E31" s="130">
        <v>5</v>
      </c>
      <c r="F31" s="147"/>
      <c r="G31" s="22">
        <f t="shared" si="0"/>
        <v>0</v>
      </c>
    </row>
    <row r="32" spans="1:7" s="2" customFormat="1" ht="31.5" customHeight="1" x14ac:dyDescent="0.25">
      <c r="A32" s="16" t="s">
        <v>9</v>
      </c>
      <c r="B32" s="17" t="s">
        <v>70</v>
      </c>
      <c r="C32" s="148" t="s">
        <v>65</v>
      </c>
      <c r="D32" s="130" t="s">
        <v>66</v>
      </c>
      <c r="E32" s="130">
        <v>15</v>
      </c>
      <c r="F32" s="147"/>
      <c r="G32" s="22">
        <f t="shared" si="0"/>
        <v>0</v>
      </c>
    </row>
    <row r="33" spans="1:9" s="2" customFormat="1" ht="29.25" customHeight="1" x14ac:dyDescent="0.25">
      <c r="A33" s="16" t="s">
        <v>9</v>
      </c>
      <c r="B33" s="17" t="s">
        <v>72</v>
      </c>
      <c r="C33" s="148" t="s">
        <v>420</v>
      </c>
      <c r="D33" s="130" t="s">
        <v>66</v>
      </c>
      <c r="E33" s="130">
        <v>12</v>
      </c>
      <c r="F33" s="147"/>
      <c r="G33" s="22">
        <f t="shared" si="0"/>
        <v>0</v>
      </c>
    </row>
    <row r="34" spans="1:9" s="2" customFormat="1" ht="27" customHeight="1" x14ac:dyDescent="0.25">
      <c r="A34" s="16" t="s">
        <v>9</v>
      </c>
      <c r="B34" s="17" t="s">
        <v>423</v>
      </c>
      <c r="C34" s="148" t="s">
        <v>421</v>
      </c>
      <c r="D34" s="130" t="s">
        <v>66</v>
      </c>
      <c r="E34" s="130">
        <v>12</v>
      </c>
      <c r="F34" s="147"/>
      <c r="G34" s="22">
        <f t="shared" si="0"/>
        <v>0</v>
      </c>
    </row>
    <row r="35" spans="1:9" s="2" customFormat="1" ht="27.75" customHeight="1" x14ac:dyDescent="0.25">
      <c r="A35" s="16" t="s">
        <v>9</v>
      </c>
      <c r="B35" s="17" t="s">
        <v>425</v>
      </c>
      <c r="C35" s="148" t="s">
        <v>460</v>
      </c>
      <c r="D35" s="130" t="s">
        <v>66</v>
      </c>
      <c r="E35" s="130">
        <v>12</v>
      </c>
      <c r="F35" s="147"/>
      <c r="G35" s="22">
        <f t="shared" si="0"/>
        <v>0</v>
      </c>
    </row>
    <row r="36" spans="1:9" s="2" customFormat="1" ht="29.25" customHeight="1" x14ac:dyDescent="0.25">
      <c r="A36" s="16" t="s">
        <v>9</v>
      </c>
      <c r="B36" s="17" t="s">
        <v>427</v>
      </c>
      <c r="C36" s="148" t="s">
        <v>68</v>
      </c>
      <c r="D36" s="130" t="s">
        <v>69</v>
      </c>
      <c r="E36" s="130">
        <v>6</v>
      </c>
      <c r="F36" s="147"/>
      <c r="G36" s="22">
        <f t="shared" si="0"/>
        <v>0</v>
      </c>
    </row>
    <row r="37" spans="1:9" s="2" customFormat="1" ht="29.25" customHeight="1" x14ac:dyDescent="0.25">
      <c r="A37" s="16" t="s">
        <v>9</v>
      </c>
      <c r="B37" s="17" t="s">
        <v>428</v>
      </c>
      <c r="C37" s="149" t="s">
        <v>226</v>
      </c>
      <c r="D37" s="130" t="s">
        <v>66</v>
      </c>
      <c r="E37" s="150">
        <v>3</v>
      </c>
      <c r="F37" s="151"/>
      <c r="G37" s="152">
        <f t="shared" si="0"/>
        <v>0</v>
      </c>
    </row>
    <row r="38" spans="1:9" s="2" customFormat="1" ht="29.25" customHeight="1" x14ac:dyDescent="0.25">
      <c r="A38" s="16" t="s">
        <v>9</v>
      </c>
      <c r="B38" s="17" t="s">
        <v>429</v>
      </c>
      <c r="C38" s="149" t="s">
        <v>73</v>
      </c>
      <c r="D38" s="130" t="s">
        <v>66</v>
      </c>
      <c r="E38" s="150">
        <v>3</v>
      </c>
      <c r="F38" s="151"/>
      <c r="G38" s="152">
        <f t="shared" si="0"/>
        <v>0</v>
      </c>
    </row>
    <row r="39" spans="1:9" s="2" customFormat="1" ht="29.25" customHeight="1" x14ac:dyDescent="0.25">
      <c r="A39" s="16" t="s">
        <v>9</v>
      </c>
      <c r="B39" s="17" t="s">
        <v>461</v>
      </c>
      <c r="C39" s="149" t="s">
        <v>462</v>
      </c>
      <c r="D39" s="130" t="s">
        <v>43</v>
      </c>
      <c r="E39" s="150">
        <v>1</v>
      </c>
      <c r="F39" s="151"/>
      <c r="G39" s="152">
        <f t="shared" si="0"/>
        <v>0</v>
      </c>
    </row>
    <row r="40" spans="1:9" s="2" customFormat="1" ht="29.25" customHeight="1" x14ac:dyDescent="0.25">
      <c r="A40" s="16" t="s">
        <v>9</v>
      </c>
      <c r="B40" s="17" t="s">
        <v>463</v>
      </c>
      <c r="C40" s="149" t="s">
        <v>231</v>
      </c>
      <c r="D40" s="130" t="s">
        <v>43</v>
      </c>
      <c r="E40" s="150">
        <v>1</v>
      </c>
      <c r="F40" s="151"/>
      <c r="G40" s="152">
        <f t="shared" si="0"/>
        <v>0</v>
      </c>
    </row>
    <row r="41" spans="1:9" s="2" customFormat="1" ht="29.25" customHeight="1" thickBot="1" x14ac:dyDescent="0.3">
      <c r="A41" s="16" t="s">
        <v>9</v>
      </c>
      <c r="B41" s="17" t="s">
        <v>464</v>
      </c>
      <c r="C41" s="149" t="s">
        <v>233</v>
      </c>
      <c r="D41" s="130" t="s">
        <v>43</v>
      </c>
      <c r="E41" s="150">
        <v>1</v>
      </c>
      <c r="F41" s="151"/>
      <c r="G41" s="152">
        <f t="shared" si="0"/>
        <v>0</v>
      </c>
    </row>
    <row r="42" spans="1:9" s="2" customFormat="1" ht="27" customHeight="1" thickBot="1" x14ac:dyDescent="0.3">
      <c r="A42" s="24" t="s">
        <v>9</v>
      </c>
      <c r="B42" s="25" t="s">
        <v>465</v>
      </c>
      <c r="C42" s="153" t="s">
        <v>235</v>
      </c>
      <c r="D42" s="134" t="s">
        <v>43</v>
      </c>
      <c r="E42" s="134">
        <v>1</v>
      </c>
      <c r="F42" s="154"/>
      <c r="G42" s="29">
        <f t="shared" si="0"/>
        <v>0</v>
      </c>
      <c r="H42" s="45" t="s">
        <v>74</v>
      </c>
      <c r="I42" s="31">
        <f>ROUND(SUM(G5:G42),2)</f>
        <v>0</v>
      </c>
    </row>
    <row r="43" spans="1:9" s="2" customFormat="1" ht="176.4" customHeight="1" x14ac:dyDescent="0.25">
      <c r="A43" s="10" t="s">
        <v>75</v>
      </c>
      <c r="B43" s="11" t="s">
        <v>76</v>
      </c>
      <c r="C43" s="135" t="s">
        <v>77</v>
      </c>
      <c r="D43" s="80" t="s">
        <v>43</v>
      </c>
      <c r="E43" s="80">
        <v>1</v>
      </c>
      <c r="F43" s="146"/>
      <c r="G43" s="15">
        <f t="shared" si="0"/>
        <v>0</v>
      </c>
      <c r="H43" s="1"/>
    </row>
    <row r="44" spans="1:9" s="2" customFormat="1" ht="30" customHeight="1" x14ac:dyDescent="0.25">
      <c r="A44" s="16" t="s">
        <v>75</v>
      </c>
      <c r="B44" s="17" t="s">
        <v>78</v>
      </c>
      <c r="C44" s="136" t="s">
        <v>238</v>
      </c>
      <c r="D44" s="130" t="s">
        <v>15</v>
      </c>
      <c r="E44" s="130">
        <v>4</v>
      </c>
      <c r="F44" s="147"/>
      <c r="G44" s="22">
        <f t="shared" si="0"/>
        <v>0</v>
      </c>
      <c r="H44" s="1"/>
    </row>
    <row r="45" spans="1:9" s="2" customFormat="1" ht="30.75" customHeight="1" x14ac:dyDescent="0.25">
      <c r="A45" s="16" t="s">
        <v>75</v>
      </c>
      <c r="B45" s="17" t="s">
        <v>80</v>
      </c>
      <c r="C45" s="136" t="s">
        <v>81</v>
      </c>
      <c r="D45" s="130" t="s">
        <v>15</v>
      </c>
      <c r="E45" s="130">
        <v>4</v>
      </c>
      <c r="F45" s="147"/>
      <c r="G45" s="22">
        <f t="shared" si="0"/>
        <v>0</v>
      </c>
      <c r="H45" s="1"/>
    </row>
    <row r="46" spans="1:9" s="2" customFormat="1" ht="38.25" customHeight="1" x14ac:dyDescent="0.25">
      <c r="A46" s="16"/>
      <c r="B46" s="17" t="s">
        <v>240</v>
      </c>
      <c r="C46" s="136" t="s">
        <v>430</v>
      </c>
      <c r="D46" s="130" t="s">
        <v>15</v>
      </c>
      <c r="E46" s="130">
        <v>4</v>
      </c>
      <c r="F46" s="147"/>
      <c r="G46" s="22">
        <f>ROUND((E46*F46),2)</f>
        <v>0</v>
      </c>
      <c r="H46" s="1"/>
    </row>
    <row r="47" spans="1:9" s="2" customFormat="1" ht="44.25" customHeight="1" x14ac:dyDescent="0.25">
      <c r="A47" s="16" t="s">
        <v>75</v>
      </c>
      <c r="B47" s="17" t="s">
        <v>84</v>
      </c>
      <c r="C47" s="136" t="s">
        <v>83</v>
      </c>
      <c r="D47" s="130" t="s">
        <v>18</v>
      </c>
      <c r="E47" s="130">
        <v>195</v>
      </c>
      <c r="F47" s="147"/>
      <c r="G47" s="22">
        <f t="shared" si="0"/>
        <v>0</v>
      </c>
      <c r="H47" s="1"/>
    </row>
    <row r="48" spans="1:9" x14ac:dyDescent="0.3">
      <c r="A48" s="16" t="s">
        <v>75</v>
      </c>
      <c r="B48" s="17" t="s">
        <v>86</v>
      </c>
      <c r="C48" s="136" t="s">
        <v>431</v>
      </c>
      <c r="D48" s="130" t="s">
        <v>18</v>
      </c>
      <c r="E48" s="130">
        <v>52</v>
      </c>
      <c r="F48" s="147"/>
      <c r="G48" s="22">
        <f t="shared" si="0"/>
        <v>0</v>
      </c>
      <c r="H48" s="1"/>
      <c r="I48" s="2"/>
    </row>
    <row r="49" spans="1:9" x14ac:dyDescent="0.3">
      <c r="A49" s="16" t="s">
        <v>75</v>
      </c>
      <c r="B49" s="17" t="s">
        <v>88</v>
      </c>
      <c r="C49" s="136" t="s">
        <v>87</v>
      </c>
      <c r="D49" s="130" t="s">
        <v>43</v>
      </c>
      <c r="E49" s="130">
        <v>10</v>
      </c>
      <c r="F49" s="147"/>
      <c r="G49" s="22">
        <f t="shared" si="0"/>
        <v>0</v>
      </c>
      <c r="H49" s="1"/>
      <c r="I49" s="2"/>
    </row>
    <row r="50" spans="1:9" x14ac:dyDescent="0.3">
      <c r="A50" s="16" t="s">
        <v>75</v>
      </c>
      <c r="B50" s="17" t="s">
        <v>90</v>
      </c>
      <c r="C50" s="136" t="s">
        <v>89</v>
      </c>
      <c r="D50" s="130" t="s">
        <v>18</v>
      </c>
      <c r="E50" s="130">
        <v>144</v>
      </c>
      <c r="F50" s="147"/>
      <c r="G50" s="22">
        <f t="shared" si="0"/>
        <v>0</v>
      </c>
      <c r="H50" s="1"/>
      <c r="I50" s="2"/>
    </row>
    <row r="51" spans="1:9" x14ac:dyDescent="0.3">
      <c r="A51" s="16" t="s">
        <v>75</v>
      </c>
      <c r="B51" s="17" t="s">
        <v>92</v>
      </c>
      <c r="C51" s="136" t="s">
        <v>91</v>
      </c>
      <c r="D51" s="130" t="s">
        <v>18</v>
      </c>
      <c r="E51" s="130">
        <v>21</v>
      </c>
      <c r="F51" s="147"/>
      <c r="G51" s="22">
        <f t="shared" si="0"/>
        <v>0</v>
      </c>
      <c r="H51" s="1"/>
      <c r="I51" s="2"/>
    </row>
    <row r="52" spans="1:9" x14ac:dyDescent="0.3">
      <c r="A52" s="16" t="s">
        <v>75</v>
      </c>
      <c r="B52" s="17" t="s">
        <v>94</v>
      </c>
      <c r="C52" s="136" t="s">
        <v>93</v>
      </c>
      <c r="D52" s="130" t="s">
        <v>18</v>
      </c>
      <c r="E52" s="130">
        <v>21</v>
      </c>
      <c r="F52" s="147"/>
      <c r="G52" s="22">
        <f t="shared" si="0"/>
        <v>0</v>
      </c>
      <c r="H52" s="1"/>
      <c r="I52" s="2"/>
    </row>
    <row r="53" spans="1:9" x14ac:dyDescent="0.3">
      <c r="A53" s="16" t="s">
        <v>75</v>
      </c>
      <c r="B53" s="17" t="s">
        <v>96</v>
      </c>
      <c r="C53" s="136" t="s">
        <v>95</v>
      </c>
      <c r="D53" s="130" t="s">
        <v>43</v>
      </c>
      <c r="E53" s="130">
        <v>4</v>
      </c>
      <c r="F53" s="147"/>
      <c r="G53" s="22">
        <f t="shared" si="0"/>
        <v>0</v>
      </c>
    </row>
    <row r="54" spans="1:9" x14ac:dyDescent="0.3">
      <c r="A54" s="16" t="s">
        <v>75</v>
      </c>
      <c r="B54" s="17" t="s">
        <v>98</v>
      </c>
      <c r="C54" s="136" t="s">
        <v>466</v>
      </c>
      <c r="D54" s="130" t="s">
        <v>15</v>
      </c>
      <c r="E54" s="130">
        <v>4</v>
      </c>
      <c r="F54" s="147"/>
      <c r="G54" s="22">
        <f t="shared" si="0"/>
        <v>0</v>
      </c>
    </row>
    <row r="55" spans="1:9" x14ac:dyDescent="0.3">
      <c r="A55" s="16" t="s">
        <v>75</v>
      </c>
      <c r="B55" s="17" t="s">
        <v>100</v>
      </c>
      <c r="C55" s="136" t="s">
        <v>433</v>
      </c>
      <c r="D55" s="150" t="s">
        <v>15</v>
      </c>
      <c r="E55" s="150">
        <v>4</v>
      </c>
      <c r="F55" s="151"/>
      <c r="G55" s="152">
        <f t="shared" si="0"/>
        <v>0</v>
      </c>
    </row>
    <row r="56" spans="1:9" x14ac:dyDescent="0.3">
      <c r="A56" s="16" t="s">
        <v>75</v>
      </c>
      <c r="B56" s="17" t="s">
        <v>434</v>
      </c>
      <c r="C56" s="136" t="s">
        <v>250</v>
      </c>
      <c r="D56" s="150" t="s">
        <v>43</v>
      </c>
      <c r="E56" s="150">
        <v>5</v>
      </c>
      <c r="F56" s="151"/>
      <c r="G56" s="152">
        <f t="shared" si="0"/>
        <v>0</v>
      </c>
    </row>
    <row r="57" spans="1:9" x14ac:dyDescent="0.3">
      <c r="A57" s="16" t="s">
        <v>75</v>
      </c>
      <c r="B57" s="17" t="s">
        <v>436</v>
      </c>
      <c r="C57" s="155" t="s">
        <v>435</v>
      </c>
      <c r="D57" s="130" t="s">
        <v>69</v>
      </c>
      <c r="E57" s="150">
        <v>0.6</v>
      </c>
      <c r="F57" s="151"/>
      <c r="G57" s="152">
        <f t="shared" si="0"/>
        <v>0</v>
      </c>
    </row>
    <row r="58" spans="1:9" ht="15" thickBot="1" x14ac:dyDescent="0.35">
      <c r="A58" s="16" t="s">
        <v>75</v>
      </c>
      <c r="B58" s="17" t="s">
        <v>438</v>
      </c>
      <c r="C58" s="156" t="s">
        <v>437</v>
      </c>
      <c r="D58" s="130" t="s">
        <v>69</v>
      </c>
      <c r="E58" s="150">
        <v>1.8</v>
      </c>
      <c r="F58" s="151"/>
      <c r="G58" s="152">
        <f t="shared" si="0"/>
        <v>0</v>
      </c>
    </row>
    <row r="59" spans="1:9" ht="28.2" thickBot="1" x14ac:dyDescent="0.35">
      <c r="A59" s="24" t="s">
        <v>75</v>
      </c>
      <c r="B59" s="25" t="s">
        <v>440</v>
      </c>
      <c r="C59" s="137" t="s">
        <v>439</v>
      </c>
      <c r="D59" s="134" t="s">
        <v>69</v>
      </c>
      <c r="E59" s="134">
        <v>3.6</v>
      </c>
      <c r="F59" s="154"/>
      <c r="G59" s="29">
        <f t="shared" si="0"/>
        <v>0</v>
      </c>
      <c r="H59" s="45" t="s">
        <v>102</v>
      </c>
      <c r="I59" s="31">
        <f>ROUND(SUM(G43:G59),2)</f>
        <v>0</v>
      </c>
    </row>
    <row r="60" spans="1:9" ht="42" thickBot="1" x14ac:dyDescent="0.35">
      <c r="C60" s="157"/>
      <c r="F60" s="48" t="s">
        <v>467</v>
      </c>
      <c r="G60" s="49">
        <f>SUM(G5:G59)</f>
        <v>0</v>
      </c>
      <c r="H60" s="1"/>
      <c r="I60" s="2"/>
    </row>
  </sheetData>
  <mergeCells count="2">
    <mergeCell ref="A1:G1"/>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CBE2-5232-443B-90FF-536570F80367}">
  <dimension ref="A1:I51"/>
  <sheetViews>
    <sheetView topLeftCell="E35" zoomScaleNormal="100" workbookViewId="0">
      <selection activeCell="A3" sqref="A3:G3"/>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7" ht="39.9" customHeight="1" x14ac:dyDescent="0.25">
      <c r="A1" s="284" t="s">
        <v>457</v>
      </c>
      <c r="B1" s="284"/>
      <c r="C1" s="284"/>
      <c r="D1" s="284"/>
      <c r="E1" s="284"/>
      <c r="F1" s="284"/>
      <c r="G1" s="284"/>
    </row>
    <row r="2" spans="1:7" ht="21.75" customHeight="1" thickBot="1" x14ac:dyDescent="0.3">
      <c r="A2" s="3"/>
      <c r="B2" s="3"/>
      <c r="C2" s="3"/>
      <c r="D2" s="3"/>
      <c r="E2" s="4"/>
      <c r="F2" s="3"/>
      <c r="G2" s="3"/>
    </row>
    <row r="3" spans="1:7" ht="21.75" customHeight="1" x14ac:dyDescent="0.25">
      <c r="A3" s="285" t="s">
        <v>468</v>
      </c>
      <c r="B3" s="286"/>
      <c r="C3" s="286"/>
      <c r="D3" s="286"/>
      <c r="E3" s="286"/>
      <c r="F3" s="286"/>
      <c r="G3" s="287"/>
    </row>
    <row r="4" spans="1:7" ht="39" customHeight="1" thickBot="1" x14ac:dyDescent="0.3">
      <c r="A4" s="55" t="s">
        <v>2</v>
      </c>
      <c r="B4" s="56" t="s">
        <v>3</v>
      </c>
      <c r="C4" s="57" t="s">
        <v>4</v>
      </c>
      <c r="D4" s="57" t="s">
        <v>5</v>
      </c>
      <c r="E4" s="58" t="s">
        <v>6</v>
      </c>
      <c r="F4" s="59" t="s">
        <v>7</v>
      </c>
      <c r="G4" s="60" t="s">
        <v>8</v>
      </c>
    </row>
    <row r="5" spans="1:7" ht="20.25" customHeight="1" x14ac:dyDescent="0.25">
      <c r="A5" s="10" t="s">
        <v>104</v>
      </c>
      <c r="B5" s="11" t="s">
        <v>10</v>
      </c>
      <c r="C5" s="135" t="s">
        <v>105</v>
      </c>
      <c r="D5" s="11" t="s">
        <v>43</v>
      </c>
      <c r="E5" s="80">
        <v>1</v>
      </c>
      <c r="F5" s="14"/>
      <c r="G5" s="15">
        <f t="shared" ref="G5:G47" si="0">ROUND((E5*F5),2)</f>
        <v>0</v>
      </c>
    </row>
    <row r="6" spans="1:7" ht="20.25" customHeight="1" x14ac:dyDescent="0.25">
      <c r="A6" s="16" t="s">
        <v>104</v>
      </c>
      <c r="B6" s="17" t="s">
        <v>13</v>
      </c>
      <c r="C6" s="136" t="s">
        <v>106</v>
      </c>
      <c r="D6" s="17" t="s">
        <v>18</v>
      </c>
      <c r="E6" s="17">
        <v>16</v>
      </c>
      <c r="F6" s="21"/>
      <c r="G6" s="22">
        <f t="shared" si="0"/>
        <v>0</v>
      </c>
    </row>
    <row r="7" spans="1:7" ht="20.25" customHeight="1" x14ac:dyDescent="0.25">
      <c r="A7" s="16" t="s">
        <v>104</v>
      </c>
      <c r="B7" s="17" t="s">
        <v>16</v>
      </c>
      <c r="C7" s="136" t="s">
        <v>107</v>
      </c>
      <c r="D7" s="17" t="s">
        <v>18</v>
      </c>
      <c r="E7" s="130">
        <v>1</v>
      </c>
      <c r="F7" s="21"/>
      <c r="G7" s="22">
        <f t="shared" si="0"/>
        <v>0</v>
      </c>
    </row>
    <row r="8" spans="1:7" ht="20.25" customHeight="1" x14ac:dyDescent="0.25">
      <c r="A8" s="16" t="s">
        <v>104</v>
      </c>
      <c r="B8" s="17" t="s">
        <v>19</v>
      </c>
      <c r="C8" s="136" t="s">
        <v>110</v>
      </c>
      <c r="D8" s="17" t="s">
        <v>109</v>
      </c>
      <c r="E8" s="17">
        <v>8</v>
      </c>
      <c r="F8" s="21"/>
      <c r="G8" s="22">
        <f t="shared" si="0"/>
        <v>0</v>
      </c>
    </row>
    <row r="9" spans="1:7" ht="20.25" customHeight="1" x14ac:dyDescent="0.25">
      <c r="A9" s="16" t="s">
        <v>104</v>
      </c>
      <c r="B9" s="17" t="s">
        <v>21</v>
      </c>
      <c r="C9" s="136" t="s">
        <v>257</v>
      </c>
      <c r="D9" s="17" t="s">
        <v>109</v>
      </c>
      <c r="E9" s="17">
        <v>24</v>
      </c>
      <c r="F9" s="21"/>
      <c r="G9" s="22">
        <f t="shared" si="0"/>
        <v>0</v>
      </c>
    </row>
    <row r="10" spans="1:7" ht="20.25" customHeight="1" x14ac:dyDescent="0.25">
      <c r="A10" s="16" t="s">
        <v>104</v>
      </c>
      <c r="B10" s="17" t="s">
        <v>23</v>
      </c>
      <c r="C10" s="136" t="s">
        <v>114</v>
      </c>
      <c r="D10" s="17" t="s">
        <v>18</v>
      </c>
      <c r="E10" s="17">
        <v>30</v>
      </c>
      <c r="F10" s="21"/>
      <c r="G10" s="22">
        <f t="shared" si="0"/>
        <v>0</v>
      </c>
    </row>
    <row r="11" spans="1:7" ht="20.25" customHeight="1" x14ac:dyDescent="0.25">
      <c r="A11" s="16" t="s">
        <v>104</v>
      </c>
      <c r="B11" s="17" t="s">
        <v>25</v>
      </c>
      <c r="C11" s="136" t="s">
        <v>115</v>
      </c>
      <c r="D11" s="17" t="s">
        <v>116</v>
      </c>
      <c r="E11" s="130">
        <v>0.4</v>
      </c>
      <c r="F11" s="21"/>
      <c r="G11" s="22">
        <f t="shared" si="0"/>
        <v>0</v>
      </c>
    </row>
    <row r="12" spans="1:7" ht="19.5" customHeight="1" x14ac:dyDescent="0.25">
      <c r="A12" s="16" t="s">
        <v>104</v>
      </c>
      <c r="B12" s="17" t="s">
        <v>16</v>
      </c>
      <c r="C12" s="136" t="s">
        <v>117</v>
      </c>
      <c r="D12" s="17" t="s">
        <v>109</v>
      </c>
      <c r="E12" s="17">
        <v>9</v>
      </c>
      <c r="F12" s="21"/>
      <c r="G12" s="22">
        <f t="shared" si="0"/>
        <v>0</v>
      </c>
    </row>
    <row r="13" spans="1:7" ht="27.6" x14ac:dyDescent="0.25">
      <c r="A13" s="16" t="s">
        <v>104</v>
      </c>
      <c r="B13" s="17" t="s">
        <v>19</v>
      </c>
      <c r="C13" s="136" t="s">
        <v>118</v>
      </c>
      <c r="D13" s="17" t="s">
        <v>119</v>
      </c>
      <c r="E13" s="17">
        <v>3</v>
      </c>
      <c r="F13" s="21"/>
      <c r="G13" s="22">
        <f t="shared" si="0"/>
        <v>0</v>
      </c>
    </row>
    <row r="14" spans="1:7" x14ac:dyDescent="0.25">
      <c r="A14" s="16" t="s">
        <v>104</v>
      </c>
      <c r="B14" s="17" t="s">
        <v>21</v>
      </c>
      <c r="C14" s="136" t="s">
        <v>120</v>
      </c>
      <c r="D14" s="17" t="s">
        <v>113</v>
      </c>
      <c r="E14" s="17">
        <v>2</v>
      </c>
      <c r="F14" s="21"/>
      <c r="G14" s="22">
        <f t="shared" si="0"/>
        <v>0</v>
      </c>
    </row>
    <row r="15" spans="1:7" x14ac:dyDescent="0.25">
      <c r="A15" s="16" t="s">
        <v>104</v>
      </c>
      <c r="B15" s="17" t="s">
        <v>23</v>
      </c>
      <c r="C15" s="136" t="s">
        <v>121</v>
      </c>
      <c r="D15" s="17" t="s">
        <v>113</v>
      </c>
      <c r="E15" s="130">
        <v>4</v>
      </c>
      <c r="F15" s="21"/>
      <c r="G15" s="22">
        <f t="shared" si="0"/>
        <v>0</v>
      </c>
    </row>
    <row r="16" spans="1:7" ht="17.399999999999999" thickBot="1" x14ac:dyDescent="0.3">
      <c r="A16" s="16" t="s">
        <v>104</v>
      </c>
      <c r="B16" s="17" t="s">
        <v>25</v>
      </c>
      <c r="C16" s="136" t="s">
        <v>123</v>
      </c>
      <c r="D16" s="17" t="s">
        <v>109</v>
      </c>
      <c r="E16" s="17">
        <v>20</v>
      </c>
      <c r="F16" s="21"/>
      <c r="G16" s="22">
        <f t="shared" si="0"/>
        <v>0</v>
      </c>
    </row>
    <row r="17" spans="1:9" ht="29.25" customHeight="1" thickBot="1" x14ac:dyDescent="0.3">
      <c r="A17" s="24" t="s">
        <v>104</v>
      </c>
      <c r="B17" s="17" t="s">
        <v>27</v>
      </c>
      <c r="C17" s="137" t="s">
        <v>124</v>
      </c>
      <c r="D17" s="17" t="s">
        <v>119</v>
      </c>
      <c r="E17" s="17">
        <v>7</v>
      </c>
      <c r="F17" s="28"/>
      <c r="G17" s="29">
        <f t="shared" si="0"/>
        <v>0</v>
      </c>
      <c r="H17" s="30" t="s">
        <v>74</v>
      </c>
      <c r="I17" s="31">
        <f>ROUND(SUM(G5:G17),2)</f>
        <v>0</v>
      </c>
    </row>
    <row r="18" spans="1:9" ht="29.25" customHeight="1" x14ac:dyDescent="0.25">
      <c r="A18" s="10" t="s">
        <v>125</v>
      </c>
      <c r="B18" s="11" t="s">
        <v>76</v>
      </c>
      <c r="C18" s="135" t="s">
        <v>469</v>
      </c>
      <c r="D18" s="11" t="s">
        <v>116</v>
      </c>
      <c r="E18" s="80">
        <v>0.2</v>
      </c>
      <c r="F18" s="138"/>
      <c r="G18" s="22">
        <f t="shared" si="0"/>
        <v>0</v>
      </c>
      <c r="H18" s="33"/>
      <c r="I18" s="34"/>
    </row>
    <row r="19" spans="1:9" ht="29.25" customHeight="1" x14ac:dyDescent="0.25">
      <c r="A19" s="16" t="s">
        <v>125</v>
      </c>
      <c r="B19" s="17" t="s">
        <v>78</v>
      </c>
      <c r="C19" s="136" t="s">
        <v>128</v>
      </c>
      <c r="D19" s="17" t="s">
        <v>116</v>
      </c>
      <c r="E19" s="17">
        <v>5</v>
      </c>
      <c r="F19" s="21"/>
      <c r="G19" s="22">
        <f t="shared" si="0"/>
        <v>0</v>
      </c>
      <c r="H19" s="33"/>
      <c r="I19" s="34"/>
    </row>
    <row r="20" spans="1:9" ht="16.8" x14ac:dyDescent="0.25">
      <c r="A20" s="16" t="s">
        <v>125</v>
      </c>
      <c r="B20" s="17" t="s">
        <v>80</v>
      </c>
      <c r="C20" s="136" t="s">
        <v>260</v>
      </c>
      <c r="D20" s="17" t="s">
        <v>109</v>
      </c>
      <c r="E20" s="130">
        <v>41</v>
      </c>
      <c r="F20" s="21"/>
      <c r="G20" s="22">
        <f t="shared" si="0"/>
        <v>0</v>
      </c>
      <c r="H20" s="33"/>
      <c r="I20" s="34"/>
    </row>
    <row r="21" spans="1:9" ht="16.8" x14ac:dyDescent="0.25">
      <c r="A21" s="16" t="s">
        <v>125</v>
      </c>
      <c r="B21" s="17" t="s">
        <v>82</v>
      </c>
      <c r="C21" s="136" t="s">
        <v>261</v>
      </c>
      <c r="D21" s="17" t="s">
        <v>116</v>
      </c>
      <c r="E21" s="17">
        <v>12.5</v>
      </c>
      <c r="F21" s="21"/>
      <c r="G21" s="22">
        <f t="shared" si="0"/>
        <v>0</v>
      </c>
      <c r="H21" s="33"/>
      <c r="I21" s="34"/>
    </row>
    <row r="22" spans="1:9" ht="17.399999999999999" thickBot="1" x14ac:dyDescent="0.3">
      <c r="A22" s="16" t="s">
        <v>125</v>
      </c>
      <c r="B22" s="17" t="s">
        <v>84</v>
      </c>
      <c r="C22" s="136" t="s">
        <v>131</v>
      </c>
      <c r="D22" s="17" t="s">
        <v>109</v>
      </c>
      <c r="E22" s="17">
        <v>2</v>
      </c>
      <c r="F22" s="21"/>
      <c r="G22" s="22">
        <f t="shared" si="0"/>
        <v>0</v>
      </c>
      <c r="H22" s="33"/>
      <c r="I22" s="34"/>
    </row>
    <row r="23" spans="1:9" ht="28.2" thickBot="1" x14ac:dyDescent="0.3">
      <c r="A23" s="24" t="s">
        <v>125</v>
      </c>
      <c r="B23" s="17" t="s">
        <v>86</v>
      </c>
      <c r="C23" s="137" t="s">
        <v>133</v>
      </c>
      <c r="D23" s="17" t="s">
        <v>109</v>
      </c>
      <c r="E23" s="17">
        <v>2</v>
      </c>
      <c r="F23" s="28"/>
      <c r="G23" s="29">
        <f t="shared" si="0"/>
        <v>0</v>
      </c>
      <c r="H23" s="30" t="s">
        <v>102</v>
      </c>
      <c r="I23" s="31">
        <f>ROUND(SUM(G18:G23),2)</f>
        <v>0</v>
      </c>
    </row>
    <row r="24" spans="1:9" ht="27.6" x14ac:dyDescent="0.25">
      <c r="A24" s="10" t="s">
        <v>134</v>
      </c>
      <c r="B24" s="11" t="s">
        <v>135</v>
      </c>
      <c r="C24" s="135" t="s">
        <v>136</v>
      </c>
      <c r="D24" s="11" t="s">
        <v>109</v>
      </c>
      <c r="E24" s="80">
        <v>5</v>
      </c>
      <c r="F24" s="138"/>
      <c r="G24" s="22">
        <f t="shared" si="0"/>
        <v>0</v>
      </c>
      <c r="H24" s="33"/>
      <c r="I24" s="34"/>
    </row>
    <row r="25" spans="1:9" ht="28.2" thickBot="1" x14ac:dyDescent="0.3">
      <c r="A25" s="16" t="s">
        <v>134</v>
      </c>
      <c r="B25" s="17" t="s">
        <v>137</v>
      </c>
      <c r="C25" s="136" t="s">
        <v>138</v>
      </c>
      <c r="D25" s="17" t="s">
        <v>109</v>
      </c>
      <c r="E25" s="17">
        <v>5</v>
      </c>
      <c r="F25" s="21"/>
      <c r="G25" s="22">
        <f t="shared" si="0"/>
        <v>0</v>
      </c>
    </row>
    <row r="26" spans="1:9" ht="28.2" thickBot="1" x14ac:dyDescent="0.3">
      <c r="A26" s="24" t="s">
        <v>134</v>
      </c>
      <c r="B26" s="17" t="s">
        <v>139</v>
      </c>
      <c r="C26" s="137" t="s">
        <v>140</v>
      </c>
      <c r="D26" s="17" t="s">
        <v>18</v>
      </c>
      <c r="E26" s="17">
        <v>30</v>
      </c>
      <c r="F26" s="28"/>
      <c r="G26" s="29">
        <f t="shared" si="0"/>
        <v>0</v>
      </c>
      <c r="H26" s="30" t="s">
        <v>141</v>
      </c>
      <c r="I26" s="31">
        <f>ROUND(SUM(G24:G26),2)</f>
        <v>0</v>
      </c>
    </row>
    <row r="27" spans="1:9" ht="27.6" x14ac:dyDescent="0.25">
      <c r="A27" s="10" t="s">
        <v>470</v>
      </c>
      <c r="B27" s="11" t="s">
        <v>143</v>
      </c>
      <c r="C27" s="135" t="s">
        <v>281</v>
      </c>
      <c r="D27" s="11" t="s">
        <v>109</v>
      </c>
      <c r="E27" s="80">
        <v>32</v>
      </c>
      <c r="F27" s="139"/>
      <c r="G27" s="15">
        <f t="shared" si="0"/>
        <v>0</v>
      </c>
      <c r="H27" s="89"/>
      <c r="I27" s="37"/>
    </row>
    <row r="28" spans="1:9" ht="27.6" x14ac:dyDescent="0.25">
      <c r="A28" s="16" t="s">
        <v>470</v>
      </c>
      <c r="B28" s="17" t="s">
        <v>145</v>
      </c>
      <c r="C28" s="136" t="s">
        <v>445</v>
      </c>
      <c r="D28" s="17" t="s">
        <v>109</v>
      </c>
      <c r="E28" s="17">
        <v>32</v>
      </c>
      <c r="F28" s="140"/>
      <c r="G28" s="22">
        <f t="shared" si="0"/>
        <v>0</v>
      </c>
      <c r="H28" s="89"/>
      <c r="I28" s="37"/>
    </row>
    <row r="29" spans="1:9" ht="27.6" x14ac:dyDescent="0.25">
      <c r="A29" s="16" t="s">
        <v>470</v>
      </c>
      <c r="B29" s="17" t="s">
        <v>147</v>
      </c>
      <c r="C29" s="136" t="s">
        <v>355</v>
      </c>
      <c r="D29" s="17" t="s">
        <v>109</v>
      </c>
      <c r="E29" s="130">
        <v>24</v>
      </c>
      <c r="F29" s="140"/>
      <c r="G29" s="22">
        <f t="shared" si="0"/>
        <v>0</v>
      </c>
      <c r="H29" s="89"/>
      <c r="I29" s="37"/>
    </row>
    <row r="30" spans="1:9" ht="27.6" x14ac:dyDescent="0.25">
      <c r="A30" s="16" t="s">
        <v>470</v>
      </c>
      <c r="B30" s="17" t="s">
        <v>149</v>
      </c>
      <c r="C30" s="136" t="s">
        <v>150</v>
      </c>
      <c r="D30" s="17" t="s">
        <v>109</v>
      </c>
      <c r="E30" s="17">
        <v>5</v>
      </c>
      <c r="F30" s="140"/>
      <c r="G30" s="22">
        <f t="shared" si="0"/>
        <v>0</v>
      </c>
      <c r="H30" s="89"/>
      <c r="I30" s="37"/>
    </row>
    <row r="31" spans="1:9" ht="27.6" x14ac:dyDescent="0.25">
      <c r="A31" s="16" t="s">
        <v>470</v>
      </c>
      <c r="B31" s="17" t="s">
        <v>151</v>
      </c>
      <c r="C31" s="136" t="s">
        <v>152</v>
      </c>
      <c r="D31" s="17" t="s">
        <v>109</v>
      </c>
      <c r="E31" s="17">
        <v>3</v>
      </c>
      <c r="F31" s="140"/>
      <c r="G31" s="22">
        <f t="shared" si="0"/>
        <v>0</v>
      </c>
      <c r="H31" s="89"/>
      <c r="I31" s="37"/>
    </row>
    <row r="32" spans="1:9" ht="27.6" x14ac:dyDescent="0.25">
      <c r="A32" s="16" t="s">
        <v>470</v>
      </c>
      <c r="B32" s="17" t="s">
        <v>153</v>
      </c>
      <c r="C32" s="136" t="s">
        <v>471</v>
      </c>
      <c r="D32" s="17" t="s">
        <v>18</v>
      </c>
      <c r="E32" s="17">
        <v>16</v>
      </c>
      <c r="F32" s="140"/>
      <c r="G32" s="22">
        <f t="shared" si="0"/>
        <v>0</v>
      </c>
      <c r="H32" s="89"/>
      <c r="I32" s="37"/>
    </row>
    <row r="33" spans="1:9" ht="28.2" thickBot="1" x14ac:dyDescent="0.3">
      <c r="A33" s="16" t="s">
        <v>470</v>
      </c>
      <c r="B33" s="17" t="s">
        <v>155</v>
      </c>
      <c r="C33" s="136" t="s">
        <v>156</v>
      </c>
      <c r="D33" s="17" t="s">
        <v>18</v>
      </c>
      <c r="E33" s="130">
        <v>1</v>
      </c>
      <c r="F33" s="140"/>
      <c r="G33" s="22">
        <f t="shared" si="0"/>
        <v>0</v>
      </c>
      <c r="H33" s="89"/>
      <c r="I33" s="37"/>
    </row>
    <row r="34" spans="1:9" ht="28.2" thickBot="1" x14ac:dyDescent="0.3">
      <c r="A34" s="24" t="s">
        <v>470</v>
      </c>
      <c r="B34" s="17" t="s">
        <v>157</v>
      </c>
      <c r="C34" s="137" t="s">
        <v>158</v>
      </c>
      <c r="D34" s="17" t="s">
        <v>18</v>
      </c>
      <c r="E34" s="17">
        <v>16</v>
      </c>
      <c r="F34" s="44"/>
      <c r="G34" s="29">
        <f t="shared" si="0"/>
        <v>0</v>
      </c>
      <c r="H34" s="30" t="s">
        <v>159</v>
      </c>
      <c r="I34" s="31">
        <f>ROUND(SUM(G27:G34),2)</f>
        <v>0</v>
      </c>
    </row>
    <row r="35" spans="1:9" s="37" customFormat="1" ht="16.8" x14ac:dyDescent="0.25">
      <c r="A35" s="10" t="s">
        <v>472</v>
      </c>
      <c r="B35" s="11" t="s">
        <v>278</v>
      </c>
      <c r="C35" s="135" t="s">
        <v>445</v>
      </c>
      <c r="D35" s="11" t="s">
        <v>109</v>
      </c>
      <c r="E35" s="80">
        <v>9</v>
      </c>
      <c r="F35" s="139"/>
      <c r="G35" s="15">
        <f t="shared" si="0"/>
        <v>0</v>
      </c>
      <c r="H35" s="89"/>
    </row>
    <row r="36" spans="1:9" s="37" customFormat="1" ht="16.8" x14ac:dyDescent="0.25">
      <c r="A36" s="16" t="s">
        <v>472</v>
      </c>
      <c r="B36" s="17" t="s">
        <v>280</v>
      </c>
      <c r="C36" s="136" t="s">
        <v>148</v>
      </c>
      <c r="D36" s="17" t="s">
        <v>109</v>
      </c>
      <c r="E36" s="17">
        <v>3.5</v>
      </c>
      <c r="F36" s="140"/>
      <c r="G36" s="22">
        <f t="shared" si="0"/>
        <v>0</v>
      </c>
      <c r="H36" s="89"/>
    </row>
    <row r="37" spans="1:9" s="37" customFormat="1" ht="16.8" x14ac:dyDescent="0.25">
      <c r="A37" s="16" t="s">
        <v>472</v>
      </c>
      <c r="B37" s="17" t="s">
        <v>282</v>
      </c>
      <c r="C37" s="136" t="s">
        <v>150</v>
      </c>
      <c r="D37" s="17" t="s">
        <v>109</v>
      </c>
      <c r="E37" s="130">
        <v>5.5</v>
      </c>
      <c r="F37" s="140"/>
      <c r="G37" s="22">
        <f t="shared" si="0"/>
        <v>0</v>
      </c>
      <c r="H37" s="89"/>
    </row>
    <row r="38" spans="1:9" s="37" customFormat="1" ht="17.399999999999999" thickBot="1" x14ac:dyDescent="0.3">
      <c r="A38" s="16" t="s">
        <v>472</v>
      </c>
      <c r="B38" s="17" t="s">
        <v>283</v>
      </c>
      <c r="C38" s="136" t="s">
        <v>471</v>
      </c>
      <c r="D38" s="17" t="s">
        <v>18</v>
      </c>
      <c r="E38" s="17">
        <v>18</v>
      </c>
      <c r="F38" s="140"/>
      <c r="G38" s="22">
        <f t="shared" si="0"/>
        <v>0</v>
      </c>
      <c r="H38" s="89"/>
    </row>
    <row r="39" spans="1:9" s="37" customFormat="1" ht="35.25" customHeight="1" thickBot="1" x14ac:dyDescent="0.3">
      <c r="A39" s="24" t="s">
        <v>472</v>
      </c>
      <c r="B39" s="17" t="s">
        <v>284</v>
      </c>
      <c r="C39" s="137" t="s">
        <v>158</v>
      </c>
      <c r="D39" s="17" t="s">
        <v>18</v>
      </c>
      <c r="E39" s="17">
        <v>14</v>
      </c>
      <c r="F39" s="44"/>
      <c r="G39" s="29">
        <f t="shared" si="0"/>
        <v>0</v>
      </c>
      <c r="H39" s="30" t="s">
        <v>289</v>
      </c>
      <c r="I39" s="31">
        <f>ROUND(SUM(G35:G39),2)</f>
        <v>0</v>
      </c>
    </row>
    <row r="40" spans="1:9" s="37" customFormat="1" ht="27.6" x14ac:dyDescent="0.25">
      <c r="A40" s="10" t="s">
        <v>160</v>
      </c>
      <c r="B40" s="11" t="s">
        <v>161</v>
      </c>
      <c r="C40" s="135" t="s">
        <v>357</v>
      </c>
      <c r="D40" s="11" t="s">
        <v>113</v>
      </c>
      <c r="E40" s="80">
        <v>2</v>
      </c>
      <c r="F40" s="139"/>
      <c r="G40" s="15">
        <f t="shared" si="0"/>
        <v>0</v>
      </c>
      <c r="H40" s="33"/>
      <c r="I40" s="34"/>
    </row>
    <row r="41" spans="1:9" s="37" customFormat="1" x14ac:dyDescent="0.25">
      <c r="A41" s="16" t="s">
        <v>160</v>
      </c>
      <c r="B41" s="17" t="s">
        <v>163</v>
      </c>
      <c r="C41" s="136" t="s">
        <v>358</v>
      </c>
      <c r="D41" s="17" t="s">
        <v>113</v>
      </c>
      <c r="E41" s="17">
        <v>4</v>
      </c>
      <c r="F41" s="140"/>
      <c r="G41" s="22">
        <f t="shared" si="0"/>
        <v>0</v>
      </c>
      <c r="H41" s="33"/>
      <c r="I41" s="34"/>
    </row>
    <row r="42" spans="1:9" s="37" customFormat="1" x14ac:dyDescent="0.25">
      <c r="A42" s="16" t="s">
        <v>160</v>
      </c>
      <c r="B42" s="17" t="s">
        <v>165</v>
      </c>
      <c r="C42" s="136" t="s">
        <v>164</v>
      </c>
      <c r="D42" s="17" t="s">
        <v>113</v>
      </c>
      <c r="E42" s="130">
        <v>4</v>
      </c>
      <c r="F42" s="140"/>
      <c r="G42" s="22">
        <f t="shared" si="0"/>
        <v>0</v>
      </c>
      <c r="H42" s="33"/>
      <c r="I42" s="34"/>
    </row>
    <row r="43" spans="1:9" s="37" customFormat="1" ht="27.6" x14ac:dyDescent="0.25">
      <c r="A43" s="16" t="s">
        <v>160</v>
      </c>
      <c r="B43" s="17" t="s">
        <v>359</v>
      </c>
      <c r="C43" s="136" t="s">
        <v>362</v>
      </c>
      <c r="D43" s="17" t="s">
        <v>113</v>
      </c>
      <c r="E43" s="17">
        <v>2</v>
      </c>
      <c r="F43" s="140"/>
      <c r="G43" s="22">
        <f t="shared" si="0"/>
        <v>0</v>
      </c>
      <c r="H43" s="33"/>
      <c r="I43" s="34"/>
    </row>
    <row r="44" spans="1:9" s="37" customFormat="1" ht="17.399999999999999" thickBot="1" x14ac:dyDescent="0.3">
      <c r="A44" s="16" t="s">
        <v>160</v>
      </c>
      <c r="B44" s="17" t="s">
        <v>361</v>
      </c>
      <c r="C44" s="136" t="s">
        <v>166</v>
      </c>
      <c r="D44" s="17" t="s">
        <v>109</v>
      </c>
      <c r="E44" s="17">
        <v>29</v>
      </c>
      <c r="F44" s="140"/>
      <c r="G44" s="22">
        <f t="shared" si="0"/>
        <v>0</v>
      </c>
      <c r="H44" s="33"/>
      <c r="I44" s="34"/>
    </row>
    <row r="45" spans="1:9" s="37" customFormat="1" ht="28.2" thickBot="1" x14ac:dyDescent="0.3">
      <c r="A45" s="24" t="s">
        <v>160</v>
      </c>
      <c r="B45" s="17" t="s">
        <v>363</v>
      </c>
      <c r="C45" s="137" t="s">
        <v>454</v>
      </c>
      <c r="D45" s="17" t="s">
        <v>113</v>
      </c>
      <c r="E45" s="17">
        <v>2</v>
      </c>
      <c r="F45" s="44"/>
      <c r="G45" s="29">
        <f t="shared" si="0"/>
        <v>0</v>
      </c>
      <c r="H45" s="30" t="s">
        <v>167</v>
      </c>
      <c r="I45" s="31">
        <f>ROUND(SUM(G40:G45),2)</f>
        <v>0</v>
      </c>
    </row>
    <row r="46" spans="1:9" s="37" customFormat="1" ht="14.4" thickBot="1" x14ac:dyDescent="0.3">
      <c r="A46" s="10" t="s">
        <v>168</v>
      </c>
      <c r="B46" s="11" t="s">
        <v>169</v>
      </c>
      <c r="C46" s="135" t="s">
        <v>172</v>
      </c>
      <c r="D46" s="11" t="s">
        <v>43</v>
      </c>
      <c r="E46" s="80">
        <v>1</v>
      </c>
      <c r="F46" s="139"/>
      <c r="G46" s="22">
        <f t="shared" si="0"/>
        <v>0</v>
      </c>
      <c r="H46" s="30"/>
      <c r="I46" s="31"/>
    </row>
    <row r="47" spans="1:9" s="37" customFormat="1" ht="28.2" thickBot="1" x14ac:dyDescent="0.3">
      <c r="A47" s="24" t="s">
        <v>168</v>
      </c>
      <c r="B47" s="25" t="s">
        <v>171</v>
      </c>
      <c r="C47" s="137" t="s">
        <v>174</v>
      </c>
      <c r="D47" s="25" t="s">
        <v>43</v>
      </c>
      <c r="E47" s="25">
        <v>1</v>
      </c>
      <c r="F47" s="28"/>
      <c r="G47" s="29">
        <f t="shared" si="0"/>
        <v>0</v>
      </c>
      <c r="H47" s="30" t="s">
        <v>175</v>
      </c>
      <c r="I47" s="31">
        <f>ROUND(SUM(G46:G47),2)</f>
        <v>0</v>
      </c>
    </row>
    <row r="48" spans="1:9" ht="44.25" customHeight="1" thickBot="1" x14ac:dyDescent="0.3">
      <c r="A48" s="46"/>
      <c r="B48" s="47"/>
      <c r="C48" s="46"/>
      <c r="D48" s="47"/>
      <c r="E48" s="47"/>
      <c r="F48" s="141" t="s">
        <v>473</v>
      </c>
      <c r="G48" s="142">
        <f>SUM(G5:G47)</f>
        <v>0</v>
      </c>
      <c r="H48" s="50"/>
      <c r="I48" s="34"/>
    </row>
    <row r="49" spans="1:7" ht="20.25" customHeight="1" x14ac:dyDescent="0.25">
      <c r="A49" s="143"/>
      <c r="B49" s="144"/>
      <c r="C49" s="144"/>
      <c r="D49" s="144"/>
      <c r="E49" s="145"/>
      <c r="F49" s="144"/>
      <c r="G49" s="83"/>
    </row>
    <row r="50" spans="1:7" x14ac:dyDescent="0.25">
      <c r="A50" s="46"/>
      <c r="B50" s="47"/>
      <c r="C50" s="46"/>
      <c r="D50" s="47"/>
      <c r="E50" s="47"/>
      <c r="F50" s="82"/>
      <c r="G50" s="83"/>
    </row>
    <row r="51" spans="1:7" x14ac:dyDescent="0.25">
      <c r="A51" s="46"/>
      <c r="B51" s="47"/>
      <c r="C51" s="46"/>
      <c r="D51" s="47"/>
      <c r="E51" s="47"/>
      <c r="F51" s="82"/>
      <c r="G51" s="83"/>
    </row>
  </sheetData>
  <mergeCells count="2">
    <mergeCell ref="A1:G1"/>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0548D-BBCF-4D54-99B3-63EFDACE57ED}">
  <dimension ref="A1:I47"/>
  <sheetViews>
    <sheetView topLeftCell="E35" zoomScaleNormal="100" workbookViewId="0">
      <selection activeCell="A3" sqref="A3:G3"/>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9" ht="39.9" customHeight="1" x14ac:dyDescent="0.25">
      <c r="A1" s="284" t="s">
        <v>457</v>
      </c>
      <c r="B1" s="284"/>
      <c r="C1" s="284"/>
      <c r="D1" s="284"/>
      <c r="E1" s="284"/>
      <c r="F1" s="284"/>
      <c r="G1" s="284"/>
    </row>
    <row r="2" spans="1:9" ht="21.75" customHeight="1" thickBot="1" x14ac:dyDescent="0.3">
      <c r="A2" s="3"/>
      <c r="B2" s="3"/>
      <c r="C2" s="3"/>
      <c r="D2" s="3"/>
      <c r="E2" s="4"/>
      <c r="F2" s="3"/>
      <c r="G2" s="3"/>
    </row>
    <row r="3" spans="1:9" ht="21.75" customHeight="1" x14ac:dyDescent="0.25">
      <c r="A3" s="285" t="s">
        <v>474</v>
      </c>
      <c r="B3" s="286"/>
      <c r="C3" s="286"/>
      <c r="D3" s="286"/>
      <c r="E3" s="286"/>
      <c r="F3" s="286"/>
      <c r="G3" s="287"/>
    </row>
    <row r="4" spans="1:9" ht="46.2" customHeight="1" thickBot="1" x14ac:dyDescent="0.3">
      <c r="A4" s="55" t="s">
        <v>2</v>
      </c>
      <c r="B4" s="56" t="s">
        <v>3</v>
      </c>
      <c r="C4" s="57" t="s">
        <v>4</v>
      </c>
      <c r="D4" s="57" t="s">
        <v>5</v>
      </c>
      <c r="E4" s="58" t="s">
        <v>6</v>
      </c>
      <c r="F4" s="59" t="s">
        <v>7</v>
      </c>
      <c r="G4" s="60" t="s">
        <v>8</v>
      </c>
    </row>
    <row r="5" spans="1:9" ht="20.25" customHeight="1" x14ac:dyDescent="0.25">
      <c r="A5" s="10" t="s">
        <v>104</v>
      </c>
      <c r="B5" s="11" t="s">
        <v>10</v>
      </c>
      <c r="C5" s="135" t="s">
        <v>105</v>
      </c>
      <c r="D5" s="11" t="s">
        <v>43</v>
      </c>
      <c r="E5" s="80">
        <v>1</v>
      </c>
      <c r="F5" s="14"/>
      <c r="G5" s="15">
        <f t="shared" ref="G5:G43" si="0">ROUND((E5*F5),2)</f>
        <v>0</v>
      </c>
    </row>
    <row r="6" spans="1:9" ht="20.25" customHeight="1" x14ac:dyDescent="0.25">
      <c r="A6" s="16" t="s">
        <v>104</v>
      </c>
      <c r="B6" s="17" t="s">
        <v>13</v>
      </c>
      <c r="C6" s="136" t="s">
        <v>106</v>
      </c>
      <c r="D6" s="17" t="s">
        <v>18</v>
      </c>
      <c r="E6" s="17">
        <v>16</v>
      </c>
      <c r="F6" s="21"/>
      <c r="G6" s="22">
        <f t="shared" si="0"/>
        <v>0</v>
      </c>
    </row>
    <row r="7" spans="1:9" ht="19.5" customHeight="1" x14ac:dyDescent="0.25">
      <c r="A7" s="16" t="s">
        <v>104</v>
      </c>
      <c r="B7" s="17" t="s">
        <v>16</v>
      </c>
      <c r="C7" s="136" t="s">
        <v>110</v>
      </c>
      <c r="D7" s="17" t="s">
        <v>109</v>
      </c>
      <c r="E7" s="17">
        <v>2.5</v>
      </c>
      <c r="F7" s="21"/>
      <c r="G7" s="22">
        <f t="shared" si="0"/>
        <v>0</v>
      </c>
    </row>
    <row r="8" spans="1:9" ht="19.5" customHeight="1" x14ac:dyDescent="0.25">
      <c r="A8" s="16" t="s">
        <v>104</v>
      </c>
      <c r="B8" s="17" t="s">
        <v>19</v>
      </c>
      <c r="C8" s="136" t="s">
        <v>257</v>
      </c>
      <c r="D8" s="17" t="s">
        <v>109</v>
      </c>
      <c r="E8" s="17">
        <v>26</v>
      </c>
      <c r="F8" s="21"/>
      <c r="G8" s="22">
        <f t="shared" si="0"/>
        <v>0</v>
      </c>
    </row>
    <row r="9" spans="1:9" ht="19.5" customHeight="1" x14ac:dyDescent="0.25">
      <c r="A9" s="16" t="s">
        <v>104</v>
      </c>
      <c r="B9" s="17" t="s">
        <v>21</v>
      </c>
      <c r="C9" s="136" t="s">
        <v>114</v>
      </c>
      <c r="D9" s="17" t="s">
        <v>18</v>
      </c>
      <c r="E9" s="17">
        <v>30</v>
      </c>
      <c r="F9" s="21"/>
      <c r="G9" s="22">
        <f t="shared" si="0"/>
        <v>0</v>
      </c>
    </row>
    <row r="10" spans="1:9" ht="19.5" customHeight="1" x14ac:dyDescent="0.25">
      <c r="A10" s="16" t="s">
        <v>104</v>
      </c>
      <c r="B10" s="17" t="s">
        <v>23</v>
      </c>
      <c r="C10" s="136" t="s">
        <v>115</v>
      </c>
      <c r="D10" s="17" t="s">
        <v>116</v>
      </c>
      <c r="E10" s="17">
        <v>0.4</v>
      </c>
      <c r="F10" s="21"/>
      <c r="G10" s="22">
        <f t="shared" si="0"/>
        <v>0</v>
      </c>
    </row>
    <row r="11" spans="1:9" ht="19.5" customHeight="1" x14ac:dyDescent="0.25">
      <c r="A11" s="16" t="s">
        <v>104</v>
      </c>
      <c r="B11" s="17" t="s">
        <v>25</v>
      </c>
      <c r="C11" s="136" t="s">
        <v>117</v>
      </c>
      <c r="D11" s="17" t="s">
        <v>109</v>
      </c>
      <c r="E11" s="17">
        <v>9</v>
      </c>
      <c r="F11" s="21"/>
      <c r="G11" s="22">
        <f t="shared" si="0"/>
        <v>0</v>
      </c>
    </row>
    <row r="12" spans="1:9" ht="27.6" x14ac:dyDescent="0.25">
      <c r="A12" s="16" t="s">
        <v>104</v>
      </c>
      <c r="B12" s="17" t="s">
        <v>27</v>
      </c>
      <c r="C12" s="136" t="s">
        <v>118</v>
      </c>
      <c r="D12" s="17" t="s">
        <v>119</v>
      </c>
      <c r="E12" s="17">
        <v>3</v>
      </c>
      <c r="F12" s="21"/>
      <c r="G12" s="22">
        <f t="shared" si="0"/>
        <v>0</v>
      </c>
    </row>
    <row r="13" spans="1:9" x14ac:dyDescent="0.25">
      <c r="A13" s="16" t="s">
        <v>104</v>
      </c>
      <c r="B13" s="17" t="s">
        <v>29</v>
      </c>
      <c r="C13" s="136" t="s">
        <v>120</v>
      </c>
      <c r="D13" s="17" t="s">
        <v>113</v>
      </c>
      <c r="E13" s="17">
        <v>2</v>
      </c>
      <c r="F13" s="21"/>
      <c r="G13" s="22">
        <f t="shared" si="0"/>
        <v>0</v>
      </c>
    </row>
    <row r="14" spans="1:9" x14ac:dyDescent="0.25">
      <c r="A14" s="16" t="s">
        <v>104</v>
      </c>
      <c r="B14" s="17" t="s">
        <v>31</v>
      </c>
      <c r="C14" s="136" t="s">
        <v>121</v>
      </c>
      <c r="D14" s="17" t="s">
        <v>113</v>
      </c>
      <c r="E14" s="17">
        <v>6</v>
      </c>
      <c r="F14" s="21"/>
      <c r="G14" s="22">
        <f t="shared" si="0"/>
        <v>0</v>
      </c>
    </row>
    <row r="15" spans="1:9" ht="17.399999999999999" thickBot="1" x14ac:dyDescent="0.3">
      <c r="A15" s="16" t="s">
        <v>104</v>
      </c>
      <c r="B15" s="17" t="s">
        <v>33</v>
      </c>
      <c r="C15" s="136" t="s">
        <v>123</v>
      </c>
      <c r="D15" s="17" t="s">
        <v>109</v>
      </c>
      <c r="E15" s="17">
        <v>20</v>
      </c>
      <c r="F15" s="21"/>
      <c r="G15" s="22">
        <f t="shared" si="0"/>
        <v>0</v>
      </c>
    </row>
    <row r="16" spans="1:9" ht="29.25" customHeight="1" thickBot="1" x14ac:dyDescent="0.3">
      <c r="A16" s="24" t="s">
        <v>104</v>
      </c>
      <c r="B16" s="17" t="s">
        <v>35</v>
      </c>
      <c r="C16" s="137" t="s">
        <v>124</v>
      </c>
      <c r="D16" s="17" t="s">
        <v>119</v>
      </c>
      <c r="E16" s="17">
        <v>7</v>
      </c>
      <c r="F16" s="28"/>
      <c r="G16" s="29">
        <f t="shared" si="0"/>
        <v>0</v>
      </c>
      <c r="H16" s="30" t="s">
        <v>74</v>
      </c>
      <c r="I16" s="31">
        <f>ROUND(SUM(G5:G16),2)</f>
        <v>0</v>
      </c>
    </row>
    <row r="17" spans="1:9" ht="29.25" customHeight="1" x14ac:dyDescent="0.25">
      <c r="A17" s="10" t="s">
        <v>125</v>
      </c>
      <c r="B17" s="11" t="s">
        <v>76</v>
      </c>
      <c r="C17" s="135" t="s">
        <v>128</v>
      </c>
      <c r="D17" s="11" t="s">
        <v>116</v>
      </c>
      <c r="E17" s="80">
        <v>2</v>
      </c>
      <c r="F17" s="138"/>
      <c r="G17" s="22">
        <f t="shared" si="0"/>
        <v>0</v>
      </c>
      <c r="H17" s="33"/>
      <c r="I17" s="34"/>
    </row>
    <row r="18" spans="1:9" ht="29.25" customHeight="1" thickBot="1" x14ac:dyDescent="0.3">
      <c r="A18" s="16" t="s">
        <v>125</v>
      </c>
      <c r="B18" s="17" t="s">
        <v>78</v>
      </c>
      <c r="C18" s="136" t="s">
        <v>260</v>
      </c>
      <c r="D18" s="17" t="s">
        <v>109</v>
      </c>
      <c r="E18" s="17">
        <v>37.5</v>
      </c>
      <c r="F18" s="21"/>
      <c r="G18" s="22">
        <f t="shared" si="0"/>
        <v>0</v>
      </c>
      <c r="H18" s="33"/>
      <c r="I18" s="34"/>
    </row>
    <row r="19" spans="1:9" ht="28.2" thickBot="1" x14ac:dyDescent="0.3">
      <c r="A19" s="24" t="s">
        <v>125</v>
      </c>
      <c r="B19" s="17" t="s">
        <v>80</v>
      </c>
      <c r="C19" s="137" t="s">
        <v>261</v>
      </c>
      <c r="D19" s="17" t="s">
        <v>116</v>
      </c>
      <c r="E19" s="17">
        <v>11.3</v>
      </c>
      <c r="F19" s="28"/>
      <c r="G19" s="29">
        <f t="shared" si="0"/>
        <v>0</v>
      </c>
      <c r="H19" s="30" t="s">
        <v>102</v>
      </c>
      <c r="I19" s="31">
        <f>ROUND(SUM(G17:G19),2)</f>
        <v>0</v>
      </c>
    </row>
    <row r="20" spans="1:9" ht="27.6" x14ac:dyDescent="0.25">
      <c r="A20" s="10" t="s">
        <v>134</v>
      </c>
      <c r="B20" s="11" t="s">
        <v>135</v>
      </c>
      <c r="C20" s="135" t="s">
        <v>136</v>
      </c>
      <c r="D20" s="11" t="s">
        <v>109</v>
      </c>
      <c r="E20" s="80">
        <v>5</v>
      </c>
      <c r="F20" s="138"/>
      <c r="G20" s="22">
        <f t="shared" si="0"/>
        <v>0</v>
      </c>
      <c r="H20" s="33"/>
      <c r="I20" s="34"/>
    </row>
    <row r="21" spans="1:9" ht="28.2" thickBot="1" x14ac:dyDescent="0.3">
      <c r="A21" s="16" t="s">
        <v>134</v>
      </c>
      <c r="B21" s="17" t="s">
        <v>137</v>
      </c>
      <c r="C21" s="136" t="s">
        <v>138</v>
      </c>
      <c r="D21" s="17" t="s">
        <v>109</v>
      </c>
      <c r="E21" s="17">
        <v>5</v>
      </c>
      <c r="F21" s="21"/>
      <c r="G21" s="22">
        <f t="shared" si="0"/>
        <v>0</v>
      </c>
    </row>
    <row r="22" spans="1:9" ht="28.2" thickBot="1" x14ac:dyDescent="0.3">
      <c r="A22" s="24" t="s">
        <v>134</v>
      </c>
      <c r="B22" s="17" t="s">
        <v>139</v>
      </c>
      <c r="C22" s="137" t="s">
        <v>140</v>
      </c>
      <c r="D22" s="17" t="s">
        <v>18</v>
      </c>
      <c r="E22" s="17">
        <v>30</v>
      </c>
      <c r="F22" s="28"/>
      <c r="G22" s="29">
        <f t="shared" si="0"/>
        <v>0</v>
      </c>
      <c r="H22" s="30" t="s">
        <v>141</v>
      </c>
      <c r="I22" s="31">
        <f>ROUND(SUM(G20:G22),2)</f>
        <v>0</v>
      </c>
    </row>
    <row r="23" spans="1:9" ht="27.6" x14ac:dyDescent="0.25">
      <c r="A23" s="10" t="s">
        <v>470</v>
      </c>
      <c r="B23" s="11" t="s">
        <v>143</v>
      </c>
      <c r="C23" s="135" t="s">
        <v>281</v>
      </c>
      <c r="D23" s="11" t="s">
        <v>109</v>
      </c>
      <c r="E23" s="80">
        <v>12</v>
      </c>
      <c r="F23" s="139"/>
      <c r="G23" s="15">
        <f t="shared" si="0"/>
        <v>0</v>
      </c>
      <c r="H23" s="89"/>
      <c r="I23" s="37"/>
    </row>
    <row r="24" spans="1:9" ht="27.6" x14ac:dyDescent="0.25">
      <c r="A24" s="16" t="s">
        <v>470</v>
      </c>
      <c r="B24" s="17" t="s">
        <v>145</v>
      </c>
      <c r="C24" s="136" t="s">
        <v>445</v>
      </c>
      <c r="D24" s="17" t="s">
        <v>109</v>
      </c>
      <c r="E24" s="17">
        <v>28.5</v>
      </c>
      <c r="F24" s="140"/>
      <c r="G24" s="22">
        <f t="shared" si="0"/>
        <v>0</v>
      </c>
      <c r="H24" s="89"/>
      <c r="I24" s="37"/>
    </row>
    <row r="25" spans="1:9" ht="27.6" x14ac:dyDescent="0.25">
      <c r="A25" s="16" t="s">
        <v>470</v>
      </c>
      <c r="B25" s="17" t="s">
        <v>147</v>
      </c>
      <c r="C25" s="136" t="s">
        <v>355</v>
      </c>
      <c r="D25" s="17" t="s">
        <v>109</v>
      </c>
      <c r="E25" s="17">
        <v>22.5</v>
      </c>
      <c r="F25" s="140"/>
      <c r="G25" s="22">
        <f t="shared" si="0"/>
        <v>0</v>
      </c>
      <c r="H25" s="89"/>
      <c r="I25" s="37"/>
    </row>
    <row r="26" spans="1:9" ht="27.6" x14ac:dyDescent="0.25">
      <c r="A26" s="16" t="s">
        <v>470</v>
      </c>
      <c r="B26" s="17" t="s">
        <v>149</v>
      </c>
      <c r="C26" s="136" t="s">
        <v>150</v>
      </c>
      <c r="D26" s="17" t="s">
        <v>109</v>
      </c>
      <c r="E26" s="17">
        <v>2.5</v>
      </c>
      <c r="F26" s="140"/>
      <c r="G26" s="22">
        <f t="shared" si="0"/>
        <v>0</v>
      </c>
      <c r="H26" s="89"/>
      <c r="I26" s="37"/>
    </row>
    <row r="27" spans="1:9" ht="27.6" x14ac:dyDescent="0.25">
      <c r="A27" s="16" t="s">
        <v>470</v>
      </c>
      <c r="B27" s="17" t="s">
        <v>151</v>
      </c>
      <c r="C27" s="136" t="s">
        <v>475</v>
      </c>
      <c r="D27" s="17" t="s">
        <v>109</v>
      </c>
      <c r="E27" s="17">
        <v>2.5</v>
      </c>
      <c r="F27" s="140"/>
      <c r="G27" s="22">
        <f t="shared" si="0"/>
        <v>0</v>
      </c>
      <c r="H27" s="89"/>
      <c r="I27" s="37"/>
    </row>
    <row r="28" spans="1:9" ht="27.6" x14ac:dyDescent="0.25">
      <c r="A28" s="16" t="s">
        <v>470</v>
      </c>
      <c r="B28" s="17" t="s">
        <v>153</v>
      </c>
      <c r="C28" s="136" t="s">
        <v>476</v>
      </c>
      <c r="D28" s="17" t="s">
        <v>109</v>
      </c>
      <c r="E28" s="17">
        <v>1</v>
      </c>
      <c r="F28" s="140"/>
      <c r="G28" s="22">
        <f t="shared" si="0"/>
        <v>0</v>
      </c>
      <c r="H28" s="89"/>
      <c r="I28" s="37"/>
    </row>
    <row r="29" spans="1:9" ht="28.2" thickBot="1" x14ac:dyDescent="0.3">
      <c r="A29" s="16" t="s">
        <v>470</v>
      </c>
      <c r="B29" s="17" t="s">
        <v>155</v>
      </c>
      <c r="C29" s="136" t="s">
        <v>471</v>
      </c>
      <c r="D29" s="17" t="s">
        <v>18</v>
      </c>
      <c r="E29" s="17">
        <v>16</v>
      </c>
      <c r="F29" s="140"/>
      <c r="G29" s="22">
        <f t="shared" si="0"/>
        <v>0</v>
      </c>
      <c r="H29" s="89"/>
      <c r="I29" s="37"/>
    </row>
    <row r="30" spans="1:9" ht="28.2" thickBot="1" x14ac:dyDescent="0.3">
      <c r="A30" s="24" t="s">
        <v>470</v>
      </c>
      <c r="B30" s="17" t="s">
        <v>157</v>
      </c>
      <c r="C30" s="137" t="s">
        <v>158</v>
      </c>
      <c r="D30" s="17" t="s">
        <v>18</v>
      </c>
      <c r="E30" s="17">
        <v>16</v>
      </c>
      <c r="F30" s="44"/>
      <c r="G30" s="29">
        <f t="shared" si="0"/>
        <v>0</v>
      </c>
      <c r="H30" s="30" t="s">
        <v>159</v>
      </c>
      <c r="I30" s="31">
        <f>ROUND(SUM(G23:G30),2)</f>
        <v>0</v>
      </c>
    </row>
    <row r="31" spans="1:9" s="37" customFormat="1" ht="24.6" customHeight="1" x14ac:dyDescent="0.25">
      <c r="A31" s="10" t="s">
        <v>472</v>
      </c>
      <c r="B31" s="11" t="s">
        <v>278</v>
      </c>
      <c r="C31" s="135" t="s">
        <v>445</v>
      </c>
      <c r="D31" s="11" t="s">
        <v>109</v>
      </c>
      <c r="E31" s="80">
        <v>9</v>
      </c>
      <c r="F31" s="139"/>
      <c r="G31" s="15">
        <f t="shared" si="0"/>
        <v>0</v>
      </c>
      <c r="H31" s="89"/>
    </row>
    <row r="32" spans="1:9" s="37" customFormat="1" ht="24.6" customHeight="1" x14ac:dyDescent="0.25">
      <c r="A32" s="16" t="s">
        <v>472</v>
      </c>
      <c r="B32" s="17" t="s">
        <v>280</v>
      </c>
      <c r="C32" s="136" t="s">
        <v>148</v>
      </c>
      <c r="D32" s="17" t="s">
        <v>109</v>
      </c>
      <c r="E32" s="17">
        <v>3.5</v>
      </c>
      <c r="F32" s="140"/>
      <c r="G32" s="22">
        <f t="shared" si="0"/>
        <v>0</v>
      </c>
      <c r="H32" s="89"/>
    </row>
    <row r="33" spans="1:9" s="37" customFormat="1" ht="25.2" customHeight="1" x14ac:dyDescent="0.25">
      <c r="A33" s="16" t="s">
        <v>472</v>
      </c>
      <c r="B33" s="17" t="s">
        <v>282</v>
      </c>
      <c r="C33" s="136" t="s">
        <v>150</v>
      </c>
      <c r="D33" s="17" t="s">
        <v>109</v>
      </c>
      <c r="E33" s="17">
        <v>5.5</v>
      </c>
      <c r="F33" s="140"/>
      <c r="G33" s="22">
        <f t="shared" si="0"/>
        <v>0</v>
      </c>
      <c r="H33" s="89"/>
    </row>
    <row r="34" spans="1:9" s="37" customFormat="1" ht="29.4" customHeight="1" thickBot="1" x14ac:dyDescent="0.3">
      <c r="A34" s="16" t="s">
        <v>472</v>
      </c>
      <c r="B34" s="17" t="s">
        <v>283</v>
      </c>
      <c r="C34" s="136" t="s">
        <v>471</v>
      </c>
      <c r="D34" s="17" t="s">
        <v>18</v>
      </c>
      <c r="E34" s="17">
        <v>18</v>
      </c>
      <c r="F34" s="140"/>
      <c r="G34" s="22">
        <f t="shared" si="0"/>
        <v>0</v>
      </c>
      <c r="H34" s="89"/>
    </row>
    <row r="35" spans="1:9" s="37" customFormat="1" ht="35.25" customHeight="1" thickBot="1" x14ac:dyDescent="0.3">
      <c r="A35" s="24" t="s">
        <v>472</v>
      </c>
      <c r="B35" s="17" t="s">
        <v>284</v>
      </c>
      <c r="C35" s="137" t="s">
        <v>158</v>
      </c>
      <c r="D35" s="17" t="s">
        <v>18</v>
      </c>
      <c r="E35" s="17">
        <v>14</v>
      </c>
      <c r="F35" s="44"/>
      <c r="G35" s="29">
        <f t="shared" si="0"/>
        <v>0</v>
      </c>
      <c r="H35" s="30" t="s">
        <v>289</v>
      </c>
      <c r="I35" s="31">
        <f>ROUND(SUM(G31:G35),2)</f>
        <v>0</v>
      </c>
    </row>
    <row r="36" spans="1:9" s="37" customFormat="1" ht="27.6" x14ac:dyDescent="0.25">
      <c r="A36" s="10" t="s">
        <v>160</v>
      </c>
      <c r="B36" s="11" t="s">
        <v>161</v>
      </c>
      <c r="C36" s="135" t="s">
        <v>357</v>
      </c>
      <c r="D36" s="11" t="s">
        <v>113</v>
      </c>
      <c r="E36" s="80">
        <v>2</v>
      </c>
      <c r="F36" s="139"/>
      <c r="G36" s="15">
        <f t="shared" si="0"/>
        <v>0</v>
      </c>
      <c r="H36" s="33"/>
      <c r="I36" s="34"/>
    </row>
    <row r="37" spans="1:9" s="37" customFormat="1" x14ac:dyDescent="0.25">
      <c r="A37" s="16" t="s">
        <v>160</v>
      </c>
      <c r="B37" s="17" t="s">
        <v>163</v>
      </c>
      <c r="C37" s="136" t="s">
        <v>358</v>
      </c>
      <c r="D37" s="17" t="s">
        <v>113</v>
      </c>
      <c r="E37" s="17">
        <v>4</v>
      </c>
      <c r="F37" s="140"/>
      <c r="G37" s="22">
        <f t="shared" si="0"/>
        <v>0</v>
      </c>
      <c r="H37" s="33"/>
      <c r="I37" s="34"/>
    </row>
    <row r="38" spans="1:9" s="37" customFormat="1" x14ac:dyDescent="0.25">
      <c r="A38" s="16" t="s">
        <v>160</v>
      </c>
      <c r="B38" s="17" t="s">
        <v>165</v>
      </c>
      <c r="C38" s="136" t="s">
        <v>164</v>
      </c>
      <c r="D38" s="17" t="s">
        <v>113</v>
      </c>
      <c r="E38" s="17">
        <v>6</v>
      </c>
      <c r="F38" s="140"/>
      <c r="G38" s="22">
        <f t="shared" si="0"/>
        <v>0</v>
      </c>
      <c r="H38" s="33"/>
      <c r="I38" s="34"/>
    </row>
    <row r="39" spans="1:9" s="37" customFormat="1" ht="27.6" x14ac:dyDescent="0.25">
      <c r="A39" s="16" t="s">
        <v>160</v>
      </c>
      <c r="B39" s="17" t="s">
        <v>359</v>
      </c>
      <c r="C39" s="136" t="s">
        <v>362</v>
      </c>
      <c r="D39" s="17" t="s">
        <v>113</v>
      </c>
      <c r="E39" s="17">
        <v>2</v>
      </c>
      <c r="F39" s="140"/>
      <c r="G39" s="22">
        <f t="shared" si="0"/>
        <v>0</v>
      </c>
      <c r="H39" s="33"/>
      <c r="I39" s="34"/>
    </row>
    <row r="40" spans="1:9" s="37" customFormat="1" ht="17.399999999999999" thickBot="1" x14ac:dyDescent="0.3">
      <c r="A40" s="16" t="s">
        <v>160</v>
      </c>
      <c r="B40" s="17" t="s">
        <v>361</v>
      </c>
      <c r="C40" s="136" t="s">
        <v>166</v>
      </c>
      <c r="D40" s="17" t="s">
        <v>109</v>
      </c>
      <c r="E40" s="17">
        <v>27</v>
      </c>
      <c r="F40" s="140"/>
      <c r="G40" s="22">
        <f t="shared" si="0"/>
        <v>0</v>
      </c>
      <c r="H40" s="33"/>
      <c r="I40" s="34"/>
    </row>
    <row r="41" spans="1:9" s="37" customFormat="1" ht="28.2" thickBot="1" x14ac:dyDescent="0.3">
      <c r="A41" s="24" t="s">
        <v>160</v>
      </c>
      <c r="B41" s="17" t="s">
        <v>363</v>
      </c>
      <c r="C41" s="137" t="s">
        <v>454</v>
      </c>
      <c r="D41" s="17" t="s">
        <v>113</v>
      </c>
      <c r="E41" s="17">
        <v>2</v>
      </c>
      <c r="F41" s="44"/>
      <c r="G41" s="29">
        <f t="shared" si="0"/>
        <v>0</v>
      </c>
      <c r="H41" s="30" t="s">
        <v>167</v>
      </c>
      <c r="I41" s="31">
        <f>ROUND(SUM(G36:G41),2)</f>
        <v>0</v>
      </c>
    </row>
    <row r="42" spans="1:9" s="37" customFormat="1" ht="14.4" thickBot="1" x14ac:dyDescent="0.3">
      <c r="A42" s="10" t="s">
        <v>168</v>
      </c>
      <c r="B42" s="11" t="s">
        <v>169</v>
      </c>
      <c r="C42" s="135" t="s">
        <v>172</v>
      </c>
      <c r="D42" s="11" t="s">
        <v>43</v>
      </c>
      <c r="E42" s="80">
        <v>1</v>
      </c>
      <c r="F42" s="139"/>
      <c r="G42" s="22">
        <f t="shared" si="0"/>
        <v>0</v>
      </c>
      <c r="H42" s="30"/>
      <c r="I42" s="31"/>
    </row>
    <row r="43" spans="1:9" s="37" customFormat="1" ht="28.2" thickBot="1" x14ac:dyDescent="0.3">
      <c r="A43" s="24" t="s">
        <v>168</v>
      </c>
      <c r="B43" s="25" t="s">
        <v>171</v>
      </c>
      <c r="C43" s="137" t="s">
        <v>174</v>
      </c>
      <c r="D43" s="25" t="s">
        <v>43</v>
      </c>
      <c r="E43" s="25">
        <v>1</v>
      </c>
      <c r="F43" s="28"/>
      <c r="G43" s="29">
        <f t="shared" si="0"/>
        <v>0</v>
      </c>
      <c r="H43" s="30" t="s">
        <v>175</v>
      </c>
      <c r="I43" s="31">
        <f>ROUND(SUM(G42:G43),2)</f>
        <v>0</v>
      </c>
    </row>
    <row r="44" spans="1:9" ht="44.25" customHeight="1" thickBot="1" x14ac:dyDescent="0.3">
      <c r="A44" s="46"/>
      <c r="B44" s="47"/>
      <c r="C44" s="46"/>
      <c r="D44" s="47"/>
      <c r="E44" s="47"/>
      <c r="F44" s="141" t="s">
        <v>477</v>
      </c>
      <c r="G44" s="142">
        <f>SUM(G5:G43)</f>
        <v>0</v>
      </c>
      <c r="H44" s="50"/>
      <c r="I44" s="34"/>
    </row>
    <row r="45" spans="1:9" ht="20.25" customHeight="1" x14ac:dyDescent="0.25">
      <c r="A45" s="143"/>
      <c r="B45" s="144"/>
      <c r="C45" s="144"/>
      <c r="D45" s="144"/>
      <c r="E45" s="145"/>
      <c r="F45" s="144"/>
      <c r="G45" s="83"/>
    </row>
    <row r="46" spans="1:9" x14ac:dyDescent="0.25">
      <c r="A46" s="46"/>
      <c r="B46" s="47"/>
      <c r="C46" s="46"/>
      <c r="D46" s="47"/>
      <c r="E46" s="47"/>
      <c r="F46" s="82"/>
      <c r="G46" s="83"/>
    </row>
    <row r="47" spans="1:9" x14ac:dyDescent="0.25">
      <c r="A47" s="46"/>
      <c r="B47" s="47"/>
      <c r="C47" s="46"/>
      <c r="D47" s="47"/>
      <c r="E47" s="47"/>
      <c r="F47" s="82"/>
      <c r="G47" s="83"/>
    </row>
  </sheetData>
  <mergeCells count="2">
    <mergeCell ref="A1:G1"/>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F07C-8086-4B7F-940E-8E750C2AF6C2}">
  <dimension ref="A1:I46"/>
  <sheetViews>
    <sheetView topLeftCell="F38" workbookViewId="0">
      <selection activeCell="C7" sqref="C7"/>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284" t="s">
        <v>478</v>
      </c>
      <c r="B1" s="284"/>
      <c r="C1" s="284"/>
      <c r="D1" s="284"/>
      <c r="E1" s="284"/>
      <c r="F1" s="284"/>
      <c r="G1" s="284"/>
    </row>
    <row r="2" spans="1:9" ht="21.75" customHeight="1" x14ac:dyDescent="0.3">
      <c r="A2" s="284"/>
      <c r="B2" s="284"/>
      <c r="C2" s="284"/>
      <c r="D2" s="284"/>
      <c r="E2" s="284"/>
      <c r="F2" s="284"/>
      <c r="G2" s="284"/>
    </row>
    <row r="3" spans="1:9" ht="21.75" customHeight="1" x14ac:dyDescent="0.3"/>
    <row r="4" spans="1:9" ht="15" thickBot="1" x14ac:dyDescent="0.35"/>
    <row r="5" spans="1:9" ht="21.75" customHeight="1" x14ac:dyDescent="0.3">
      <c r="A5" s="285" t="s">
        <v>515</v>
      </c>
      <c r="B5" s="286"/>
      <c r="C5" s="286"/>
      <c r="D5" s="286"/>
      <c r="E5" s="286"/>
      <c r="F5" s="286"/>
      <c r="G5" s="287"/>
      <c r="H5" s="1"/>
      <c r="I5" s="2"/>
    </row>
    <row r="6" spans="1:9" ht="43.5" customHeight="1" thickBot="1" x14ac:dyDescent="0.35">
      <c r="A6" s="55" t="s">
        <v>2</v>
      </c>
      <c r="B6" s="56" t="s">
        <v>3</v>
      </c>
      <c r="C6" s="57" t="s">
        <v>4</v>
      </c>
      <c r="D6" s="57" t="s">
        <v>5</v>
      </c>
      <c r="E6" s="58" t="s">
        <v>6</v>
      </c>
      <c r="F6" s="59" t="s">
        <v>7</v>
      </c>
      <c r="G6" s="60" t="s">
        <v>8</v>
      </c>
      <c r="H6" s="1"/>
      <c r="I6" s="2"/>
    </row>
    <row r="7" spans="1:9" ht="179.4" x14ac:dyDescent="0.3">
      <c r="A7" s="90" t="s">
        <v>479</v>
      </c>
      <c r="B7" s="91" t="s">
        <v>178</v>
      </c>
      <c r="C7" s="92" t="s">
        <v>480</v>
      </c>
      <c r="D7" s="13" t="s">
        <v>43</v>
      </c>
      <c r="E7" s="93">
        <v>1</v>
      </c>
      <c r="F7" s="94"/>
      <c r="G7" s="65">
        <f t="shared" ref="G7:G45" si="0">ROUND((E7*F7),2)</f>
        <v>0</v>
      </c>
      <c r="H7" s="1"/>
      <c r="I7" s="2"/>
    </row>
    <row r="8" spans="1:9" ht="41.4" x14ac:dyDescent="0.3">
      <c r="A8" s="95" t="s">
        <v>479</v>
      </c>
      <c r="B8" s="96" t="s">
        <v>179</v>
      </c>
      <c r="C8" s="97" t="s">
        <v>481</v>
      </c>
      <c r="D8" s="98" t="s">
        <v>43</v>
      </c>
      <c r="E8" s="20">
        <v>2</v>
      </c>
      <c r="F8" s="99"/>
      <c r="G8" s="70">
        <f t="shared" si="0"/>
        <v>0</v>
      </c>
      <c r="H8" s="1"/>
      <c r="I8" s="2"/>
    </row>
    <row r="9" spans="1:9" ht="41.4" x14ac:dyDescent="0.3">
      <c r="A9" s="95" t="s">
        <v>479</v>
      </c>
      <c r="B9" s="96" t="s">
        <v>181</v>
      </c>
      <c r="C9" s="100" t="s">
        <v>482</v>
      </c>
      <c r="D9" s="101" t="s">
        <v>113</v>
      </c>
      <c r="E9" s="102">
        <v>2</v>
      </c>
      <c r="F9" s="99"/>
      <c r="G9" s="70">
        <f t="shared" si="0"/>
        <v>0</v>
      </c>
      <c r="H9" s="1"/>
      <c r="I9" s="2"/>
    </row>
    <row r="10" spans="1:9" ht="16.8" x14ac:dyDescent="0.3">
      <c r="A10" s="95" t="s">
        <v>479</v>
      </c>
      <c r="B10" s="103" t="s">
        <v>256</v>
      </c>
      <c r="C10" s="68" t="s">
        <v>483</v>
      </c>
      <c r="D10" s="20" t="s">
        <v>18</v>
      </c>
      <c r="E10" s="20">
        <v>40</v>
      </c>
      <c r="F10" s="99"/>
      <c r="G10" s="70">
        <f t="shared" si="0"/>
        <v>0</v>
      </c>
      <c r="H10" s="1"/>
      <c r="I10" s="2"/>
    </row>
    <row r="11" spans="1:9" ht="16.8" x14ac:dyDescent="0.3">
      <c r="A11" s="95" t="s">
        <v>479</v>
      </c>
      <c r="B11" s="103" t="s">
        <v>184</v>
      </c>
      <c r="C11" s="68" t="s">
        <v>484</v>
      </c>
      <c r="D11" s="20" t="s">
        <v>113</v>
      </c>
      <c r="E11" s="20">
        <v>6</v>
      </c>
      <c r="F11" s="99"/>
      <c r="G11" s="70">
        <f t="shared" si="0"/>
        <v>0</v>
      </c>
      <c r="H11" s="1"/>
      <c r="I11" s="2"/>
    </row>
    <row r="12" spans="1:9" ht="16.8" x14ac:dyDescent="0.3">
      <c r="A12" s="95" t="s">
        <v>479</v>
      </c>
      <c r="B12" s="103" t="s">
        <v>185</v>
      </c>
      <c r="C12" s="68" t="s">
        <v>485</v>
      </c>
      <c r="D12" s="20" t="s">
        <v>18</v>
      </c>
      <c r="E12" s="20">
        <v>10</v>
      </c>
      <c r="F12" s="99"/>
      <c r="G12" s="70">
        <f t="shared" si="0"/>
        <v>0</v>
      </c>
      <c r="H12" s="1"/>
      <c r="I12" s="2"/>
    </row>
    <row r="13" spans="1:9" x14ac:dyDescent="0.3">
      <c r="A13" s="95" t="s">
        <v>479</v>
      </c>
      <c r="B13" s="103" t="s">
        <v>186</v>
      </c>
      <c r="C13" s="104" t="s">
        <v>486</v>
      </c>
      <c r="D13" s="20" t="s">
        <v>18</v>
      </c>
      <c r="E13" s="20">
        <v>19</v>
      </c>
      <c r="F13" s="99"/>
      <c r="G13" s="70">
        <f t="shared" si="0"/>
        <v>0</v>
      </c>
      <c r="H13" s="1"/>
      <c r="I13" s="2"/>
    </row>
    <row r="14" spans="1:9" ht="19.5" customHeight="1" x14ac:dyDescent="0.3">
      <c r="A14" s="95" t="s">
        <v>479</v>
      </c>
      <c r="B14" s="103" t="s">
        <v>188</v>
      </c>
      <c r="C14" s="104" t="s">
        <v>487</v>
      </c>
      <c r="D14" s="20" t="s">
        <v>18</v>
      </c>
      <c r="E14" s="20">
        <v>12</v>
      </c>
      <c r="F14" s="99"/>
      <c r="G14" s="70">
        <f t="shared" si="0"/>
        <v>0</v>
      </c>
      <c r="H14" s="1"/>
      <c r="I14" s="2"/>
    </row>
    <row r="15" spans="1:9" x14ac:dyDescent="0.3">
      <c r="A15" s="95" t="s">
        <v>479</v>
      </c>
      <c r="B15" s="103" t="s">
        <v>190</v>
      </c>
      <c r="C15" s="104" t="s">
        <v>488</v>
      </c>
      <c r="D15" s="20" t="s">
        <v>18</v>
      </c>
      <c r="E15" s="20">
        <v>10</v>
      </c>
      <c r="F15" s="99"/>
      <c r="G15" s="70">
        <f t="shared" si="0"/>
        <v>0</v>
      </c>
      <c r="H15" s="1"/>
      <c r="I15" s="2"/>
    </row>
    <row r="16" spans="1:9" ht="27.6" x14ac:dyDescent="0.3">
      <c r="A16" s="95" t="s">
        <v>479</v>
      </c>
      <c r="B16" s="103" t="s">
        <v>192</v>
      </c>
      <c r="C16" s="104" t="s">
        <v>489</v>
      </c>
      <c r="D16" s="20" t="s">
        <v>113</v>
      </c>
      <c r="E16" s="20">
        <v>1</v>
      </c>
      <c r="F16" s="99"/>
      <c r="G16" s="70">
        <f t="shared" si="0"/>
        <v>0</v>
      </c>
      <c r="H16" s="1"/>
      <c r="I16" s="2"/>
    </row>
    <row r="17" spans="1:9" ht="28.2" thickBot="1" x14ac:dyDescent="0.35">
      <c r="A17" s="95" t="s">
        <v>479</v>
      </c>
      <c r="B17" s="103" t="s">
        <v>194</v>
      </c>
      <c r="C17" s="18" t="s">
        <v>490</v>
      </c>
      <c r="D17" s="20" t="s">
        <v>43</v>
      </c>
      <c r="E17" s="20">
        <v>1</v>
      </c>
      <c r="F17" s="99"/>
      <c r="G17" s="70">
        <f t="shared" si="0"/>
        <v>0</v>
      </c>
      <c r="H17" s="1"/>
      <c r="I17" s="2"/>
    </row>
    <row r="18" spans="1:9" ht="28.2" thickBot="1" x14ac:dyDescent="0.35">
      <c r="A18" s="105" t="s">
        <v>479</v>
      </c>
      <c r="B18" s="106" t="s">
        <v>196</v>
      </c>
      <c r="C18" s="107" t="s">
        <v>491</v>
      </c>
      <c r="D18" s="27" t="s">
        <v>43</v>
      </c>
      <c r="E18" s="27">
        <v>2</v>
      </c>
      <c r="F18" s="108"/>
      <c r="G18" s="109">
        <f t="shared" si="0"/>
        <v>0</v>
      </c>
      <c r="H18" s="45" t="s">
        <v>74</v>
      </c>
      <c r="I18" s="31">
        <f>ROUND(SUM(G7:G18),2)</f>
        <v>0</v>
      </c>
    </row>
    <row r="19" spans="1:9" ht="30" customHeight="1" x14ac:dyDescent="0.3">
      <c r="A19" s="90" t="s">
        <v>492</v>
      </c>
      <c r="B19" s="110" t="s">
        <v>197</v>
      </c>
      <c r="C19" s="127" t="s">
        <v>493</v>
      </c>
      <c r="D19" s="128" t="s">
        <v>224</v>
      </c>
      <c r="E19" s="128">
        <v>2.25</v>
      </c>
      <c r="F19" s="113"/>
      <c r="G19" s="65">
        <f t="shared" si="0"/>
        <v>0</v>
      </c>
      <c r="H19" s="89"/>
      <c r="I19" s="37"/>
    </row>
    <row r="20" spans="1:9" ht="30" customHeight="1" x14ac:dyDescent="0.3">
      <c r="A20" s="114" t="s">
        <v>492</v>
      </c>
      <c r="B20" s="103" t="s">
        <v>199</v>
      </c>
      <c r="C20" s="129" t="s">
        <v>11</v>
      </c>
      <c r="D20" s="130" t="s">
        <v>43</v>
      </c>
      <c r="E20" s="130">
        <v>1</v>
      </c>
      <c r="F20" s="115"/>
      <c r="G20" s="70">
        <f t="shared" si="0"/>
        <v>0</v>
      </c>
      <c r="H20" s="33"/>
      <c r="I20" s="34"/>
    </row>
    <row r="21" spans="1:9" x14ac:dyDescent="0.3">
      <c r="A21" s="114" t="s">
        <v>492</v>
      </c>
      <c r="B21" s="103" t="s">
        <v>201</v>
      </c>
      <c r="C21" s="129" t="s">
        <v>36</v>
      </c>
      <c r="D21" s="131" t="s">
        <v>113</v>
      </c>
      <c r="E21" s="130">
        <v>2</v>
      </c>
      <c r="F21" s="115"/>
      <c r="G21" s="70">
        <f t="shared" si="0"/>
        <v>0</v>
      </c>
      <c r="H21" s="33"/>
      <c r="I21" s="34"/>
    </row>
    <row r="22" spans="1:9" x14ac:dyDescent="0.3">
      <c r="A22" s="114" t="s">
        <v>492</v>
      </c>
      <c r="B22" s="103" t="s">
        <v>203</v>
      </c>
      <c r="C22" s="129" t="s">
        <v>38</v>
      </c>
      <c r="D22" s="131" t="s">
        <v>113</v>
      </c>
      <c r="E22" s="130">
        <v>2</v>
      </c>
      <c r="F22" s="115"/>
      <c r="G22" s="70">
        <f t="shared" si="0"/>
        <v>0</v>
      </c>
      <c r="H22" s="33"/>
      <c r="I22" s="34"/>
    </row>
    <row r="23" spans="1:9" x14ac:dyDescent="0.3">
      <c r="A23" s="114" t="s">
        <v>492</v>
      </c>
      <c r="B23" s="103" t="s">
        <v>205</v>
      </c>
      <c r="C23" s="129" t="s">
        <v>494</v>
      </c>
      <c r="D23" s="131" t="s">
        <v>113</v>
      </c>
      <c r="E23" s="130">
        <v>2</v>
      </c>
      <c r="F23" s="115"/>
      <c r="G23" s="70">
        <f t="shared" si="0"/>
        <v>0</v>
      </c>
      <c r="H23" s="89"/>
      <c r="I23" s="37"/>
    </row>
    <row r="24" spans="1:9" x14ac:dyDescent="0.3">
      <c r="A24" s="114" t="s">
        <v>492</v>
      </c>
      <c r="B24" s="103" t="s">
        <v>207</v>
      </c>
      <c r="C24" s="129" t="s">
        <v>40</v>
      </c>
      <c r="D24" s="131" t="s">
        <v>113</v>
      </c>
      <c r="E24" s="130">
        <v>2</v>
      </c>
      <c r="F24" s="115"/>
      <c r="G24" s="70">
        <f t="shared" si="0"/>
        <v>0</v>
      </c>
      <c r="H24" s="89"/>
      <c r="I24" s="37"/>
    </row>
    <row r="25" spans="1:9" x14ac:dyDescent="0.3">
      <c r="A25" s="114" t="s">
        <v>492</v>
      </c>
      <c r="B25" s="103" t="s">
        <v>209</v>
      </c>
      <c r="C25" s="129" t="s">
        <v>495</v>
      </c>
      <c r="D25" s="130" t="s">
        <v>18</v>
      </c>
      <c r="E25" s="130">
        <v>10</v>
      </c>
      <c r="F25" s="115"/>
      <c r="G25" s="70">
        <f t="shared" si="0"/>
        <v>0</v>
      </c>
      <c r="H25" s="116"/>
      <c r="I25" s="37"/>
    </row>
    <row r="26" spans="1:9" x14ac:dyDescent="0.3">
      <c r="A26" s="114" t="s">
        <v>492</v>
      </c>
      <c r="B26" s="103" t="s">
        <v>211</v>
      </c>
      <c r="C26" s="129" t="s">
        <v>496</v>
      </c>
      <c r="D26" s="130" t="s">
        <v>18</v>
      </c>
      <c r="E26" s="130">
        <v>18</v>
      </c>
      <c r="F26" s="115"/>
      <c r="G26" s="70">
        <f t="shared" si="0"/>
        <v>0</v>
      </c>
      <c r="H26" s="33"/>
      <c r="I26" s="34"/>
    </row>
    <row r="27" spans="1:9" ht="16.8" x14ac:dyDescent="0.3">
      <c r="A27" s="114" t="s">
        <v>492</v>
      </c>
      <c r="B27" s="103" t="s">
        <v>212</v>
      </c>
      <c r="C27" s="129" t="s">
        <v>497</v>
      </c>
      <c r="D27" s="131" t="s">
        <v>113</v>
      </c>
      <c r="E27" s="130">
        <v>6</v>
      </c>
      <c r="F27" s="115"/>
      <c r="G27" s="70">
        <f t="shared" si="0"/>
        <v>0</v>
      </c>
      <c r="H27" s="89"/>
      <c r="I27" s="37"/>
    </row>
    <row r="28" spans="1:9" x14ac:dyDescent="0.3">
      <c r="A28" s="114" t="s">
        <v>492</v>
      </c>
      <c r="B28" s="103" t="s">
        <v>213</v>
      </c>
      <c r="C28" s="132" t="s">
        <v>498</v>
      </c>
      <c r="D28" s="130" t="s">
        <v>18</v>
      </c>
      <c r="E28" s="130">
        <v>7</v>
      </c>
      <c r="F28" s="115"/>
      <c r="G28" s="70">
        <f t="shared" si="0"/>
        <v>0</v>
      </c>
      <c r="H28" s="89"/>
      <c r="I28" s="37"/>
    </row>
    <row r="29" spans="1:9" x14ac:dyDescent="0.3">
      <c r="A29" s="114" t="s">
        <v>492</v>
      </c>
      <c r="B29" s="103" t="s">
        <v>215</v>
      </c>
      <c r="C29" s="132" t="s">
        <v>499</v>
      </c>
      <c r="D29" s="130" t="s">
        <v>18</v>
      </c>
      <c r="E29" s="130">
        <v>5</v>
      </c>
      <c r="F29" s="115"/>
      <c r="G29" s="70">
        <f t="shared" si="0"/>
        <v>0</v>
      </c>
      <c r="H29" s="89"/>
      <c r="I29" s="37"/>
    </row>
    <row r="30" spans="1:9" x14ac:dyDescent="0.3">
      <c r="A30" s="114" t="s">
        <v>492</v>
      </c>
      <c r="B30" s="103" t="s">
        <v>216</v>
      </c>
      <c r="C30" s="132" t="s">
        <v>500</v>
      </c>
      <c r="D30" s="130" t="s">
        <v>18</v>
      </c>
      <c r="E30" s="130">
        <v>12</v>
      </c>
      <c r="F30" s="115"/>
      <c r="G30" s="70">
        <f t="shared" si="0"/>
        <v>0</v>
      </c>
      <c r="H30" s="89"/>
      <c r="I30" s="37"/>
    </row>
    <row r="31" spans="1:9" x14ac:dyDescent="0.3">
      <c r="A31" s="114" t="s">
        <v>492</v>
      </c>
      <c r="B31" s="103" t="s">
        <v>218</v>
      </c>
      <c r="C31" s="132" t="s">
        <v>26</v>
      </c>
      <c r="D31" s="130" t="s">
        <v>18</v>
      </c>
      <c r="E31" s="130">
        <v>10</v>
      </c>
      <c r="F31" s="115"/>
      <c r="G31" s="70">
        <f t="shared" si="0"/>
        <v>0</v>
      </c>
      <c r="H31" s="33"/>
      <c r="I31" s="34"/>
    </row>
    <row r="32" spans="1:9" x14ac:dyDescent="0.3">
      <c r="A32" s="114" t="s">
        <v>492</v>
      </c>
      <c r="B32" s="103" t="s">
        <v>219</v>
      </c>
      <c r="C32" s="129" t="s">
        <v>501</v>
      </c>
      <c r="D32" s="130" t="s">
        <v>18</v>
      </c>
      <c r="E32" s="130">
        <v>29</v>
      </c>
      <c r="F32" s="115"/>
      <c r="G32" s="70">
        <f t="shared" si="0"/>
        <v>0</v>
      </c>
      <c r="H32" s="89"/>
      <c r="I32" s="37"/>
    </row>
    <row r="33" spans="1:9" x14ac:dyDescent="0.3">
      <c r="A33" s="114" t="s">
        <v>492</v>
      </c>
      <c r="B33" s="103" t="s">
        <v>221</v>
      </c>
      <c r="C33" s="132" t="s">
        <v>32</v>
      </c>
      <c r="D33" s="131" t="s">
        <v>113</v>
      </c>
      <c r="E33" s="130">
        <v>6</v>
      </c>
      <c r="F33" s="115"/>
      <c r="G33" s="70">
        <f t="shared" si="0"/>
        <v>0</v>
      </c>
    </row>
    <row r="34" spans="1:9" x14ac:dyDescent="0.3">
      <c r="A34" s="114" t="s">
        <v>492</v>
      </c>
      <c r="B34" s="103" t="s">
        <v>223</v>
      </c>
      <c r="C34" s="129" t="s">
        <v>502</v>
      </c>
      <c r="D34" s="130" t="s">
        <v>18</v>
      </c>
      <c r="E34" s="130">
        <v>12</v>
      </c>
      <c r="F34" s="115"/>
      <c r="G34" s="70">
        <f t="shared" si="0"/>
        <v>0</v>
      </c>
      <c r="H34" s="89"/>
      <c r="I34" s="37"/>
    </row>
    <row r="35" spans="1:9" ht="16.8" x14ac:dyDescent="0.3">
      <c r="A35" s="114" t="s">
        <v>492</v>
      </c>
      <c r="B35" s="103" t="s">
        <v>225</v>
      </c>
      <c r="C35" s="129" t="s">
        <v>503</v>
      </c>
      <c r="D35" s="130" t="s">
        <v>224</v>
      </c>
      <c r="E35" s="130">
        <v>6</v>
      </c>
      <c r="F35" s="115"/>
      <c r="G35" s="70">
        <f t="shared" si="0"/>
        <v>0</v>
      </c>
      <c r="H35" s="89"/>
      <c r="I35" s="37"/>
    </row>
    <row r="36" spans="1:9" x14ac:dyDescent="0.3">
      <c r="A36" s="114" t="s">
        <v>492</v>
      </c>
      <c r="B36" s="103" t="s">
        <v>227</v>
      </c>
      <c r="C36" s="129" t="s">
        <v>504</v>
      </c>
      <c r="D36" s="130" t="s">
        <v>113</v>
      </c>
      <c r="E36" s="130">
        <v>1</v>
      </c>
      <c r="F36" s="115"/>
      <c r="G36" s="70">
        <f t="shared" si="0"/>
        <v>0</v>
      </c>
      <c r="H36" s="89"/>
      <c r="I36" s="37"/>
    </row>
    <row r="37" spans="1:9" x14ac:dyDescent="0.3">
      <c r="A37" s="114" t="s">
        <v>492</v>
      </c>
      <c r="B37" s="103" t="s">
        <v>228</v>
      </c>
      <c r="C37" s="129" t="s">
        <v>505</v>
      </c>
      <c r="D37" s="130" t="s">
        <v>43</v>
      </c>
      <c r="E37" s="130">
        <v>1</v>
      </c>
      <c r="F37" s="115"/>
      <c r="G37" s="70">
        <f t="shared" si="0"/>
        <v>0</v>
      </c>
      <c r="H37" s="89"/>
      <c r="I37" s="37"/>
    </row>
    <row r="38" spans="1:9" x14ac:dyDescent="0.3">
      <c r="A38" s="114" t="s">
        <v>492</v>
      </c>
      <c r="B38" s="103" t="s">
        <v>230</v>
      </c>
      <c r="C38" s="129" t="s">
        <v>506</v>
      </c>
      <c r="D38" s="130" t="s">
        <v>43</v>
      </c>
      <c r="E38" s="130">
        <v>2</v>
      </c>
      <c r="F38" s="115"/>
      <c r="G38" s="70">
        <f t="shared" si="0"/>
        <v>0</v>
      </c>
      <c r="H38" s="89"/>
      <c r="I38" s="37"/>
    </row>
    <row r="39" spans="1:9" x14ac:dyDescent="0.3">
      <c r="A39" s="114" t="s">
        <v>492</v>
      </c>
      <c r="B39" s="103" t="s">
        <v>232</v>
      </c>
      <c r="C39" s="132" t="s">
        <v>55</v>
      </c>
      <c r="D39" s="130" t="s">
        <v>113</v>
      </c>
      <c r="E39" s="130">
        <v>5</v>
      </c>
      <c r="F39" s="115"/>
      <c r="G39" s="70">
        <f t="shared" si="0"/>
        <v>0</v>
      </c>
      <c r="H39" s="89"/>
      <c r="I39" s="37"/>
    </row>
    <row r="40" spans="1:9" x14ac:dyDescent="0.3">
      <c r="A40" s="114" t="s">
        <v>492</v>
      </c>
      <c r="B40" s="103" t="s">
        <v>234</v>
      </c>
      <c r="C40" s="132" t="s">
        <v>507</v>
      </c>
      <c r="D40" s="130" t="s">
        <v>113</v>
      </c>
      <c r="E40" s="130">
        <v>3</v>
      </c>
      <c r="F40" s="115"/>
      <c r="G40" s="70">
        <f t="shared" si="0"/>
        <v>0</v>
      </c>
    </row>
    <row r="41" spans="1:9" x14ac:dyDescent="0.3">
      <c r="A41" s="114" t="s">
        <v>492</v>
      </c>
      <c r="B41" s="103" t="s">
        <v>380</v>
      </c>
      <c r="C41" s="132" t="s">
        <v>508</v>
      </c>
      <c r="D41" s="130" t="s">
        <v>113</v>
      </c>
      <c r="E41" s="130">
        <v>3</v>
      </c>
      <c r="F41" s="115"/>
      <c r="G41" s="70">
        <f t="shared" si="0"/>
        <v>0</v>
      </c>
      <c r="H41" s="50"/>
      <c r="I41" s="34"/>
    </row>
    <row r="42" spans="1:9" x14ac:dyDescent="0.3">
      <c r="A42" s="114" t="s">
        <v>492</v>
      </c>
      <c r="B42" s="103" t="s">
        <v>509</v>
      </c>
      <c r="C42" s="132" t="s">
        <v>510</v>
      </c>
      <c r="D42" s="130" t="s">
        <v>113</v>
      </c>
      <c r="E42" s="130">
        <v>3</v>
      </c>
      <c r="F42" s="115"/>
      <c r="G42" s="70">
        <f t="shared" si="0"/>
        <v>0</v>
      </c>
      <c r="H42" s="50"/>
      <c r="I42" s="34"/>
    </row>
    <row r="43" spans="1:9" x14ac:dyDescent="0.3">
      <c r="A43" s="114" t="s">
        <v>492</v>
      </c>
      <c r="B43" s="103" t="s">
        <v>511</v>
      </c>
      <c r="C43" s="132" t="s">
        <v>512</v>
      </c>
      <c r="D43" s="130" t="s">
        <v>113</v>
      </c>
      <c r="E43" s="130">
        <v>3</v>
      </c>
      <c r="F43" s="115"/>
      <c r="G43" s="70">
        <f t="shared" si="0"/>
        <v>0</v>
      </c>
      <c r="H43" s="50"/>
      <c r="I43" s="34"/>
    </row>
    <row r="44" spans="1:9" ht="15" thickBot="1" x14ac:dyDescent="0.35">
      <c r="A44" s="114" t="s">
        <v>492</v>
      </c>
      <c r="B44" s="103" t="s">
        <v>513</v>
      </c>
      <c r="C44" s="132" t="s">
        <v>61</v>
      </c>
      <c r="D44" s="131" t="s">
        <v>113</v>
      </c>
      <c r="E44" s="130">
        <v>7</v>
      </c>
      <c r="F44" s="115"/>
      <c r="G44" s="70">
        <f t="shared" si="0"/>
        <v>0</v>
      </c>
      <c r="H44" s="50"/>
      <c r="I44" s="34"/>
    </row>
    <row r="45" spans="1:9" ht="28.2" thickBot="1" x14ac:dyDescent="0.35">
      <c r="A45" s="117" t="s">
        <v>492</v>
      </c>
      <c r="B45" s="118" t="s">
        <v>514</v>
      </c>
      <c r="C45" s="133" t="s">
        <v>63</v>
      </c>
      <c r="D45" s="134" t="s">
        <v>43</v>
      </c>
      <c r="E45" s="134">
        <v>1</v>
      </c>
      <c r="F45" s="120"/>
      <c r="G45" s="78">
        <f t="shared" si="0"/>
        <v>0</v>
      </c>
      <c r="H45" s="45" t="s">
        <v>102</v>
      </c>
      <c r="I45" s="31">
        <f>ROUND(SUM(G19:G45),2)</f>
        <v>0</v>
      </c>
    </row>
    <row r="46" spans="1:9" ht="42" thickBot="1" x14ac:dyDescent="0.35">
      <c r="F46" s="48" t="s">
        <v>251</v>
      </c>
      <c r="G46" s="49">
        <f>SUM(G7:G45)</f>
        <v>0</v>
      </c>
    </row>
  </sheetData>
  <mergeCells count="2">
    <mergeCell ref="A1:G2"/>
    <mergeCell ref="A5:G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63EEE-7A66-4B56-BDDD-BBF91EB83050}">
  <dimension ref="A1:J31"/>
  <sheetViews>
    <sheetView topLeftCell="F22" zoomScaleNormal="100" workbookViewId="0">
      <selection activeCell="A4" sqref="A4:G4"/>
    </sheetView>
  </sheetViews>
  <sheetFormatPr defaultColWidth="9.109375" defaultRowHeight="13.8" x14ac:dyDescent="0.25"/>
  <cols>
    <col min="1" max="1" width="39.6640625" style="51" customWidth="1"/>
    <col min="2" max="2" width="10.5546875" style="52" customWidth="1"/>
    <col min="3" max="3" width="71.66406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10" ht="39.9" customHeight="1" x14ac:dyDescent="0.25">
      <c r="A1" s="284" t="s">
        <v>478</v>
      </c>
      <c r="B1" s="284"/>
      <c r="C1" s="284"/>
      <c r="D1" s="284"/>
      <c r="E1" s="284"/>
      <c r="F1" s="284"/>
      <c r="G1" s="284"/>
    </row>
    <row r="2" spans="1:10" ht="21.75" customHeight="1" x14ac:dyDescent="0.25">
      <c r="A2" s="3"/>
      <c r="B2" s="3"/>
      <c r="C2" s="3"/>
      <c r="D2" s="3"/>
      <c r="E2" s="4"/>
      <c r="F2" s="3"/>
      <c r="G2" s="3"/>
    </row>
    <row r="3" spans="1:10" ht="14.4" thickBot="1" x14ac:dyDescent="0.3">
      <c r="A3" s="46"/>
      <c r="B3" s="47"/>
      <c r="C3" s="46"/>
      <c r="D3" s="47"/>
      <c r="E3" s="47"/>
      <c r="F3" s="82"/>
      <c r="G3" s="83"/>
    </row>
    <row r="4" spans="1:10" ht="21.75" customHeight="1" x14ac:dyDescent="0.25">
      <c r="A4" s="285" t="s">
        <v>515</v>
      </c>
      <c r="B4" s="286"/>
      <c r="C4" s="286"/>
      <c r="D4" s="286"/>
      <c r="E4" s="286"/>
      <c r="F4" s="286"/>
      <c r="G4" s="287"/>
      <c r="J4" s="46"/>
    </row>
    <row r="5" spans="1:10" s="88" customFormat="1" ht="43.5" customHeight="1" thickBot="1" x14ac:dyDescent="0.3">
      <c r="A5" s="84" t="s">
        <v>2</v>
      </c>
      <c r="B5" s="85" t="s">
        <v>3</v>
      </c>
      <c r="C5" s="85" t="s">
        <v>4</v>
      </c>
      <c r="D5" s="85" t="s">
        <v>5</v>
      </c>
      <c r="E5" s="85" t="s">
        <v>6</v>
      </c>
      <c r="F5" s="86" t="s">
        <v>7</v>
      </c>
      <c r="G5" s="87" t="s">
        <v>8</v>
      </c>
      <c r="H5" s="1"/>
      <c r="I5" s="2"/>
    </row>
    <row r="6" spans="1:10" s="88" customFormat="1" ht="31.5" customHeight="1" x14ac:dyDescent="0.25">
      <c r="A6" s="10" t="s">
        <v>104</v>
      </c>
      <c r="B6" s="11" t="s">
        <v>178</v>
      </c>
      <c r="C6" s="12" t="s">
        <v>105</v>
      </c>
      <c r="D6" s="13" t="s">
        <v>43</v>
      </c>
      <c r="E6" s="13">
        <v>1</v>
      </c>
      <c r="F6" s="14"/>
      <c r="G6" s="15">
        <f t="shared" ref="G6:G29" si="0">ROUND((E6*F6),2)</f>
        <v>0</v>
      </c>
      <c r="H6" s="1"/>
      <c r="I6" s="2"/>
    </row>
    <row r="7" spans="1:10" s="88" customFormat="1" ht="31.5" customHeight="1" x14ac:dyDescent="0.25">
      <c r="A7" s="16" t="s">
        <v>104</v>
      </c>
      <c r="B7" s="17" t="s">
        <v>179</v>
      </c>
      <c r="C7" s="18" t="s">
        <v>106</v>
      </c>
      <c r="D7" s="19" t="s">
        <v>18</v>
      </c>
      <c r="E7" s="20">
        <v>12</v>
      </c>
      <c r="F7" s="21"/>
      <c r="G7" s="22">
        <f t="shared" si="0"/>
        <v>0</v>
      </c>
      <c r="H7" s="1"/>
      <c r="I7" s="2"/>
    </row>
    <row r="8" spans="1:10" s="88" customFormat="1" ht="31.5" customHeight="1" x14ac:dyDescent="0.25">
      <c r="A8" s="16" t="s">
        <v>104</v>
      </c>
      <c r="B8" s="17" t="s">
        <v>181</v>
      </c>
      <c r="C8" s="18" t="s">
        <v>110</v>
      </c>
      <c r="D8" s="20" t="s">
        <v>66</v>
      </c>
      <c r="E8" s="20">
        <v>5.7</v>
      </c>
      <c r="F8" s="21"/>
      <c r="G8" s="22">
        <f t="shared" si="0"/>
        <v>0</v>
      </c>
      <c r="H8" s="1"/>
      <c r="I8" s="2"/>
    </row>
    <row r="9" spans="1:10" s="88" customFormat="1" ht="31.5" customHeight="1" x14ac:dyDescent="0.25">
      <c r="A9" s="16" t="s">
        <v>104</v>
      </c>
      <c r="B9" s="17" t="s">
        <v>256</v>
      </c>
      <c r="C9" s="18" t="s">
        <v>257</v>
      </c>
      <c r="D9" s="20" t="s">
        <v>66</v>
      </c>
      <c r="E9" s="20">
        <v>9.9</v>
      </c>
      <c r="F9" s="21"/>
      <c r="G9" s="22">
        <f t="shared" si="0"/>
        <v>0</v>
      </c>
      <c r="H9" s="1"/>
      <c r="I9" s="2"/>
    </row>
    <row r="10" spans="1:10" s="88" customFormat="1" ht="31.5" customHeight="1" x14ac:dyDescent="0.25">
      <c r="A10" s="16" t="s">
        <v>104</v>
      </c>
      <c r="B10" s="17" t="s">
        <v>184</v>
      </c>
      <c r="C10" s="18" t="s">
        <v>114</v>
      </c>
      <c r="D10" s="20" t="s">
        <v>18</v>
      </c>
      <c r="E10" s="20">
        <v>13</v>
      </c>
      <c r="F10" s="21"/>
      <c r="G10" s="22">
        <f t="shared" si="0"/>
        <v>0</v>
      </c>
      <c r="H10" s="1"/>
      <c r="I10" s="2"/>
    </row>
    <row r="11" spans="1:10" s="88" customFormat="1" ht="31.5" customHeight="1" x14ac:dyDescent="0.25">
      <c r="A11" s="16" t="s">
        <v>104</v>
      </c>
      <c r="B11" s="17" t="s">
        <v>185</v>
      </c>
      <c r="C11" s="23" t="s">
        <v>115</v>
      </c>
      <c r="D11" s="20" t="s">
        <v>69</v>
      </c>
      <c r="E11" s="20">
        <v>0.2</v>
      </c>
      <c r="F11" s="21"/>
      <c r="G11" s="22">
        <f t="shared" si="0"/>
        <v>0</v>
      </c>
      <c r="H11" s="1"/>
      <c r="I11" s="2"/>
    </row>
    <row r="12" spans="1:10" s="88" customFormat="1" ht="31.5" customHeight="1" x14ac:dyDescent="0.25">
      <c r="A12" s="16" t="s">
        <v>104</v>
      </c>
      <c r="B12" s="17" t="s">
        <v>186</v>
      </c>
      <c r="C12" s="23" t="s">
        <v>516</v>
      </c>
      <c r="D12" s="20" t="s">
        <v>119</v>
      </c>
      <c r="E12" s="20">
        <v>0.5</v>
      </c>
      <c r="F12" s="21"/>
      <c r="G12" s="22">
        <f t="shared" si="0"/>
        <v>0</v>
      </c>
      <c r="H12" s="1"/>
      <c r="I12" s="2"/>
    </row>
    <row r="13" spans="1:10" s="88" customFormat="1" ht="31.5" customHeight="1" x14ac:dyDescent="0.25">
      <c r="A13" s="16" t="s">
        <v>104</v>
      </c>
      <c r="B13" s="17" t="s">
        <v>188</v>
      </c>
      <c r="C13" s="18" t="s">
        <v>120</v>
      </c>
      <c r="D13" s="20" t="s">
        <v>113</v>
      </c>
      <c r="E13" s="20">
        <v>3</v>
      </c>
      <c r="F13" s="21"/>
      <c r="G13" s="22">
        <f t="shared" si="0"/>
        <v>0</v>
      </c>
      <c r="H13" s="1"/>
      <c r="I13" s="2"/>
    </row>
    <row r="14" spans="1:10" s="88" customFormat="1" ht="31.5" customHeight="1" thickBot="1" x14ac:dyDescent="0.3">
      <c r="A14" s="16" t="s">
        <v>104</v>
      </c>
      <c r="B14" s="17" t="s">
        <v>190</v>
      </c>
      <c r="C14" s="18" t="s">
        <v>122</v>
      </c>
      <c r="D14" s="20" t="s">
        <v>113</v>
      </c>
      <c r="E14" s="20">
        <v>5</v>
      </c>
      <c r="F14" s="21"/>
      <c r="G14" s="22">
        <f t="shared" si="0"/>
        <v>0</v>
      </c>
      <c r="H14" s="1"/>
      <c r="I14" s="2"/>
    </row>
    <row r="15" spans="1:10" s="88" customFormat="1" ht="31.5" customHeight="1" thickBot="1" x14ac:dyDescent="0.35">
      <c r="A15" s="24" t="s">
        <v>104</v>
      </c>
      <c r="B15" s="25" t="s">
        <v>192</v>
      </c>
      <c r="C15" s="26" t="s">
        <v>124</v>
      </c>
      <c r="D15" s="27" t="s">
        <v>119</v>
      </c>
      <c r="E15" s="27">
        <v>1.1000000000000001</v>
      </c>
      <c r="F15" s="28"/>
      <c r="G15" s="29">
        <f t="shared" si="0"/>
        <v>0</v>
      </c>
      <c r="H15" s="45" t="s">
        <v>74</v>
      </c>
      <c r="I15" s="31">
        <f>ROUND(SUM(G6:G15),2)</f>
        <v>0</v>
      </c>
    </row>
    <row r="16" spans="1:10" s="88" customFormat="1" ht="31.5" customHeight="1" thickBot="1" x14ac:dyDescent="0.35">
      <c r="A16" s="121" t="s">
        <v>125</v>
      </c>
      <c r="B16" s="122" t="s">
        <v>236</v>
      </c>
      <c r="C16" s="123" t="s">
        <v>128</v>
      </c>
      <c r="D16" s="124" t="s">
        <v>69</v>
      </c>
      <c r="E16" s="124">
        <v>3</v>
      </c>
      <c r="F16" s="125"/>
      <c r="G16" s="126">
        <f t="shared" si="0"/>
        <v>0</v>
      </c>
      <c r="H16" s="45" t="s">
        <v>102</v>
      </c>
      <c r="I16" s="31">
        <f>ROUND(SUM(G16),2)</f>
        <v>0</v>
      </c>
    </row>
    <row r="17" spans="1:9" s="88" customFormat="1" ht="31.5" customHeight="1" thickBot="1" x14ac:dyDescent="0.35">
      <c r="A17" s="10" t="s">
        <v>134</v>
      </c>
      <c r="B17" s="11" t="s">
        <v>264</v>
      </c>
      <c r="C17" s="12" t="s">
        <v>138</v>
      </c>
      <c r="D17" s="32" t="s">
        <v>66</v>
      </c>
      <c r="E17" s="13">
        <v>1.8</v>
      </c>
      <c r="F17" s="14"/>
      <c r="G17" s="15">
        <f t="shared" si="0"/>
        <v>0</v>
      </c>
      <c r="H17" s="33"/>
      <c r="I17" s="34"/>
    </row>
    <row r="18" spans="1:9" s="88" customFormat="1" ht="31.5" customHeight="1" thickBot="1" x14ac:dyDescent="0.35">
      <c r="A18" s="24" t="s">
        <v>134</v>
      </c>
      <c r="B18" s="25" t="s">
        <v>387</v>
      </c>
      <c r="C18" s="26" t="s">
        <v>140</v>
      </c>
      <c r="D18" s="36" t="s">
        <v>18</v>
      </c>
      <c r="E18" s="27">
        <v>13</v>
      </c>
      <c r="F18" s="28"/>
      <c r="G18" s="29">
        <f t="shared" si="0"/>
        <v>0</v>
      </c>
      <c r="H18" s="45" t="s">
        <v>141</v>
      </c>
      <c r="I18" s="31">
        <f>ROUND(SUM(G17:G18),2)</f>
        <v>0</v>
      </c>
    </row>
    <row r="19" spans="1:9" s="88" customFormat="1" ht="31.5" customHeight="1" x14ac:dyDescent="0.3">
      <c r="A19" s="10" t="s">
        <v>470</v>
      </c>
      <c r="B19" s="11" t="s">
        <v>267</v>
      </c>
      <c r="C19" s="12" t="s">
        <v>281</v>
      </c>
      <c r="D19" s="32" t="s">
        <v>66</v>
      </c>
      <c r="E19" s="13">
        <v>17.2</v>
      </c>
      <c r="F19" s="14"/>
      <c r="G19" s="15">
        <f t="shared" si="0"/>
        <v>0</v>
      </c>
      <c r="H19" s="33"/>
      <c r="I19" s="34"/>
    </row>
    <row r="20" spans="1:9" s="88" customFormat="1" ht="31.5" customHeight="1" x14ac:dyDescent="0.3">
      <c r="A20" s="16" t="s">
        <v>470</v>
      </c>
      <c r="B20" s="17" t="s">
        <v>270</v>
      </c>
      <c r="C20" s="23" t="s">
        <v>146</v>
      </c>
      <c r="D20" s="35" t="s">
        <v>66</v>
      </c>
      <c r="E20" s="20">
        <v>17.2</v>
      </c>
      <c r="F20" s="21"/>
      <c r="G20" s="22">
        <f t="shared" si="0"/>
        <v>0</v>
      </c>
      <c r="H20" s="33"/>
      <c r="I20" s="34"/>
    </row>
    <row r="21" spans="1:9" s="88" customFormat="1" ht="31.5" customHeight="1" x14ac:dyDescent="0.3">
      <c r="A21" s="16" t="s">
        <v>470</v>
      </c>
      <c r="B21" s="17" t="s">
        <v>271</v>
      </c>
      <c r="C21" s="23" t="s">
        <v>355</v>
      </c>
      <c r="D21" s="35" t="s">
        <v>66</v>
      </c>
      <c r="E21" s="20">
        <v>10</v>
      </c>
      <c r="F21" s="21"/>
      <c r="G21" s="22">
        <f t="shared" si="0"/>
        <v>0</v>
      </c>
      <c r="H21" s="33"/>
      <c r="I21" s="34"/>
    </row>
    <row r="22" spans="1:9" s="88" customFormat="1" ht="31.5" customHeight="1" x14ac:dyDescent="0.3">
      <c r="A22" s="16" t="s">
        <v>470</v>
      </c>
      <c r="B22" s="17" t="s">
        <v>272</v>
      </c>
      <c r="C22" s="23" t="s">
        <v>150</v>
      </c>
      <c r="D22" s="35" t="s">
        <v>66</v>
      </c>
      <c r="E22" s="20">
        <v>4.8</v>
      </c>
      <c r="F22" s="21"/>
      <c r="G22" s="22">
        <f t="shared" si="0"/>
        <v>0</v>
      </c>
      <c r="H22" s="33"/>
      <c r="I22" s="34"/>
    </row>
    <row r="23" spans="1:9" s="88" customFormat="1" ht="31.5" customHeight="1" x14ac:dyDescent="0.3">
      <c r="A23" s="16" t="s">
        <v>470</v>
      </c>
      <c r="B23" s="17" t="s">
        <v>273</v>
      </c>
      <c r="C23" s="23" t="s">
        <v>152</v>
      </c>
      <c r="D23" s="35" t="s">
        <v>66</v>
      </c>
      <c r="E23" s="20">
        <v>2.4</v>
      </c>
      <c r="F23" s="21"/>
      <c r="G23" s="22">
        <f t="shared" si="0"/>
        <v>0</v>
      </c>
      <c r="H23" s="33"/>
      <c r="I23" s="34"/>
    </row>
    <row r="24" spans="1:9" s="88" customFormat="1" ht="31.5" customHeight="1" thickBot="1" x14ac:dyDescent="0.35">
      <c r="A24" s="16" t="s">
        <v>470</v>
      </c>
      <c r="B24" s="17" t="s">
        <v>390</v>
      </c>
      <c r="C24" s="23" t="s">
        <v>154</v>
      </c>
      <c r="D24" s="35" t="s">
        <v>18</v>
      </c>
      <c r="E24" s="20">
        <v>12</v>
      </c>
      <c r="F24" s="21"/>
      <c r="G24" s="22">
        <f t="shared" si="0"/>
        <v>0</v>
      </c>
      <c r="H24" s="33"/>
      <c r="I24" s="34"/>
    </row>
    <row r="25" spans="1:9" s="88" customFormat="1" ht="31.5" customHeight="1" thickBot="1" x14ac:dyDescent="0.35">
      <c r="A25" s="24" t="s">
        <v>470</v>
      </c>
      <c r="B25" s="25" t="s">
        <v>391</v>
      </c>
      <c r="C25" s="26" t="s">
        <v>158</v>
      </c>
      <c r="D25" s="36" t="s">
        <v>18</v>
      </c>
      <c r="E25" s="27">
        <v>12</v>
      </c>
      <c r="F25" s="28"/>
      <c r="G25" s="29">
        <f t="shared" si="0"/>
        <v>0</v>
      </c>
      <c r="H25" s="45" t="s">
        <v>159</v>
      </c>
      <c r="I25" s="31">
        <f>ROUND(SUM(G19:G25),2)</f>
        <v>0</v>
      </c>
    </row>
    <row r="26" spans="1:9" s="88" customFormat="1" ht="31.5" customHeight="1" thickBot="1" x14ac:dyDescent="0.3">
      <c r="A26" s="10" t="s">
        <v>160</v>
      </c>
      <c r="B26" s="11" t="s">
        <v>291</v>
      </c>
      <c r="C26" s="12" t="s">
        <v>164</v>
      </c>
      <c r="D26" s="32" t="s">
        <v>113</v>
      </c>
      <c r="E26" s="13">
        <v>5</v>
      </c>
      <c r="F26" s="14"/>
      <c r="G26" s="15">
        <f t="shared" si="0"/>
        <v>0</v>
      </c>
      <c r="H26" s="89"/>
      <c r="I26" s="37"/>
    </row>
    <row r="27" spans="1:9" s="88" customFormat="1" ht="31.5" customHeight="1" thickBot="1" x14ac:dyDescent="0.35">
      <c r="A27" s="24" t="s">
        <v>160</v>
      </c>
      <c r="B27" s="25" t="s">
        <v>292</v>
      </c>
      <c r="C27" s="26" t="s">
        <v>166</v>
      </c>
      <c r="D27" s="36" t="s">
        <v>66</v>
      </c>
      <c r="E27" s="27">
        <v>16</v>
      </c>
      <c r="F27" s="28"/>
      <c r="G27" s="29">
        <f t="shared" si="0"/>
        <v>0</v>
      </c>
      <c r="H27" s="45" t="s">
        <v>167</v>
      </c>
      <c r="I27" s="31">
        <f>ROUND(SUM(G26:G27),2)</f>
        <v>0</v>
      </c>
    </row>
    <row r="28" spans="1:9" s="88" customFormat="1" ht="31.5" customHeight="1" thickBot="1" x14ac:dyDescent="0.3">
      <c r="A28" s="10" t="s">
        <v>168</v>
      </c>
      <c r="B28" s="11" t="s">
        <v>409</v>
      </c>
      <c r="C28" s="12" t="s">
        <v>172</v>
      </c>
      <c r="D28" s="32" t="s">
        <v>43</v>
      </c>
      <c r="E28" s="13">
        <v>1</v>
      </c>
      <c r="F28" s="14"/>
      <c r="G28" s="15">
        <f t="shared" si="0"/>
        <v>0</v>
      </c>
      <c r="H28" s="89"/>
      <c r="I28" s="37"/>
    </row>
    <row r="29" spans="1:9" s="88" customFormat="1" ht="31.5" customHeight="1" thickBot="1" x14ac:dyDescent="0.35">
      <c r="A29" s="24" t="s">
        <v>168</v>
      </c>
      <c r="B29" s="25" t="s">
        <v>403</v>
      </c>
      <c r="C29" s="26" t="s">
        <v>174</v>
      </c>
      <c r="D29" s="36" t="s">
        <v>43</v>
      </c>
      <c r="E29" s="27">
        <v>1</v>
      </c>
      <c r="F29" s="28"/>
      <c r="G29" s="29">
        <f t="shared" si="0"/>
        <v>0</v>
      </c>
      <c r="H29" s="45" t="s">
        <v>175</v>
      </c>
      <c r="I29" s="31">
        <f>ROUND(SUM(G28:G29),2)</f>
        <v>0</v>
      </c>
    </row>
    <row r="30" spans="1:9" s="88" customFormat="1" ht="42" customHeight="1" thickBot="1" x14ac:dyDescent="0.35">
      <c r="A30" s="46"/>
      <c r="B30" s="47"/>
      <c r="C30" s="46"/>
      <c r="D30" s="47"/>
      <c r="E30" s="47"/>
      <c r="F30" s="48" t="s">
        <v>293</v>
      </c>
      <c r="G30" s="49">
        <f>SUM(G6:G29)</f>
        <v>0</v>
      </c>
      <c r="H30" s="50"/>
      <c r="I30" s="34"/>
    </row>
    <row r="31" spans="1:9" s="88" customFormat="1" ht="18.75" customHeight="1" x14ac:dyDescent="0.3"/>
  </sheetData>
  <mergeCells count="2">
    <mergeCell ref="A1:G1"/>
    <mergeCell ref="A4:G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67FB-5AAE-4DE6-897B-9F0C35ACC99C}">
  <dimension ref="A1:I46"/>
  <sheetViews>
    <sheetView topLeftCell="F29" workbookViewId="0">
      <selection activeCell="A5" sqref="A5:G5"/>
    </sheetView>
  </sheetViews>
  <sheetFormatPr defaultRowHeight="14.4" x14ac:dyDescent="0.3"/>
  <cols>
    <col min="1" max="1" width="39.6640625" customWidth="1"/>
    <col min="2" max="2" width="10.5546875" customWidth="1"/>
    <col min="3" max="3" width="71.6640625" customWidth="1"/>
    <col min="4" max="4" width="9.109375" customWidth="1"/>
    <col min="5" max="5" width="16.33203125" customWidth="1"/>
    <col min="6" max="6" width="20.6640625" customWidth="1"/>
    <col min="7" max="7" width="14.6640625" customWidth="1"/>
    <col min="8" max="8" width="21.5546875" customWidth="1"/>
    <col min="9" max="9" width="16.109375" customWidth="1"/>
  </cols>
  <sheetData>
    <row r="1" spans="1:9" ht="21.75" customHeight="1" x14ac:dyDescent="0.3">
      <c r="A1" s="284" t="s">
        <v>517</v>
      </c>
      <c r="B1" s="284"/>
      <c r="C1" s="284"/>
      <c r="D1" s="284"/>
      <c r="E1" s="284"/>
      <c r="F1" s="284"/>
      <c r="G1" s="284"/>
    </row>
    <row r="2" spans="1:9" ht="21.75" customHeight="1" x14ac:dyDescent="0.3">
      <c r="A2" s="284"/>
      <c r="B2" s="284"/>
      <c r="C2" s="284"/>
      <c r="D2" s="284"/>
      <c r="E2" s="284"/>
      <c r="F2" s="284"/>
      <c r="G2" s="284"/>
    </row>
    <row r="3" spans="1:9" ht="21.75" customHeight="1" x14ac:dyDescent="0.3"/>
    <row r="4" spans="1:9" ht="15" thickBot="1" x14ac:dyDescent="0.35"/>
    <row r="5" spans="1:9" ht="21.75" customHeight="1" x14ac:dyDescent="0.3">
      <c r="A5" s="285" t="str">
        <f>[1]Susisiekimo!A4</f>
        <v>Nr. 25 Valstybinės reikšmės krašto kelio Nr. 201 Marijampolė–Kalvarija 17,626 km</v>
      </c>
      <c r="B5" s="286"/>
      <c r="C5" s="286"/>
      <c r="D5" s="286"/>
      <c r="E5" s="286"/>
      <c r="F5" s="286"/>
      <c r="G5" s="287"/>
      <c r="H5" s="1"/>
      <c r="I5" s="2"/>
    </row>
    <row r="6" spans="1:9" ht="43.5" customHeight="1" thickBot="1" x14ac:dyDescent="0.35">
      <c r="A6" s="55" t="s">
        <v>2</v>
      </c>
      <c r="B6" s="56" t="s">
        <v>3</v>
      </c>
      <c r="C6" s="57" t="s">
        <v>4</v>
      </c>
      <c r="D6" s="57" t="s">
        <v>5</v>
      </c>
      <c r="E6" s="58" t="s">
        <v>6</v>
      </c>
      <c r="F6" s="59" t="s">
        <v>7</v>
      </c>
      <c r="G6" s="60" t="s">
        <v>8</v>
      </c>
      <c r="H6" s="1"/>
      <c r="I6" s="2"/>
    </row>
    <row r="7" spans="1:9" ht="179.4" x14ac:dyDescent="0.3">
      <c r="A7" s="90" t="s">
        <v>479</v>
      </c>
      <c r="B7" s="91" t="s">
        <v>178</v>
      </c>
      <c r="C7" s="92" t="s">
        <v>480</v>
      </c>
      <c r="D7" s="13" t="s">
        <v>43</v>
      </c>
      <c r="E7" s="93">
        <v>1</v>
      </c>
      <c r="F7" s="94"/>
      <c r="G7" s="65">
        <f t="shared" ref="G7:G45" si="0">ROUND((E7*F7),2)</f>
        <v>0</v>
      </c>
      <c r="H7" s="1"/>
      <c r="I7" s="2"/>
    </row>
    <row r="8" spans="1:9" ht="41.4" x14ac:dyDescent="0.3">
      <c r="A8" s="95" t="s">
        <v>479</v>
      </c>
      <c r="B8" s="96" t="s">
        <v>179</v>
      </c>
      <c r="C8" s="97" t="s">
        <v>481</v>
      </c>
      <c r="D8" s="98" t="s">
        <v>43</v>
      </c>
      <c r="E8" s="20">
        <v>2</v>
      </c>
      <c r="F8" s="99"/>
      <c r="G8" s="70">
        <f t="shared" si="0"/>
        <v>0</v>
      </c>
      <c r="H8" s="1"/>
      <c r="I8" s="2"/>
    </row>
    <row r="9" spans="1:9" ht="41.4" x14ac:dyDescent="0.3">
      <c r="A9" s="95" t="s">
        <v>479</v>
      </c>
      <c r="B9" s="96" t="s">
        <v>181</v>
      </c>
      <c r="C9" s="100" t="s">
        <v>482</v>
      </c>
      <c r="D9" s="101" t="s">
        <v>113</v>
      </c>
      <c r="E9" s="102">
        <v>2</v>
      </c>
      <c r="F9" s="99"/>
      <c r="G9" s="70">
        <f t="shared" si="0"/>
        <v>0</v>
      </c>
      <c r="H9" s="1"/>
      <c r="I9" s="2"/>
    </row>
    <row r="10" spans="1:9" ht="16.8" x14ac:dyDescent="0.3">
      <c r="A10" s="95" t="s">
        <v>479</v>
      </c>
      <c r="B10" s="103" t="s">
        <v>256</v>
      </c>
      <c r="C10" s="68" t="s">
        <v>483</v>
      </c>
      <c r="D10" s="20" t="s">
        <v>18</v>
      </c>
      <c r="E10" s="20">
        <v>45</v>
      </c>
      <c r="F10" s="99"/>
      <c r="G10" s="70">
        <f t="shared" si="0"/>
        <v>0</v>
      </c>
      <c r="H10" s="1"/>
      <c r="I10" s="2"/>
    </row>
    <row r="11" spans="1:9" ht="16.8" x14ac:dyDescent="0.3">
      <c r="A11" s="95" t="s">
        <v>479</v>
      </c>
      <c r="B11" s="103" t="s">
        <v>184</v>
      </c>
      <c r="C11" s="68" t="s">
        <v>484</v>
      </c>
      <c r="D11" s="20" t="s">
        <v>113</v>
      </c>
      <c r="E11" s="20">
        <v>6</v>
      </c>
      <c r="F11" s="99"/>
      <c r="G11" s="70">
        <f t="shared" si="0"/>
        <v>0</v>
      </c>
      <c r="H11" s="1"/>
      <c r="I11" s="2"/>
    </row>
    <row r="12" spans="1:9" ht="16.8" x14ac:dyDescent="0.3">
      <c r="A12" s="95" t="s">
        <v>479</v>
      </c>
      <c r="B12" s="103" t="s">
        <v>185</v>
      </c>
      <c r="C12" s="68" t="s">
        <v>485</v>
      </c>
      <c r="D12" s="20" t="s">
        <v>18</v>
      </c>
      <c r="E12" s="20">
        <v>12</v>
      </c>
      <c r="F12" s="99"/>
      <c r="G12" s="70">
        <f t="shared" si="0"/>
        <v>0</v>
      </c>
      <c r="H12" s="1"/>
      <c r="I12" s="2"/>
    </row>
    <row r="13" spans="1:9" x14ac:dyDescent="0.3">
      <c r="A13" s="95" t="s">
        <v>479</v>
      </c>
      <c r="B13" s="103" t="s">
        <v>186</v>
      </c>
      <c r="C13" s="104" t="s">
        <v>486</v>
      </c>
      <c r="D13" s="20" t="s">
        <v>18</v>
      </c>
      <c r="E13" s="20">
        <v>23</v>
      </c>
      <c r="F13" s="99"/>
      <c r="G13" s="70">
        <f t="shared" si="0"/>
        <v>0</v>
      </c>
      <c r="H13" s="1"/>
      <c r="I13" s="2"/>
    </row>
    <row r="14" spans="1:9" ht="19.5" customHeight="1" x14ac:dyDescent="0.3">
      <c r="A14" s="95" t="s">
        <v>479</v>
      </c>
      <c r="B14" s="103" t="s">
        <v>188</v>
      </c>
      <c r="C14" s="104" t="s">
        <v>487</v>
      </c>
      <c r="D14" s="20" t="s">
        <v>18</v>
      </c>
      <c r="E14" s="20">
        <v>16</v>
      </c>
      <c r="F14" s="99"/>
      <c r="G14" s="70">
        <f t="shared" si="0"/>
        <v>0</v>
      </c>
      <c r="H14" s="1"/>
      <c r="I14" s="2"/>
    </row>
    <row r="15" spans="1:9" x14ac:dyDescent="0.3">
      <c r="A15" s="95" t="s">
        <v>479</v>
      </c>
      <c r="B15" s="103" t="s">
        <v>190</v>
      </c>
      <c r="C15" s="104" t="s">
        <v>488</v>
      </c>
      <c r="D15" s="20" t="s">
        <v>18</v>
      </c>
      <c r="E15" s="20">
        <v>11</v>
      </c>
      <c r="F15" s="99"/>
      <c r="G15" s="70">
        <f t="shared" si="0"/>
        <v>0</v>
      </c>
      <c r="H15" s="1"/>
      <c r="I15" s="2"/>
    </row>
    <row r="16" spans="1:9" ht="27.6" x14ac:dyDescent="0.3">
      <c r="A16" s="95" t="s">
        <v>479</v>
      </c>
      <c r="B16" s="103" t="s">
        <v>192</v>
      </c>
      <c r="C16" s="104" t="s">
        <v>489</v>
      </c>
      <c r="D16" s="20" t="s">
        <v>113</v>
      </c>
      <c r="E16" s="20">
        <v>1</v>
      </c>
      <c r="F16" s="99"/>
      <c r="G16" s="70">
        <f t="shared" si="0"/>
        <v>0</v>
      </c>
      <c r="H16" s="1"/>
      <c r="I16" s="2"/>
    </row>
    <row r="17" spans="1:9" ht="28.2" thickBot="1" x14ac:dyDescent="0.35">
      <c r="A17" s="95" t="s">
        <v>479</v>
      </c>
      <c r="B17" s="103" t="s">
        <v>194</v>
      </c>
      <c r="C17" s="18" t="s">
        <v>490</v>
      </c>
      <c r="D17" s="20" t="s">
        <v>43</v>
      </c>
      <c r="E17" s="20">
        <v>1</v>
      </c>
      <c r="F17" s="99"/>
      <c r="G17" s="70">
        <f t="shared" si="0"/>
        <v>0</v>
      </c>
      <c r="H17" s="1"/>
      <c r="I17" s="2"/>
    </row>
    <row r="18" spans="1:9" ht="28.2" thickBot="1" x14ac:dyDescent="0.35">
      <c r="A18" s="105" t="s">
        <v>479</v>
      </c>
      <c r="B18" s="106" t="s">
        <v>196</v>
      </c>
      <c r="C18" s="107" t="s">
        <v>491</v>
      </c>
      <c r="D18" s="27" t="s">
        <v>43</v>
      </c>
      <c r="E18" s="27">
        <v>2</v>
      </c>
      <c r="F18" s="108"/>
      <c r="G18" s="109">
        <f t="shared" si="0"/>
        <v>0</v>
      </c>
      <c r="H18" s="45" t="s">
        <v>74</v>
      </c>
      <c r="I18" s="31">
        <f>ROUND(SUM(G7:G18),2)</f>
        <v>0</v>
      </c>
    </row>
    <row r="19" spans="1:9" ht="30" customHeight="1" x14ac:dyDescent="0.3">
      <c r="A19" s="90" t="s">
        <v>492</v>
      </c>
      <c r="B19" s="110" t="s">
        <v>197</v>
      </c>
      <c r="C19" s="111" t="s">
        <v>493</v>
      </c>
      <c r="D19" s="112" t="s">
        <v>116</v>
      </c>
      <c r="E19" s="112">
        <v>2.25</v>
      </c>
      <c r="F19" s="113"/>
      <c r="G19" s="65">
        <f t="shared" si="0"/>
        <v>0</v>
      </c>
      <c r="H19" s="89"/>
      <c r="I19" s="37"/>
    </row>
    <row r="20" spans="1:9" ht="30" customHeight="1" x14ac:dyDescent="0.3">
      <c r="A20" s="114" t="s">
        <v>492</v>
      </c>
      <c r="B20" s="103" t="s">
        <v>199</v>
      </c>
      <c r="C20" s="68" t="s">
        <v>11</v>
      </c>
      <c r="D20" s="20" t="s">
        <v>43</v>
      </c>
      <c r="E20" s="20">
        <v>1</v>
      </c>
      <c r="F20" s="115"/>
      <c r="G20" s="70">
        <f t="shared" si="0"/>
        <v>0</v>
      </c>
      <c r="H20" s="33"/>
      <c r="I20" s="34"/>
    </row>
    <row r="21" spans="1:9" x14ac:dyDescent="0.3">
      <c r="A21" s="114" t="s">
        <v>492</v>
      </c>
      <c r="B21" s="103" t="s">
        <v>201</v>
      </c>
      <c r="C21" s="68" t="s">
        <v>36</v>
      </c>
      <c r="D21" s="19" t="s">
        <v>113</v>
      </c>
      <c r="E21" s="20">
        <v>2</v>
      </c>
      <c r="F21" s="115"/>
      <c r="G21" s="70">
        <f t="shared" si="0"/>
        <v>0</v>
      </c>
      <c r="H21" s="33"/>
      <c r="I21" s="34"/>
    </row>
    <row r="22" spans="1:9" x14ac:dyDescent="0.3">
      <c r="A22" s="114" t="s">
        <v>492</v>
      </c>
      <c r="B22" s="103" t="s">
        <v>203</v>
      </c>
      <c r="C22" s="68" t="s">
        <v>38</v>
      </c>
      <c r="D22" s="19" t="s">
        <v>113</v>
      </c>
      <c r="E22" s="20">
        <v>2</v>
      </c>
      <c r="F22" s="115"/>
      <c r="G22" s="70">
        <f t="shared" si="0"/>
        <v>0</v>
      </c>
      <c r="H22" s="33"/>
      <c r="I22" s="34"/>
    </row>
    <row r="23" spans="1:9" x14ac:dyDescent="0.3">
      <c r="A23" s="114" t="s">
        <v>492</v>
      </c>
      <c r="B23" s="103" t="s">
        <v>205</v>
      </c>
      <c r="C23" s="68" t="s">
        <v>494</v>
      </c>
      <c r="D23" s="19" t="s">
        <v>113</v>
      </c>
      <c r="E23" s="20">
        <v>2</v>
      </c>
      <c r="F23" s="115"/>
      <c r="G23" s="70">
        <f t="shared" si="0"/>
        <v>0</v>
      </c>
      <c r="H23" s="89"/>
      <c r="I23" s="37"/>
    </row>
    <row r="24" spans="1:9" x14ac:dyDescent="0.3">
      <c r="A24" s="114" t="s">
        <v>492</v>
      </c>
      <c r="B24" s="103" t="s">
        <v>207</v>
      </c>
      <c r="C24" s="68" t="s">
        <v>40</v>
      </c>
      <c r="D24" s="19" t="s">
        <v>113</v>
      </c>
      <c r="E24" s="20">
        <v>2</v>
      </c>
      <c r="F24" s="115"/>
      <c r="G24" s="70">
        <f t="shared" si="0"/>
        <v>0</v>
      </c>
      <c r="H24" s="89"/>
      <c r="I24" s="37"/>
    </row>
    <row r="25" spans="1:9" x14ac:dyDescent="0.3">
      <c r="A25" s="114" t="s">
        <v>492</v>
      </c>
      <c r="B25" s="103" t="s">
        <v>209</v>
      </c>
      <c r="C25" s="68" t="s">
        <v>495</v>
      </c>
      <c r="D25" s="20" t="s">
        <v>18</v>
      </c>
      <c r="E25" s="20">
        <v>12</v>
      </c>
      <c r="F25" s="115"/>
      <c r="G25" s="70">
        <f t="shared" si="0"/>
        <v>0</v>
      </c>
      <c r="H25" s="116"/>
      <c r="I25" s="37"/>
    </row>
    <row r="26" spans="1:9" x14ac:dyDescent="0.3">
      <c r="A26" s="114" t="s">
        <v>492</v>
      </c>
      <c r="B26" s="103" t="s">
        <v>211</v>
      </c>
      <c r="C26" s="68" t="s">
        <v>496</v>
      </c>
      <c r="D26" s="20" t="s">
        <v>18</v>
      </c>
      <c r="E26" s="20">
        <v>18</v>
      </c>
      <c r="F26" s="115"/>
      <c r="G26" s="70">
        <f t="shared" si="0"/>
        <v>0</v>
      </c>
      <c r="H26" s="33"/>
      <c r="I26" s="34"/>
    </row>
    <row r="27" spans="1:9" ht="16.8" x14ac:dyDescent="0.3">
      <c r="A27" s="114" t="s">
        <v>492</v>
      </c>
      <c r="B27" s="103" t="s">
        <v>212</v>
      </c>
      <c r="C27" s="68" t="s">
        <v>518</v>
      </c>
      <c r="D27" s="19" t="s">
        <v>113</v>
      </c>
      <c r="E27" s="20">
        <v>6</v>
      </c>
      <c r="F27" s="115"/>
      <c r="G27" s="70">
        <f t="shared" si="0"/>
        <v>0</v>
      </c>
      <c r="H27" s="89"/>
      <c r="I27" s="37"/>
    </row>
    <row r="28" spans="1:9" x14ac:dyDescent="0.3">
      <c r="A28" s="114" t="s">
        <v>492</v>
      </c>
      <c r="B28" s="103" t="s">
        <v>213</v>
      </c>
      <c r="C28" s="104" t="s">
        <v>498</v>
      </c>
      <c r="D28" s="20" t="s">
        <v>18</v>
      </c>
      <c r="E28" s="20">
        <v>9</v>
      </c>
      <c r="F28" s="115"/>
      <c r="G28" s="70">
        <f t="shared" si="0"/>
        <v>0</v>
      </c>
      <c r="H28" s="89"/>
      <c r="I28" s="37"/>
    </row>
    <row r="29" spans="1:9" x14ac:dyDescent="0.3">
      <c r="A29" s="114" t="s">
        <v>492</v>
      </c>
      <c r="B29" s="103" t="s">
        <v>215</v>
      </c>
      <c r="C29" s="104" t="s">
        <v>499</v>
      </c>
      <c r="D29" s="20" t="s">
        <v>18</v>
      </c>
      <c r="E29" s="20">
        <v>7</v>
      </c>
      <c r="F29" s="115"/>
      <c r="G29" s="70">
        <f t="shared" si="0"/>
        <v>0</v>
      </c>
      <c r="H29" s="89"/>
      <c r="I29" s="37"/>
    </row>
    <row r="30" spans="1:9" x14ac:dyDescent="0.3">
      <c r="A30" s="114" t="s">
        <v>492</v>
      </c>
      <c r="B30" s="103" t="s">
        <v>216</v>
      </c>
      <c r="C30" s="104" t="s">
        <v>500</v>
      </c>
      <c r="D30" s="20" t="s">
        <v>18</v>
      </c>
      <c r="E30" s="20">
        <v>16</v>
      </c>
      <c r="F30" s="115"/>
      <c r="G30" s="70">
        <f t="shared" si="0"/>
        <v>0</v>
      </c>
      <c r="H30" s="89"/>
      <c r="I30" s="37"/>
    </row>
    <row r="31" spans="1:9" x14ac:dyDescent="0.3">
      <c r="A31" s="114" t="s">
        <v>492</v>
      </c>
      <c r="B31" s="103" t="s">
        <v>218</v>
      </c>
      <c r="C31" s="104" t="s">
        <v>26</v>
      </c>
      <c r="D31" s="20" t="s">
        <v>18</v>
      </c>
      <c r="E31" s="20">
        <v>11</v>
      </c>
      <c r="F31" s="115"/>
      <c r="G31" s="70">
        <f t="shared" si="0"/>
        <v>0</v>
      </c>
      <c r="H31" s="33"/>
      <c r="I31" s="34"/>
    </row>
    <row r="32" spans="1:9" x14ac:dyDescent="0.3">
      <c r="A32" s="114" t="s">
        <v>492</v>
      </c>
      <c r="B32" s="103" t="s">
        <v>219</v>
      </c>
      <c r="C32" s="68" t="s">
        <v>501</v>
      </c>
      <c r="D32" s="20" t="s">
        <v>18</v>
      </c>
      <c r="E32" s="20">
        <v>34</v>
      </c>
      <c r="F32" s="115"/>
      <c r="G32" s="70">
        <f t="shared" si="0"/>
        <v>0</v>
      </c>
      <c r="H32" s="89"/>
      <c r="I32" s="37"/>
    </row>
    <row r="33" spans="1:9" x14ac:dyDescent="0.3">
      <c r="A33" s="114" t="s">
        <v>492</v>
      </c>
      <c r="B33" s="103" t="s">
        <v>221</v>
      </c>
      <c r="C33" s="104" t="s">
        <v>32</v>
      </c>
      <c r="D33" s="19" t="s">
        <v>113</v>
      </c>
      <c r="E33" s="20">
        <v>6</v>
      </c>
      <c r="F33" s="115"/>
      <c r="G33" s="70">
        <f t="shared" si="0"/>
        <v>0</v>
      </c>
    </row>
    <row r="34" spans="1:9" x14ac:dyDescent="0.3">
      <c r="A34" s="114" t="s">
        <v>492</v>
      </c>
      <c r="B34" s="103" t="s">
        <v>223</v>
      </c>
      <c r="C34" s="68" t="s">
        <v>502</v>
      </c>
      <c r="D34" s="20" t="s">
        <v>18</v>
      </c>
      <c r="E34" s="20">
        <v>16</v>
      </c>
      <c r="F34" s="115"/>
      <c r="G34" s="70">
        <f t="shared" si="0"/>
        <v>0</v>
      </c>
      <c r="H34" s="89"/>
      <c r="I34" s="37"/>
    </row>
    <row r="35" spans="1:9" ht="16.8" x14ac:dyDescent="0.3">
      <c r="A35" s="114" t="s">
        <v>492</v>
      </c>
      <c r="B35" s="103" t="s">
        <v>225</v>
      </c>
      <c r="C35" s="68" t="s">
        <v>503</v>
      </c>
      <c r="D35" s="20" t="s">
        <v>116</v>
      </c>
      <c r="E35" s="20">
        <v>4</v>
      </c>
      <c r="F35" s="115"/>
      <c r="G35" s="70">
        <f t="shared" si="0"/>
        <v>0</v>
      </c>
      <c r="H35" s="89"/>
      <c r="I35" s="37"/>
    </row>
    <row r="36" spans="1:9" x14ac:dyDescent="0.3">
      <c r="A36" s="114" t="s">
        <v>492</v>
      </c>
      <c r="B36" s="103" t="s">
        <v>227</v>
      </c>
      <c r="C36" s="68" t="s">
        <v>504</v>
      </c>
      <c r="D36" s="20" t="s">
        <v>113</v>
      </c>
      <c r="E36" s="20">
        <v>1</v>
      </c>
      <c r="F36" s="115"/>
      <c r="G36" s="70">
        <f t="shared" si="0"/>
        <v>0</v>
      </c>
      <c r="H36" s="89"/>
      <c r="I36" s="37"/>
    </row>
    <row r="37" spans="1:9" x14ac:dyDescent="0.3">
      <c r="A37" s="114" t="s">
        <v>492</v>
      </c>
      <c r="B37" s="103" t="s">
        <v>228</v>
      </c>
      <c r="C37" s="68" t="s">
        <v>505</v>
      </c>
      <c r="D37" s="20" t="s">
        <v>43</v>
      </c>
      <c r="E37" s="20">
        <v>1</v>
      </c>
      <c r="F37" s="115"/>
      <c r="G37" s="70">
        <f t="shared" si="0"/>
        <v>0</v>
      </c>
      <c r="H37" s="89"/>
      <c r="I37" s="37"/>
    </row>
    <row r="38" spans="1:9" x14ac:dyDescent="0.3">
      <c r="A38" s="114" t="s">
        <v>492</v>
      </c>
      <c r="B38" s="103" t="s">
        <v>230</v>
      </c>
      <c r="C38" s="68" t="s">
        <v>506</v>
      </c>
      <c r="D38" s="20" t="s">
        <v>43</v>
      </c>
      <c r="E38" s="20">
        <v>2</v>
      </c>
      <c r="F38" s="115"/>
      <c r="G38" s="70">
        <f t="shared" si="0"/>
        <v>0</v>
      </c>
      <c r="H38" s="89"/>
      <c r="I38" s="37"/>
    </row>
    <row r="39" spans="1:9" x14ac:dyDescent="0.3">
      <c r="A39" s="114" t="s">
        <v>492</v>
      </c>
      <c r="B39" s="103" t="s">
        <v>232</v>
      </c>
      <c r="C39" s="104" t="s">
        <v>55</v>
      </c>
      <c r="D39" s="20" t="s">
        <v>113</v>
      </c>
      <c r="E39" s="20">
        <v>5</v>
      </c>
      <c r="F39" s="115"/>
      <c r="G39" s="70">
        <f t="shared" si="0"/>
        <v>0</v>
      </c>
      <c r="H39" s="89"/>
      <c r="I39" s="37"/>
    </row>
    <row r="40" spans="1:9" x14ac:dyDescent="0.3">
      <c r="A40" s="114" t="s">
        <v>492</v>
      </c>
      <c r="B40" s="103" t="s">
        <v>234</v>
      </c>
      <c r="C40" s="104" t="s">
        <v>507</v>
      </c>
      <c r="D40" s="20" t="s">
        <v>113</v>
      </c>
      <c r="E40" s="20">
        <v>3</v>
      </c>
      <c r="F40" s="115"/>
      <c r="G40" s="70">
        <f t="shared" si="0"/>
        <v>0</v>
      </c>
    </row>
    <row r="41" spans="1:9" x14ac:dyDescent="0.3">
      <c r="A41" s="114" t="s">
        <v>492</v>
      </c>
      <c r="B41" s="103" t="s">
        <v>380</v>
      </c>
      <c r="C41" s="104" t="s">
        <v>508</v>
      </c>
      <c r="D41" s="20" t="s">
        <v>113</v>
      </c>
      <c r="E41" s="20">
        <v>3</v>
      </c>
      <c r="F41" s="115"/>
      <c r="G41" s="70">
        <f t="shared" si="0"/>
        <v>0</v>
      </c>
      <c r="H41" s="50"/>
      <c r="I41" s="34"/>
    </row>
    <row r="42" spans="1:9" x14ac:dyDescent="0.3">
      <c r="A42" s="114" t="s">
        <v>492</v>
      </c>
      <c r="B42" s="103" t="s">
        <v>509</v>
      </c>
      <c r="C42" s="104" t="s">
        <v>510</v>
      </c>
      <c r="D42" s="20" t="s">
        <v>113</v>
      </c>
      <c r="E42" s="20">
        <v>3</v>
      </c>
      <c r="F42" s="115"/>
      <c r="G42" s="70">
        <f t="shared" si="0"/>
        <v>0</v>
      </c>
      <c r="H42" s="50"/>
      <c r="I42" s="34"/>
    </row>
    <row r="43" spans="1:9" x14ac:dyDescent="0.3">
      <c r="A43" s="114" t="s">
        <v>492</v>
      </c>
      <c r="B43" s="103" t="s">
        <v>511</v>
      </c>
      <c r="C43" s="104" t="s">
        <v>512</v>
      </c>
      <c r="D43" s="20" t="s">
        <v>113</v>
      </c>
      <c r="E43" s="20">
        <v>3</v>
      </c>
      <c r="F43" s="115"/>
      <c r="G43" s="70">
        <f t="shared" si="0"/>
        <v>0</v>
      </c>
      <c r="H43" s="50"/>
      <c r="I43" s="34"/>
    </row>
    <row r="44" spans="1:9" ht="15" thickBot="1" x14ac:dyDescent="0.35">
      <c r="A44" s="114" t="s">
        <v>492</v>
      </c>
      <c r="B44" s="103" t="s">
        <v>513</v>
      </c>
      <c r="C44" s="104" t="s">
        <v>61</v>
      </c>
      <c r="D44" s="19" t="s">
        <v>113</v>
      </c>
      <c r="E44" s="20">
        <v>9</v>
      </c>
      <c r="F44" s="115"/>
      <c r="G44" s="70">
        <f t="shared" si="0"/>
        <v>0</v>
      </c>
      <c r="H44" s="50"/>
      <c r="I44" s="34"/>
    </row>
    <row r="45" spans="1:9" ht="28.2" thickBot="1" x14ac:dyDescent="0.35">
      <c r="A45" s="117" t="s">
        <v>492</v>
      </c>
      <c r="B45" s="118" t="s">
        <v>514</v>
      </c>
      <c r="C45" s="119" t="s">
        <v>63</v>
      </c>
      <c r="D45" s="27" t="s">
        <v>43</v>
      </c>
      <c r="E45" s="27">
        <v>1</v>
      </c>
      <c r="F45" s="120"/>
      <c r="G45" s="78">
        <f t="shared" si="0"/>
        <v>0</v>
      </c>
      <c r="H45" s="45" t="s">
        <v>102</v>
      </c>
      <c r="I45" s="31">
        <f>ROUND(SUM(G19:G45),2)</f>
        <v>0</v>
      </c>
    </row>
    <row r="46" spans="1:9" ht="42" thickBot="1" x14ac:dyDescent="0.35">
      <c r="F46" s="48" t="s">
        <v>251</v>
      </c>
      <c r="G46" s="49">
        <f>SUM(G7:G45)</f>
        <v>0</v>
      </c>
    </row>
  </sheetData>
  <mergeCells count="2">
    <mergeCell ref="A1:G2"/>
    <mergeCell ref="A5: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51A3-AA91-4857-84FB-605FF1866433}">
  <dimension ref="A1:I47"/>
  <sheetViews>
    <sheetView topLeftCell="F40" zoomScaleNormal="100"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284" t="s">
        <v>0</v>
      </c>
      <c r="B1" s="284"/>
      <c r="C1" s="284"/>
      <c r="D1" s="284"/>
      <c r="E1" s="284"/>
      <c r="F1" s="284"/>
      <c r="G1" s="284"/>
    </row>
    <row r="2" spans="1:8" ht="15" customHeight="1" thickBot="1" x14ac:dyDescent="0.35">
      <c r="A2" s="3"/>
      <c r="B2" s="3"/>
      <c r="C2" s="3"/>
      <c r="D2" s="3"/>
      <c r="E2" s="4"/>
      <c r="F2" s="3"/>
      <c r="G2" s="3"/>
    </row>
    <row r="3" spans="1:8" s="2" customFormat="1" ht="21.75" customHeight="1" x14ac:dyDescent="0.25">
      <c r="A3" s="285" t="s">
        <v>1</v>
      </c>
      <c r="B3" s="286"/>
      <c r="C3" s="286"/>
      <c r="D3" s="286"/>
      <c r="E3" s="286"/>
      <c r="F3" s="286"/>
      <c r="G3" s="287"/>
      <c r="H3" s="1"/>
    </row>
    <row r="4" spans="1:8" s="2" customFormat="1" ht="39" customHeight="1" thickBot="1" x14ac:dyDescent="0.3">
      <c r="A4" s="55" t="s">
        <v>2</v>
      </c>
      <c r="B4" s="57" t="s">
        <v>3</v>
      </c>
      <c r="C4" s="57" t="s">
        <v>4</v>
      </c>
      <c r="D4" s="57" t="s">
        <v>5</v>
      </c>
      <c r="E4" s="58" t="s">
        <v>6</v>
      </c>
      <c r="F4" s="59" t="s">
        <v>7</v>
      </c>
      <c r="G4" s="60" t="s">
        <v>8</v>
      </c>
      <c r="H4" s="1"/>
    </row>
    <row r="5" spans="1:8" s="2" customFormat="1" ht="13.8" x14ac:dyDescent="0.25">
      <c r="A5" s="10" t="s">
        <v>9</v>
      </c>
      <c r="B5" s="11" t="s">
        <v>10</v>
      </c>
      <c r="C5" s="135" t="s">
        <v>11</v>
      </c>
      <c r="D5" s="80" t="s">
        <v>12</v>
      </c>
      <c r="E5" s="80">
        <v>1</v>
      </c>
      <c r="F5" s="146"/>
      <c r="G5" s="15">
        <f t="shared" ref="G5:G46" si="0">ROUND((E5*F5),2)</f>
        <v>0</v>
      </c>
      <c r="H5" s="1"/>
    </row>
    <row r="6" spans="1:8" s="2" customFormat="1" ht="27.6" x14ac:dyDescent="0.25">
      <c r="A6" s="16" t="s">
        <v>9</v>
      </c>
      <c r="B6" s="17" t="s">
        <v>13</v>
      </c>
      <c r="C6" s="136" t="s">
        <v>14</v>
      </c>
      <c r="D6" s="130" t="s">
        <v>15</v>
      </c>
      <c r="E6" s="130">
        <v>4</v>
      </c>
      <c r="F6" s="147"/>
      <c r="G6" s="22">
        <f t="shared" si="0"/>
        <v>0</v>
      </c>
      <c r="H6" s="1"/>
    </row>
    <row r="7" spans="1:8" s="2" customFormat="1" ht="13.8" x14ac:dyDescent="0.25">
      <c r="A7" s="16" t="s">
        <v>9</v>
      </c>
      <c r="B7" s="17" t="s">
        <v>16</v>
      </c>
      <c r="C7" s="136" t="s">
        <v>17</v>
      </c>
      <c r="D7" s="130" t="s">
        <v>18</v>
      </c>
      <c r="E7" s="130">
        <v>12</v>
      </c>
      <c r="F7" s="147"/>
      <c r="G7" s="22">
        <f t="shared" si="0"/>
        <v>0</v>
      </c>
      <c r="H7" s="1"/>
    </row>
    <row r="8" spans="1:8" s="2" customFormat="1" ht="13.8" x14ac:dyDescent="0.25">
      <c r="A8" s="16" t="s">
        <v>9</v>
      </c>
      <c r="B8" s="17" t="s">
        <v>19</v>
      </c>
      <c r="C8" s="136" t="s">
        <v>20</v>
      </c>
      <c r="D8" s="130" t="s">
        <v>18</v>
      </c>
      <c r="E8" s="130">
        <v>20</v>
      </c>
      <c r="F8" s="147"/>
      <c r="G8" s="22">
        <f t="shared" si="0"/>
        <v>0</v>
      </c>
      <c r="H8" s="1"/>
    </row>
    <row r="9" spans="1:8" s="2" customFormat="1" ht="20.25" customHeight="1" x14ac:dyDescent="0.25">
      <c r="A9" s="16" t="s">
        <v>9</v>
      </c>
      <c r="B9" s="17" t="s">
        <v>21</v>
      </c>
      <c r="C9" s="136" t="s">
        <v>22</v>
      </c>
      <c r="D9" s="130" t="s">
        <v>18</v>
      </c>
      <c r="E9" s="130">
        <v>32</v>
      </c>
      <c r="F9" s="147"/>
      <c r="G9" s="22">
        <f t="shared" si="0"/>
        <v>0</v>
      </c>
      <c r="H9" s="1"/>
    </row>
    <row r="10" spans="1:8" s="2" customFormat="1" ht="13.8" x14ac:dyDescent="0.25">
      <c r="A10" s="16" t="s">
        <v>9</v>
      </c>
      <c r="B10" s="17" t="s">
        <v>23</v>
      </c>
      <c r="C10" s="136" t="s">
        <v>24</v>
      </c>
      <c r="D10" s="130" t="s">
        <v>18</v>
      </c>
      <c r="E10" s="130">
        <v>32</v>
      </c>
      <c r="F10" s="147"/>
      <c r="G10" s="22">
        <f t="shared" si="0"/>
        <v>0</v>
      </c>
      <c r="H10" s="1"/>
    </row>
    <row r="11" spans="1:8" s="2" customFormat="1" ht="20.25" customHeight="1" x14ac:dyDescent="0.25">
      <c r="A11" s="16" t="s">
        <v>9</v>
      </c>
      <c r="B11" s="17" t="s">
        <v>25</v>
      </c>
      <c r="C11" s="136" t="s">
        <v>26</v>
      </c>
      <c r="D11" s="130" t="s">
        <v>18</v>
      </c>
      <c r="E11" s="130">
        <v>12</v>
      </c>
      <c r="F11" s="147"/>
      <c r="G11" s="22">
        <f t="shared" si="0"/>
        <v>0</v>
      </c>
      <c r="H11" s="1"/>
    </row>
    <row r="12" spans="1:8" s="2" customFormat="1" ht="20.25" customHeight="1" x14ac:dyDescent="0.25">
      <c r="A12" s="16" t="s">
        <v>9</v>
      </c>
      <c r="B12" s="17" t="s">
        <v>27</v>
      </c>
      <c r="C12" s="136" t="s">
        <v>28</v>
      </c>
      <c r="D12" s="130" t="s">
        <v>18</v>
      </c>
      <c r="E12" s="130">
        <v>44</v>
      </c>
      <c r="F12" s="147"/>
      <c r="G12" s="22">
        <f t="shared" si="0"/>
        <v>0</v>
      </c>
    </row>
    <row r="13" spans="1:8" s="2" customFormat="1" ht="20.25" customHeight="1" x14ac:dyDescent="0.25">
      <c r="A13" s="16" t="s">
        <v>9</v>
      </c>
      <c r="B13" s="17" t="s">
        <v>29</v>
      </c>
      <c r="C13" s="136" t="s">
        <v>30</v>
      </c>
      <c r="D13" s="130" t="s">
        <v>18</v>
      </c>
      <c r="E13" s="130">
        <v>6</v>
      </c>
      <c r="F13" s="147"/>
      <c r="G13" s="22">
        <f t="shared" si="0"/>
        <v>0</v>
      </c>
    </row>
    <row r="14" spans="1:8" s="2" customFormat="1" ht="20.25" customHeight="1" x14ac:dyDescent="0.25">
      <c r="A14" s="16" t="s">
        <v>9</v>
      </c>
      <c r="B14" s="17" t="s">
        <v>31</v>
      </c>
      <c r="C14" s="136" t="s">
        <v>32</v>
      </c>
      <c r="D14" s="130" t="s">
        <v>18</v>
      </c>
      <c r="E14" s="130">
        <v>6</v>
      </c>
      <c r="F14" s="147"/>
      <c r="G14" s="22">
        <f t="shared" si="0"/>
        <v>0</v>
      </c>
    </row>
    <row r="15" spans="1:8" s="2" customFormat="1" ht="13.8" x14ac:dyDescent="0.25">
      <c r="A15" s="16" t="s">
        <v>9</v>
      </c>
      <c r="B15" s="17" t="s">
        <v>33</v>
      </c>
      <c r="C15" s="136" t="s">
        <v>34</v>
      </c>
      <c r="D15" s="130" t="s">
        <v>18</v>
      </c>
      <c r="E15" s="130">
        <v>12</v>
      </c>
      <c r="F15" s="147"/>
      <c r="G15" s="22">
        <f t="shared" si="0"/>
        <v>0</v>
      </c>
    </row>
    <row r="16" spans="1:8" s="2" customFormat="1" ht="13.8" x14ac:dyDescent="0.25">
      <c r="A16" s="16" t="s">
        <v>9</v>
      </c>
      <c r="B16" s="17" t="s">
        <v>35</v>
      </c>
      <c r="C16" s="136" t="s">
        <v>36</v>
      </c>
      <c r="D16" s="130" t="s">
        <v>15</v>
      </c>
      <c r="E16" s="130">
        <v>2</v>
      </c>
      <c r="F16" s="147"/>
      <c r="G16" s="22">
        <f t="shared" si="0"/>
        <v>0</v>
      </c>
    </row>
    <row r="17" spans="1:7" s="2" customFormat="1" ht="32.25" customHeight="1" x14ac:dyDescent="0.25">
      <c r="A17" s="16" t="s">
        <v>9</v>
      </c>
      <c r="B17" s="17" t="s">
        <v>37</v>
      </c>
      <c r="C17" s="148" t="s">
        <v>38</v>
      </c>
      <c r="D17" s="130" t="s">
        <v>15</v>
      </c>
      <c r="E17" s="130">
        <v>2</v>
      </c>
      <c r="F17" s="147"/>
      <c r="G17" s="22">
        <f t="shared" si="0"/>
        <v>0</v>
      </c>
    </row>
    <row r="18" spans="1:7" s="2" customFormat="1" ht="32.25" customHeight="1" x14ac:dyDescent="0.25">
      <c r="A18" s="16" t="s">
        <v>9</v>
      </c>
      <c r="B18" s="17" t="s">
        <v>39</v>
      </c>
      <c r="C18" s="148" t="s">
        <v>40</v>
      </c>
      <c r="D18" s="130" t="s">
        <v>15</v>
      </c>
      <c r="E18" s="130">
        <v>2</v>
      </c>
      <c r="F18" s="147"/>
      <c r="G18" s="22">
        <f t="shared" si="0"/>
        <v>0</v>
      </c>
    </row>
    <row r="19" spans="1:7" s="2" customFormat="1" ht="31.5" customHeight="1" x14ac:dyDescent="0.25">
      <c r="A19" s="16" t="s">
        <v>9</v>
      </c>
      <c r="B19" s="17" t="s">
        <v>41</v>
      </c>
      <c r="C19" s="148" t="s">
        <v>42</v>
      </c>
      <c r="D19" s="130" t="s">
        <v>43</v>
      </c>
      <c r="E19" s="130">
        <v>2</v>
      </c>
      <c r="F19" s="147"/>
      <c r="G19" s="22">
        <f t="shared" si="0"/>
        <v>0</v>
      </c>
    </row>
    <row r="20" spans="1:7" s="2" customFormat="1" ht="32.25" customHeight="1" x14ac:dyDescent="0.25">
      <c r="A20" s="16" t="s">
        <v>9</v>
      </c>
      <c r="B20" s="17" t="s">
        <v>44</v>
      </c>
      <c r="C20" s="148" t="s">
        <v>45</v>
      </c>
      <c r="D20" s="130" t="s">
        <v>15</v>
      </c>
      <c r="E20" s="130">
        <v>2</v>
      </c>
      <c r="F20" s="147"/>
      <c r="G20" s="22">
        <f t="shared" si="0"/>
        <v>0</v>
      </c>
    </row>
    <row r="21" spans="1:7" s="2" customFormat="1" ht="32.25" customHeight="1" x14ac:dyDescent="0.25">
      <c r="A21" s="16" t="s">
        <v>9</v>
      </c>
      <c r="B21" s="17" t="s">
        <v>46</v>
      </c>
      <c r="C21" s="148" t="s">
        <v>47</v>
      </c>
      <c r="D21" s="130" t="s">
        <v>15</v>
      </c>
      <c r="E21" s="130">
        <v>6</v>
      </c>
      <c r="F21" s="147"/>
      <c r="G21" s="22">
        <f t="shared" si="0"/>
        <v>0</v>
      </c>
    </row>
    <row r="22" spans="1:7" s="2" customFormat="1" ht="36" customHeight="1" x14ac:dyDescent="0.25">
      <c r="A22" s="16" t="s">
        <v>9</v>
      </c>
      <c r="B22" s="17" t="s">
        <v>48</v>
      </c>
      <c r="C22" s="148" t="s">
        <v>49</v>
      </c>
      <c r="D22" s="130" t="s">
        <v>15</v>
      </c>
      <c r="E22" s="130">
        <v>2</v>
      </c>
      <c r="F22" s="147"/>
      <c r="G22" s="22">
        <f t="shared" si="0"/>
        <v>0</v>
      </c>
    </row>
    <row r="23" spans="1:7" s="2" customFormat="1" ht="33" customHeight="1" x14ac:dyDescent="0.25">
      <c r="A23" s="16" t="s">
        <v>9</v>
      </c>
      <c r="B23" s="17" t="s">
        <v>50</v>
      </c>
      <c r="C23" s="148" t="s">
        <v>51</v>
      </c>
      <c r="D23" s="130" t="s">
        <v>15</v>
      </c>
      <c r="E23" s="130">
        <v>1</v>
      </c>
      <c r="F23" s="147"/>
      <c r="G23" s="22">
        <f t="shared" si="0"/>
        <v>0</v>
      </c>
    </row>
    <row r="24" spans="1:7" s="2" customFormat="1" ht="33" customHeight="1" x14ac:dyDescent="0.25">
      <c r="A24" s="16" t="s">
        <v>9</v>
      </c>
      <c r="B24" s="17" t="s">
        <v>52</v>
      </c>
      <c r="C24" s="148" t="s">
        <v>53</v>
      </c>
      <c r="D24" s="130" t="s">
        <v>15</v>
      </c>
      <c r="E24" s="130">
        <v>5</v>
      </c>
      <c r="F24" s="147"/>
      <c r="G24" s="22">
        <f t="shared" si="0"/>
        <v>0</v>
      </c>
    </row>
    <row r="25" spans="1:7" s="2" customFormat="1" ht="30" customHeight="1" x14ac:dyDescent="0.25">
      <c r="A25" s="16" t="s">
        <v>9</v>
      </c>
      <c r="B25" s="17" t="s">
        <v>54</v>
      </c>
      <c r="C25" s="148" t="s">
        <v>55</v>
      </c>
      <c r="D25" s="130" t="s">
        <v>15</v>
      </c>
      <c r="E25" s="130">
        <v>5</v>
      </c>
      <c r="F25" s="147"/>
      <c r="G25" s="22">
        <f t="shared" si="0"/>
        <v>0</v>
      </c>
    </row>
    <row r="26" spans="1:7" s="2" customFormat="1" ht="30" customHeight="1" x14ac:dyDescent="0.25">
      <c r="A26" s="16" t="s">
        <v>9</v>
      </c>
      <c r="B26" s="17" t="s">
        <v>56</v>
      </c>
      <c r="C26" s="148" t="s">
        <v>57</v>
      </c>
      <c r="D26" s="130" t="s">
        <v>15</v>
      </c>
      <c r="E26" s="130">
        <v>3</v>
      </c>
      <c r="F26" s="147"/>
      <c r="G26" s="22">
        <f t="shared" si="0"/>
        <v>0</v>
      </c>
    </row>
    <row r="27" spans="1:7" s="2" customFormat="1" ht="30" customHeight="1" x14ac:dyDescent="0.25">
      <c r="A27" s="16" t="s">
        <v>9</v>
      </c>
      <c r="B27" s="17" t="s">
        <v>58</v>
      </c>
      <c r="C27" s="148" t="s">
        <v>59</v>
      </c>
      <c r="D27" s="130" t="s">
        <v>15</v>
      </c>
      <c r="E27" s="130">
        <v>3</v>
      </c>
      <c r="F27" s="147"/>
      <c r="G27" s="22">
        <f t="shared" si="0"/>
        <v>0</v>
      </c>
    </row>
    <row r="28" spans="1:7" s="2" customFormat="1" ht="29.25" customHeight="1" x14ac:dyDescent="0.25">
      <c r="A28" s="16" t="s">
        <v>9</v>
      </c>
      <c r="B28" s="17" t="s">
        <v>60</v>
      </c>
      <c r="C28" s="149" t="s">
        <v>61</v>
      </c>
      <c r="D28" s="130" t="s">
        <v>15</v>
      </c>
      <c r="E28" s="150">
        <v>20</v>
      </c>
      <c r="F28" s="151"/>
      <c r="G28" s="22">
        <f t="shared" si="0"/>
        <v>0</v>
      </c>
    </row>
    <row r="29" spans="1:7" s="2" customFormat="1" ht="27" customHeight="1" x14ac:dyDescent="0.25">
      <c r="A29" s="16" t="s">
        <v>9</v>
      </c>
      <c r="B29" s="17" t="s">
        <v>62</v>
      </c>
      <c r="C29" s="149" t="s">
        <v>63</v>
      </c>
      <c r="D29" s="130" t="s">
        <v>43</v>
      </c>
      <c r="E29" s="150">
        <v>1</v>
      </c>
      <c r="F29" s="151"/>
      <c r="G29" s="22">
        <f t="shared" si="0"/>
        <v>0</v>
      </c>
    </row>
    <row r="30" spans="1:7" s="2" customFormat="1" ht="27.75" customHeight="1" x14ac:dyDescent="0.25">
      <c r="A30" s="16" t="s">
        <v>9</v>
      </c>
      <c r="B30" s="17" t="s">
        <v>64</v>
      </c>
      <c r="C30" s="149" t="s">
        <v>65</v>
      </c>
      <c r="D30" s="130" t="s">
        <v>66</v>
      </c>
      <c r="E30" s="150">
        <v>10</v>
      </c>
      <c r="F30" s="151"/>
      <c r="G30" s="152">
        <f t="shared" si="0"/>
        <v>0</v>
      </c>
    </row>
    <row r="31" spans="1:7" s="2" customFormat="1" ht="29.25" customHeight="1" x14ac:dyDescent="0.25">
      <c r="A31" s="16" t="s">
        <v>9</v>
      </c>
      <c r="B31" s="17" t="s">
        <v>67</v>
      </c>
      <c r="C31" s="149" t="s">
        <v>68</v>
      </c>
      <c r="D31" s="130" t="s">
        <v>69</v>
      </c>
      <c r="E31" s="150">
        <v>11</v>
      </c>
      <c r="F31" s="151"/>
      <c r="G31" s="152">
        <f t="shared" si="0"/>
        <v>0</v>
      </c>
    </row>
    <row r="32" spans="1:7" s="2" customFormat="1" ht="29.25" customHeight="1" thickBot="1" x14ac:dyDescent="0.3">
      <c r="A32" s="16" t="s">
        <v>9</v>
      </c>
      <c r="B32" s="17" t="s">
        <v>70</v>
      </c>
      <c r="C32" s="149" t="s">
        <v>71</v>
      </c>
      <c r="D32" s="130" t="s">
        <v>66</v>
      </c>
      <c r="E32" s="150">
        <v>8</v>
      </c>
      <c r="F32" s="151"/>
      <c r="G32" s="152">
        <f t="shared" si="0"/>
        <v>0</v>
      </c>
    </row>
    <row r="33" spans="1:9" s="2" customFormat="1" ht="29.25" customHeight="1" thickBot="1" x14ac:dyDescent="0.3">
      <c r="A33" s="24" t="s">
        <v>9</v>
      </c>
      <c r="B33" s="25" t="s">
        <v>72</v>
      </c>
      <c r="C33" s="153" t="s">
        <v>73</v>
      </c>
      <c r="D33" s="134" t="s">
        <v>66</v>
      </c>
      <c r="E33" s="134">
        <v>8</v>
      </c>
      <c r="F33" s="154"/>
      <c r="G33" s="29">
        <f t="shared" si="0"/>
        <v>0</v>
      </c>
      <c r="H33" s="45" t="s">
        <v>74</v>
      </c>
      <c r="I33" s="31">
        <f>ROUND(SUM(G5:G33),2)</f>
        <v>0</v>
      </c>
    </row>
    <row r="34" spans="1:9" s="2" customFormat="1" ht="174.6" customHeight="1" x14ac:dyDescent="0.25">
      <c r="A34" s="10" t="s">
        <v>75</v>
      </c>
      <c r="B34" s="11" t="s">
        <v>76</v>
      </c>
      <c r="C34" s="135" t="s">
        <v>77</v>
      </c>
      <c r="D34" s="80" t="s">
        <v>43</v>
      </c>
      <c r="E34" s="80">
        <v>1</v>
      </c>
      <c r="F34" s="146"/>
      <c r="G34" s="15">
        <f t="shared" si="0"/>
        <v>0</v>
      </c>
      <c r="H34" s="1"/>
    </row>
    <row r="35" spans="1:9" s="2" customFormat="1" ht="29.25" customHeight="1" x14ac:dyDescent="0.25">
      <c r="A35" s="16" t="s">
        <v>75</v>
      </c>
      <c r="B35" s="17" t="s">
        <v>78</v>
      </c>
      <c r="C35" s="136" t="s">
        <v>79</v>
      </c>
      <c r="D35" s="130" t="s">
        <v>43</v>
      </c>
      <c r="E35" s="130">
        <v>2</v>
      </c>
      <c r="F35" s="147"/>
      <c r="G35" s="22">
        <f t="shared" si="0"/>
        <v>0</v>
      </c>
      <c r="H35" s="1"/>
    </row>
    <row r="36" spans="1:9" s="2" customFormat="1" ht="29.25" customHeight="1" x14ac:dyDescent="0.25">
      <c r="A36" s="16" t="s">
        <v>75</v>
      </c>
      <c r="B36" s="17" t="s">
        <v>80</v>
      </c>
      <c r="C36" s="136" t="s">
        <v>81</v>
      </c>
      <c r="D36" s="130" t="s">
        <v>15</v>
      </c>
      <c r="E36" s="130">
        <v>2</v>
      </c>
      <c r="F36" s="147"/>
      <c r="G36" s="22">
        <f t="shared" si="0"/>
        <v>0</v>
      </c>
      <c r="H36" s="1"/>
    </row>
    <row r="37" spans="1:9" s="2" customFormat="1" ht="27" customHeight="1" x14ac:dyDescent="0.25">
      <c r="A37" s="16" t="s">
        <v>75</v>
      </c>
      <c r="B37" s="17" t="s">
        <v>82</v>
      </c>
      <c r="C37" s="136" t="s">
        <v>83</v>
      </c>
      <c r="D37" s="130" t="s">
        <v>18</v>
      </c>
      <c r="E37" s="130">
        <v>50</v>
      </c>
      <c r="F37" s="147"/>
      <c r="G37" s="22">
        <f t="shared" si="0"/>
        <v>0</v>
      </c>
      <c r="H37" s="1"/>
    </row>
    <row r="38" spans="1:9" s="2" customFormat="1" ht="30.75" customHeight="1" x14ac:dyDescent="0.25">
      <c r="A38" s="16" t="s">
        <v>75</v>
      </c>
      <c r="B38" s="17" t="s">
        <v>84</v>
      </c>
      <c r="C38" s="136" t="s">
        <v>85</v>
      </c>
      <c r="D38" s="130" t="s">
        <v>18</v>
      </c>
      <c r="E38" s="130">
        <v>12</v>
      </c>
      <c r="F38" s="147"/>
      <c r="G38" s="22">
        <f t="shared" si="0"/>
        <v>0</v>
      </c>
      <c r="H38" s="1"/>
    </row>
    <row r="39" spans="1:9" s="2" customFormat="1" ht="30" customHeight="1" x14ac:dyDescent="0.25">
      <c r="A39" s="16" t="s">
        <v>75</v>
      </c>
      <c r="B39" s="17" t="s">
        <v>86</v>
      </c>
      <c r="C39" s="136" t="s">
        <v>87</v>
      </c>
      <c r="D39" s="130" t="s">
        <v>43</v>
      </c>
      <c r="E39" s="130">
        <v>6</v>
      </c>
      <c r="F39" s="147"/>
      <c r="G39" s="22">
        <f t="shared" si="0"/>
        <v>0</v>
      </c>
      <c r="H39" s="1"/>
    </row>
    <row r="40" spans="1:9" s="2" customFormat="1" ht="30.75" customHeight="1" x14ac:dyDescent="0.25">
      <c r="A40" s="16" t="s">
        <v>75</v>
      </c>
      <c r="B40" s="17" t="s">
        <v>88</v>
      </c>
      <c r="C40" s="136" t="s">
        <v>89</v>
      </c>
      <c r="D40" s="130" t="s">
        <v>18</v>
      </c>
      <c r="E40" s="130">
        <v>12</v>
      </c>
      <c r="F40" s="147"/>
      <c r="G40" s="22">
        <f t="shared" si="0"/>
        <v>0</v>
      </c>
      <c r="H40" s="1"/>
    </row>
    <row r="41" spans="1:9" s="2" customFormat="1" ht="25.95" customHeight="1" x14ac:dyDescent="0.25">
      <c r="A41" s="16" t="s">
        <v>75</v>
      </c>
      <c r="B41" s="17" t="s">
        <v>90</v>
      </c>
      <c r="C41" s="136" t="s">
        <v>91</v>
      </c>
      <c r="D41" s="130" t="s">
        <v>18</v>
      </c>
      <c r="E41" s="130">
        <v>32</v>
      </c>
      <c r="F41" s="147"/>
      <c r="G41" s="22">
        <f t="shared" si="0"/>
        <v>0</v>
      </c>
      <c r="H41" s="1"/>
    </row>
    <row r="42" spans="1:9" s="2" customFormat="1" ht="23.4" customHeight="1" x14ac:dyDescent="0.25">
      <c r="A42" s="16" t="s">
        <v>75</v>
      </c>
      <c r="B42" s="17" t="s">
        <v>92</v>
      </c>
      <c r="C42" s="136" t="s">
        <v>93</v>
      </c>
      <c r="D42" s="130" t="s">
        <v>18</v>
      </c>
      <c r="E42" s="130">
        <v>32</v>
      </c>
      <c r="F42" s="147"/>
      <c r="G42" s="22">
        <f t="shared" si="0"/>
        <v>0</v>
      </c>
      <c r="H42" s="1"/>
    </row>
    <row r="43" spans="1:9" x14ac:dyDescent="0.3">
      <c r="A43" s="16" t="s">
        <v>75</v>
      </c>
      <c r="B43" s="17" t="s">
        <v>94</v>
      </c>
      <c r="C43" s="136" t="s">
        <v>95</v>
      </c>
      <c r="D43" s="130" t="s">
        <v>43</v>
      </c>
      <c r="E43" s="130">
        <v>2</v>
      </c>
      <c r="F43" s="147"/>
      <c r="G43" s="22">
        <f t="shared" si="0"/>
        <v>0</v>
      </c>
    </row>
    <row r="44" spans="1:9" ht="41.4" x14ac:dyDescent="0.3">
      <c r="A44" s="16" t="s">
        <v>75</v>
      </c>
      <c r="B44" s="17" t="s">
        <v>96</v>
      </c>
      <c r="C44" s="136" t="s">
        <v>97</v>
      </c>
      <c r="D44" s="130" t="s">
        <v>15</v>
      </c>
      <c r="E44" s="130">
        <v>2</v>
      </c>
      <c r="F44" s="147"/>
      <c r="G44" s="22">
        <f t="shared" si="0"/>
        <v>0</v>
      </c>
    </row>
    <row r="45" spans="1:9" ht="15" thickBot="1" x14ac:dyDescent="0.35">
      <c r="A45" s="16" t="s">
        <v>75</v>
      </c>
      <c r="B45" s="17" t="s">
        <v>98</v>
      </c>
      <c r="C45" s="136" t="s">
        <v>99</v>
      </c>
      <c r="D45" s="130" t="s">
        <v>43</v>
      </c>
      <c r="E45" s="130">
        <v>2</v>
      </c>
      <c r="F45" s="147"/>
      <c r="G45" s="22">
        <f t="shared" si="0"/>
        <v>0</v>
      </c>
    </row>
    <row r="46" spans="1:9" ht="28.2" thickBot="1" x14ac:dyDescent="0.35">
      <c r="A46" s="24" t="s">
        <v>75</v>
      </c>
      <c r="B46" s="25" t="s">
        <v>100</v>
      </c>
      <c r="C46" s="137" t="s">
        <v>101</v>
      </c>
      <c r="D46" s="134" t="s">
        <v>43</v>
      </c>
      <c r="E46" s="134">
        <v>1</v>
      </c>
      <c r="F46" s="154"/>
      <c r="G46" s="29">
        <f t="shared" si="0"/>
        <v>0</v>
      </c>
      <c r="H46" s="45" t="s">
        <v>102</v>
      </c>
      <c r="I46" s="31">
        <f>ROUND(SUM(G34:G46),2)</f>
        <v>0</v>
      </c>
    </row>
    <row r="47" spans="1:9" ht="42" thickBot="1" x14ac:dyDescent="0.35">
      <c r="C47" s="157"/>
      <c r="F47" s="48" t="s">
        <v>103</v>
      </c>
      <c r="G47" s="49">
        <f>SUM(G5:G46)</f>
        <v>0</v>
      </c>
      <c r="H47" s="1"/>
      <c r="I47" s="2"/>
    </row>
  </sheetData>
  <mergeCells count="2">
    <mergeCell ref="A1:G1"/>
    <mergeCell ref="A3:G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8BA36-49E4-4C6B-94CA-F132387B7F0C}">
  <dimension ref="A1:J19"/>
  <sheetViews>
    <sheetView topLeftCell="F13" zoomScaleNormal="100" workbookViewId="0">
      <selection activeCell="A4" sqref="A4:G4"/>
    </sheetView>
  </sheetViews>
  <sheetFormatPr defaultColWidth="9.109375" defaultRowHeight="13.8" x14ac:dyDescent="0.25"/>
  <cols>
    <col min="1" max="1" width="39.6640625" style="51" customWidth="1"/>
    <col min="2" max="2" width="10.5546875" style="52" customWidth="1"/>
    <col min="3" max="3" width="71.66406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10" ht="39.9" customHeight="1" x14ac:dyDescent="0.25">
      <c r="A1" s="284" t="s">
        <v>517</v>
      </c>
      <c r="B1" s="284"/>
      <c r="C1" s="284"/>
      <c r="D1" s="284"/>
      <c r="E1" s="284"/>
      <c r="F1" s="284"/>
      <c r="G1" s="284"/>
    </row>
    <row r="2" spans="1:10" ht="21.75" customHeight="1" x14ac:dyDescent="0.25">
      <c r="A2" s="3"/>
      <c r="B2" s="3"/>
      <c r="C2" s="3"/>
      <c r="D2" s="3"/>
      <c r="E2" s="4"/>
      <c r="F2" s="3"/>
      <c r="G2" s="3"/>
    </row>
    <row r="3" spans="1:10" ht="14.4" thickBot="1" x14ac:dyDescent="0.3">
      <c r="A3" s="46"/>
      <c r="B3" s="47"/>
      <c r="C3" s="46"/>
      <c r="D3" s="47"/>
      <c r="E3" s="47"/>
      <c r="F3" s="82"/>
      <c r="G3" s="83"/>
    </row>
    <row r="4" spans="1:10" ht="21.75" customHeight="1" x14ac:dyDescent="0.25">
      <c r="A4" s="285" t="s">
        <v>519</v>
      </c>
      <c r="B4" s="286"/>
      <c r="C4" s="286"/>
      <c r="D4" s="286"/>
      <c r="E4" s="286"/>
      <c r="F4" s="286"/>
      <c r="G4" s="287"/>
      <c r="J4" s="46"/>
    </row>
    <row r="5" spans="1:10" s="88" customFormat="1" ht="43.5" customHeight="1" thickBot="1" x14ac:dyDescent="0.3">
      <c r="A5" s="84" t="s">
        <v>2</v>
      </c>
      <c r="B5" s="85" t="s">
        <v>3</v>
      </c>
      <c r="C5" s="85" t="s">
        <v>4</v>
      </c>
      <c r="D5" s="85" t="s">
        <v>5</v>
      </c>
      <c r="E5" s="85" t="s">
        <v>6</v>
      </c>
      <c r="F5" s="86" t="s">
        <v>7</v>
      </c>
      <c r="G5" s="87" t="s">
        <v>8</v>
      </c>
      <c r="H5" s="1"/>
      <c r="I5" s="2"/>
    </row>
    <row r="6" spans="1:10" s="88" customFormat="1" ht="31.5" customHeight="1" x14ac:dyDescent="0.25">
      <c r="A6" s="10" t="s">
        <v>104</v>
      </c>
      <c r="B6" s="11" t="s">
        <v>178</v>
      </c>
      <c r="C6" s="12" t="s">
        <v>105</v>
      </c>
      <c r="D6" s="13" t="s">
        <v>43</v>
      </c>
      <c r="E6" s="13">
        <v>1</v>
      </c>
      <c r="F6" s="14"/>
      <c r="G6" s="15">
        <f t="shared" ref="G6:G17" si="0">ROUND((E6*F6),2)</f>
        <v>0</v>
      </c>
      <c r="H6" s="1"/>
      <c r="I6" s="2"/>
    </row>
    <row r="7" spans="1:10" s="88" customFormat="1" ht="31.5" customHeight="1" x14ac:dyDescent="0.25">
      <c r="A7" s="16" t="s">
        <v>104</v>
      </c>
      <c r="B7" s="17" t="s">
        <v>179</v>
      </c>
      <c r="C7" s="18" t="s">
        <v>520</v>
      </c>
      <c r="D7" s="20" t="s">
        <v>66</v>
      </c>
      <c r="E7" s="20">
        <v>6.9</v>
      </c>
      <c r="F7" s="21"/>
      <c r="G7" s="22">
        <f t="shared" si="0"/>
        <v>0</v>
      </c>
      <c r="H7" s="1"/>
      <c r="I7" s="2"/>
    </row>
    <row r="8" spans="1:10" s="88" customFormat="1" ht="31.5" customHeight="1" x14ac:dyDescent="0.25">
      <c r="A8" s="16" t="s">
        <v>104</v>
      </c>
      <c r="B8" s="17" t="s">
        <v>181</v>
      </c>
      <c r="C8" s="18" t="s">
        <v>120</v>
      </c>
      <c r="D8" s="20" t="s">
        <v>113</v>
      </c>
      <c r="E8" s="20">
        <v>2</v>
      </c>
      <c r="F8" s="21"/>
      <c r="G8" s="22">
        <f t="shared" si="0"/>
        <v>0</v>
      </c>
      <c r="H8" s="1"/>
      <c r="I8" s="2"/>
    </row>
    <row r="9" spans="1:10" s="88" customFormat="1" ht="31.5" customHeight="1" thickBot="1" x14ac:dyDescent="0.3">
      <c r="A9" s="16" t="s">
        <v>104</v>
      </c>
      <c r="B9" s="17" t="s">
        <v>256</v>
      </c>
      <c r="C9" s="18" t="s">
        <v>122</v>
      </c>
      <c r="D9" s="20" t="s">
        <v>113</v>
      </c>
      <c r="E9" s="20">
        <v>4</v>
      </c>
      <c r="F9" s="21"/>
      <c r="G9" s="22">
        <f t="shared" si="0"/>
        <v>0</v>
      </c>
      <c r="H9" s="1"/>
      <c r="I9" s="2"/>
    </row>
    <row r="10" spans="1:10" s="88" customFormat="1" ht="31.5" customHeight="1" thickBot="1" x14ac:dyDescent="0.35">
      <c r="A10" s="24" t="s">
        <v>104</v>
      </c>
      <c r="B10" s="25" t="s">
        <v>184</v>
      </c>
      <c r="C10" s="26" t="s">
        <v>124</v>
      </c>
      <c r="D10" s="27" t="s">
        <v>119</v>
      </c>
      <c r="E10" s="27">
        <v>1.2</v>
      </c>
      <c r="F10" s="28"/>
      <c r="G10" s="29">
        <f t="shared" si="0"/>
        <v>0</v>
      </c>
      <c r="H10" s="45" t="s">
        <v>74</v>
      </c>
      <c r="I10" s="31">
        <f>ROUND(SUM(G6:G10),2)</f>
        <v>0</v>
      </c>
    </row>
    <row r="11" spans="1:10" s="88" customFormat="1" ht="31.5" customHeight="1" x14ac:dyDescent="0.3">
      <c r="A11" s="10" t="s">
        <v>521</v>
      </c>
      <c r="B11" s="11" t="s">
        <v>236</v>
      </c>
      <c r="C11" s="12" t="s">
        <v>146</v>
      </c>
      <c r="D11" s="32" t="s">
        <v>66</v>
      </c>
      <c r="E11" s="13">
        <v>6.8</v>
      </c>
      <c r="F11" s="14"/>
      <c r="G11" s="15">
        <f t="shared" si="0"/>
        <v>0</v>
      </c>
      <c r="H11" s="33"/>
      <c r="I11" s="34"/>
    </row>
    <row r="12" spans="1:10" s="88" customFormat="1" ht="31.5" customHeight="1" thickBot="1" x14ac:dyDescent="0.35">
      <c r="A12" s="16" t="s">
        <v>521</v>
      </c>
      <c r="B12" s="17" t="s">
        <v>237</v>
      </c>
      <c r="C12" s="23" t="s">
        <v>150</v>
      </c>
      <c r="D12" s="35" t="s">
        <v>66</v>
      </c>
      <c r="E12" s="20">
        <v>4.8</v>
      </c>
      <c r="F12" s="21"/>
      <c r="G12" s="22">
        <f t="shared" si="0"/>
        <v>0</v>
      </c>
      <c r="H12" s="33"/>
      <c r="I12" s="34"/>
    </row>
    <row r="13" spans="1:10" s="88" customFormat="1" ht="31.5" customHeight="1" thickBot="1" x14ac:dyDescent="0.35">
      <c r="A13" s="24" t="s">
        <v>521</v>
      </c>
      <c r="B13" s="25" t="s">
        <v>239</v>
      </c>
      <c r="C13" s="26" t="s">
        <v>152</v>
      </c>
      <c r="D13" s="36" t="s">
        <v>66</v>
      </c>
      <c r="E13" s="27">
        <v>2</v>
      </c>
      <c r="F13" s="28"/>
      <c r="G13" s="29">
        <f t="shared" si="0"/>
        <v>0</v>
      </c>
      <c r="H13" s="45" t="s">
        <v>102</v>
      </c>
      <c r="I13" s="31">
        <f>ROUND(SUM(G11:G13),2)</f>
        <v>0</v>
      </c>
    </row>
    <row r="14" spans="1:10" s="88" customFormat="1" ht="31.5" customHeight="1" thickBot="1" x14ac:dyDescent="0.3">
      <c r="A14" s="10" t="s">
        <v>450</v>
      </c>
      <c r="B14" s="11" t="s">
        <v>522</v>
      </c>
      <c r="C14" s="12" t="s">
        <v>164</v>
      </c>
      <c r="D14" s="32" t="s">
        <v>113</v>
      </c>
      <c r="E14" s="13">
        <v>4</v>
      </c>
      <c r="F14" s="14"/>
      <c r="G14" s="15">
        <f t="shared" si="0"/>
        <v>0</v>
      </c>
      <c r="H14" s="89"/>
      <c r="I14" s="37"/>
    </row>
    <row r="15" spans="1:10" s="88" customFormat="1" ht="31.5" customHeight="1" thickBot="1" x14ac:dyDescent="0.35">
      <c r="A15" s="24" t="s">
        <v>450</v>
      </c>
      <c r="B15" s="25" t="s">
        <v>523</v>
      </c>
      <c r="C15" s="26" t="s">
        <v>166</v>
      </c>
      <c r="D15" s="36" t="s">
        <v>66</v>
      </c>
      <c r="E15" s="27">
        <v>23.5</v>
      </c>
      <c r="F15" s="28"/>
      <c r="G15" s="29">
        <f t="shared" si="0"/>
        <v>0</v>
      </c>
      <c r="H15" s="45" t="s">
        <v>455</v>
      </c>
      <c r="I15" s="31">
        <f>ROUND(SUM(G14:G15),2)</f>
        <v>0</v>
      </c>
    </row>
    <row r="16" spans="1:10" s="88" customFormat="1" ht="31.5" customHeight="1" thickBot="1" x14ac:dyDescent="0.3">
      <c r="A16" s="10" t="s">
        <v>456</v>
      </c>
      <c r="B16" s="11" t="s">
        <v>291</v>
      </c>
      <c r="C16" s="12" t="s">
        <v>172</v>
      </c>
      <c r="D16" s="32" t="s">
        <v>43</v>
      </c>
      <c r="E16" s="13">
        <v>1</v>
      </c>
      <c r="F16" s="14"/>
      <c r="G16" s="15">
        <f t="shared" si="0"/>
        <v>0</v>
      </c>
      <c r="H16" s="89"/>
      <c r="I16" s="37"/>
    </row>
    <row r="17" spans="1:9" s="88" customFormat="1" ht="31.5" customHeight="1" thickBot="1" x14ac:dyDescent="0.35">
      <c r="A17" s="24" t="s">
        <v>456</v>
      </c>
      <c r="B17" s="25" t="s">
        <v>402</v>
      </c>
      <c r="C17" s="26" t="s">
        <v>174</v>
      </c>
      <c r="D17" s="36" t="s">
        <v>43</v>
      </c>
      <c r="E17" s="27">
        <v>1</v>
      </c>
      <c r="F17" s="28"/>
      <c r="G17" s="29">
        <f t="shared" si="0"/>
        <v>0</v>
      </c>
      <c r="H17" s="45" t="s">
        <v>167</v>
      </c>
      <c r="I17" s="31">
        <f>ROUND(SUM(G16:G17),2)</f>
        <v>0</v>
      </c>
    </row>
    <row r="18" spans="1:9" s="88" customFormat="1" ht="42" customHeight="1" thickBot="1" x14ac:dyDescent="0.35">
      <c r="A18" s="46"/>
      <c r="B18" s="47"/>
      <c r="C18" s="46"/>
      <c r="D18" s="47"/>
      <c r="E18" s="47"/>
      <c r="F18" s="48" t="s">
        <v>293</v>
      </c>
      <c r="G18" s="49">
        <f>SUM(G6:G17)</f>
        <v>0</v>
      </c>
      <c r="H18" s="50"/>
      <c r="I18" s="34"/>
    </row>
    <row r="19" spans="1:9" s="88" customFormat="1" ht="18.75" customHeight="1" x14ac:dyDescent="0.3"/>
  </sheetData>
  <mergeCells count="2">
    <mergeCell ref="A1:G1"/>
    <mergeCell ref="A4:G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A2C4-2CD1-4C19-B175-651FA5359E0C}">
  <dimension ref="A1:I50"/>
  <sheetViews>
    <sheetView topLeftCell="G46" zoomScale="85" zoomScaleNormal="85" workbookViewId="0">
      <selection activeCell="E28" sqref="E28"/>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42" customHeight="1" x14ac:dyDescent="0.3">
      <c r="A1" s="284" t="s">
        <v>524</v>
      </c>
      <c r="B1" s="284"/>
      <c r="C1" s="284"/>
      <c r="D1" s="284"/>
      <c r="E1" s="284"/>
      <c r="F1" s="284"/>
      <c r="G1" s="284"/>
    </row>
    <row r="2" spans="1:9" ht="15" customHeight="1" thickBot="1" x14ac:dyDescent="0.35">
      <c r="A2" s="3"/>
      <c r="B2" s="3"/>
      <c r="C2" s="3"/>
      <c r="D2" s="3"/>
      <c r="E2" s="4"/>
      <c r="F2" s="3"/>
      <c r="G2" s="3"/>
    </row>
    <row r="3" spans="1:9" s="2" customFormat="1" ht="21.75" customHeight="1" x14ac:dyDescent="0.25">
      <c r="A3" s="285" t="s">
        <v>525</v>
      </c>
      <c r="B3" s="286"/>
      <c r="C3" s="286"/>
      <c r="D3" s="286"/>
      <c r="E3" s="286"/>
      <c r="F3" s="286"/>
      <c r="G3" s="287"/>
      <c r="H3" s="1"/>
    </row>
    <row r="4" spans="1:9" s="2" customFormat="1" ht="28.2" thickBot="1" x14ac:dyDescent="0.3">
      <c r="A4" s="55" t="s">
        <v>2</v>
      </c>
      <c r="B4" s="56" t="s">
        <v>3</v>
      </c>
      <c r="C4" s="57" t="s">
        <v>4</v>
      </c>
      <c r="D4" s="57" t="s">
        <v>5</v>
      </c>
      <c r="E4" s="58" t="s">
        <v>6</v>
      </c>
      <c r="F4" s="59" t="s">
        <v>7</v>
      </c>
      <c r="G4" s="60" t="s">
        <v>8</v>
      </c>
      <c r="H4" s="1"/>
    </row>
    <row r="5" spans="1:9" s="2" customFormat="1" ht="16.5" customHeight="1" x14ac:dyDescent="0.25">
      <c r="A5" s="61" t="s">
        <v>526</v>
      </c>
      <c r="B5" s="62" t="s">
        <v>303</v>
      </c>
      <c r="C5" s="63" t="s">
        <v>11</v>
      </c>
      <c r="D5" s="13" t="s">
        <v>43</v>
      </c>
      <c r="E5" s="13">
        <v>1</v>
      </c>
      <c r="F5" s="64"/>
      <c r="G5" s="65">
        <f t="shared" ref="G5:G49" si="0">ROUND((E5*F5),2)</f>
        <v>0</v>
      </c>
      <c r="H5" s="1"/>
    </row>
    <row r="6" spans="1:9" s="2" customFormat="1" ht="21" customHeight="1" x14ac:dyDescent="0.25">
      <c r="A6" s="66" t="s">
        <v>526</v>
      </c>
      <c r="B6" s="67" t="s">
        <v>304</v>
      </c>
      <c r="C6" s="68" t="s">
        <v>180</v>
      </c>
      <c r="D6" s="20" t="s">
        <v>113</v>
      </c>
      <c r="E6" s="20">
        <v>1</v>
      </c>
      <c r="F6" s="69"/>
      <c r="G6" s="70">
        <f t="shared" si="0"/>
        <v>0</v>
      </c>
      <c r="H6" s="1"/>
    </row>
    <row r="7" spans="1:9" s="2" customFormat="1" ht="19.5" customHeight="1" x14ac:dyDescent="0.25">
      <c r="A7" s="66" t="s">
        <v>526</v>
      </c>
      <c r="B7" s="67">
        <v>3</v>
      </c>
      <c r="C7" s="68" t="s">
        <v>182</v>
      </c>
      <c r="D7" s="20" t="s">
        <v>113</v>
      </c>
      <c r="E7" s="20">
        <v>1</v>
      </c>
      <c r="F7" s="69"/>
      <c r="G7" s="70">
        <f t="shared" si="0"/>
        <v>0</v>
      </c>
      <c r="H7" s="1"/>
    </row>
    <row r="8" spans="1:9" s="2" customFormat="1" ht="17.25" customHeight="1" x14ac:dyDescent="0.25">
      <c r="A8" s="66" t="s">
        <v>526</v>
      </c>
      <c r="B8" s="67" t="s">
        <v>306</v>
      </c>
      <c r="C8" s="68" t="s">
        <v>183</v>
      </c>
      <c r="D8" s="20" t="s">
        <v>18</v>
      </c>
      <c r="E8" s="20">
        <v>24</v>
      </c>
      <c r="F8" s="69"/>
      <c r="G8" s="70">
        <f t="shared" si="0"/>
        <v>0</v>
      </c>
      <c r="H8" s="1"/>
    </row>
    <row r="9" spans="1:9" s="2" customFormat="1" ht="20.25" customHeight="1" x14ac:dyDescent="0.25">
      <c r="A9" s="66" t="s">
        <v>526</v>
      </c>
      <c r="B9" s="67" t="s">
        <v>307</v>
      </c>
      <c r="C9" s="68" t="s">
        <v>22</v>
      </c>
      <c r="D9" s="20" t="s">
        <v>18</v>
      </c>
      <c r="E9" s="20">
        <v>24</v>
      </c>
      <c r="F9" s="69"/>
      <c r="G9" s="70">
        <f t="shared" si="0"/>
        <v>0</v>
      </c>
      <c r="H9" s="1"/>
    </row>
    <row r="10" spans="1:9" s="2" customFormat="1" ht="18.75" customHeight="1" x14ac:dyDescent="0.25">
      <c r="A10" s="66" t="s">
        <v>526</v>
      </c>
      <c r="B10" s="67" t="s">
        <v>308</v>
      </c>
      <c r="C10" s="68" t="s">
        <v>24</v>
      </c>
      <c r="D10" s="20" t="s">
        <v>18</v>
      </c>
      <c r="E10" s="20">
        <v>24</v>
      </c>
      <c r="F10" s="69"/>
      <c r="G10" s="70">
        <f t="shared" si="0"/>
        <v>0</v>
      </c>
      <c r="H10" s="1"/>
    </row>
    <row r="11" spans="1:9" s="2" customFormat="1" ht="18" customHeight="1" x14ac:dyDescent="0.25">
      <c r="A11" s="66" t="s">
        <v>526</v>
      </c>
      <c r="B11" s="67" t="s">
        <v>309</v>
      </c>
      <c r="C11" s="68" t="s">
        <v>187</v>
      </c>
      <c r="D11" s="20" t="s">
        <v>113</v>
      </c>
      <c r="E11" s="20">
        <v>4</v>
      </c>
      <c r="F11" s="69"/>
      <c r="G11" s="70">
        <f t="shared" si="0"/>
        <v>0</v>
      </c>
      <c r="H11" s="1"/>
    </row>
    <row r="12" spans="1:9" s="2" customFormat="1" ht="18.75" customHeight="1" x14ac:dyDescent="0.25">
      <c r="A12" s="66" t="s">
        <v>526</v>
      </c>
      <c r="B12" s="67" t="s">
        <v>310</v>
      </c>
      <c r="C12" s="68" t="s">
        <v>189</v>
      </c>
      <c r="D12" s="20" t="s">
        <v>18</v>
      </c>
      <c r="E12" s="20">
        <v>61</v>
      </c>
      <c r="F12" s="69"/>
      <c r="G12" s="70">
        <f t="shared" si="0"/>
        <v>0</v>
      </c>
      <c r="H12" s="1"/>
    </row>
    <row r="13" spans="1:9" s="2" customFormat="1" ht="19.5" customHeight="1" x14ac:dyDescent="0.25">
      <c r="A13" s="66" t="s">
        <v>526</v>
      </c>
      <c r="B13" s="67" t="s">
        <v>311</v>
      </c>
      <c r="C13" s="68" t="s">
        <v>527</v>
      </c>
      <c r="D13" s="20" t="s">
        <v>18</v>
      </c>
      <c r="E13" s="20">
        <v>85</v>
      </c>
      <c r="F13" s="69"/>
      <c r="G13" s="70">
        <f t="shared" si="0"/>
        <v>0</v>
      </c>
      <c r="H13" s="1"/>
    </row>
    <row r="14" spans="1:9" s="2" customFormat="1" ht="33" customHeight="1" x14ac:dyDescent="0.25">
      <c r="A14" s="66" t="s">
        <v>526</v>
      </c>
      <c r="B14" s="67" t="s">
        <v>313</v>
      </c>
      <c r="C14" s="68" t="s">
        <v>193</v>
      </c>
      <c r="D14" s="20" t="s">
        <v>18</v>
      </c>
      <c r="E14" s="20">
        <v>21</v>
      </c>
      <c r="F14" s="69"/>
      <c r="G14" s="70">
        <f t="shared" si="0"/>
        <v>0</v>
      </c>
      <c r="H14" s="1"/>
    </row>
    <row r="15" spans="1:9" s="2" customFormat="1" ht="18" customHeight="1" x14ac:dyDescent="0.25">
      <c r="A15" s="66" t="s">
        <v>526</v>
      </c>
      <c r="B15" s="67" t="s">
        <v>314</v>
      </c>
      <c r="C15" s="68" t="s">
        <v>195</v>
      </c>
      <c r="D15" s="20" t="s">
        <v>18</v>
      </c>
      <c r="E15" s="20">
        <v>7</v>
      </c>
      <c r="F15" s="69"/>
      <c r="G15" s="70">
        <f t="shared" si="0"/>
        <v>0</v>
      </c>
      <c r="H15" s="71"/>
      <c r="I15" s="71"/>
    </row>
    <row r="16" spans="1:9" s="2" customFormat="1" ht="23.25" customHeight="1" x14ac:dyDescent="0.25">
      <c r="A16" s="66" t="s">
        <v>526</v>
      </c>
      <c r="B16" s="67" t="s">
        <v>315</v>
      </c>
      <c r="C16" s="68" t="s">
        <v>528</v>
      </c>
      <c r="D16" s="20" t="s">
        <v>18</v>
      </c>
      <c r="E16" s="20">
        <v>2</v>
      </c>
      <c r="F16" s="69"/>
      <c r="G16" s="70">
        <f t="shared" si="0"/>
        <v>0</v>
      </c>
      <c r="H16" s="72"/>
      <c r="I16" s="73"/>
    </row>
    <row r="17" spans="1:9" s="2" customFormat="1" ht="20.25" customHeight="1" x14ac:dyDescent="0.25">
      <c r="A17" s="66" t="s">
        <v>526</v>
      </c>
      <c r="B17" s="67" t="s">
        <v>316</v>
      </c>
      <c r="C17" s="68" t="s">
        <v>34</v>
      </c>
      <c r="D17" s="20" t="s">
        <v>18</v>
      </c>
      <c r="E17" s="20">
        <v>28</v>
      </c>
      <c r="F17" s="69"/>
      <c r="G17" s="70">
        <f t="shared" si="0"/>
        <v>0</v>
      </c>
      <c r="H17" s="71"/>
      <c r="I17" s="71"/>
    </row>
    <row r="18" spans="1:9" s="2" customFormat="1" ht="19.5" customHeight="1" x14ac:dyDescent="0.25">
      <c r="A18" s="66" t="s">
        <v>526</v>
      </c>
      <c r="B18" s="67" t="s">
        <v>317</v>
      </c>
      <c r="C18" s="68" t="s">
        <v>529</v>
      </c>
      <c r="D18" s="20" t="s">
        <v>113</v>
      </c>
      <c r="E18" s="20">
        <v>1</v>
      </c>
      <c r="F18" s="69"/>
      <c r="G18" s="70">
        <f t="shared" si="0"/>
        <v>0</v>
      </c>
      <c r="H18" s="71"/>
      <c r="I18" s="71"/>
    </row>
    <row r="19" spans="1:9" s="2" customFormat="1" ht="17.25" customHeight="1" x14ac:dyDescent="0.25">
      <c r="A19" s="66" t="s">
        <v>526</v>
      </c>
      <c r="B19" s="67" t="s">
        <v>318</v>
      </c>
      <c r="C19" s="68" t="s">
        <v>200</v>
      </c>
      <c r="D19" s="20" t="s">
        <v>113</v>
      </c>
      <c r="E19" s="20">
        <v>4</v>
      </c>
      <c r="F19" s="69"/>
      <c r="G19" s="70">
        <f t="shared" si="0"/>
        <v>0</v>
      </c>
      <c r="H19" s="72"/>
      <c r="I19" s="73"/>
    </row>
    <row r="20" spans="1:9" s="2" customFormat="1" ht="20.25" customHeight="1" x14ac:dyDescent="0.25">
      <c r="A20" s="66" t="s">
        <v>526</v>
      </c>
      <c r="B20" s="67" t="s">
        <v>319</v>
      </c>
      <c r="C20" s="68" t="s">
        <v>202</v>
      </c>
      <c r="D20" s="20" t="s">
        <v>113</v>
      </c>
      <c r="E20" s="20">
        <v>4</v>
      </c>
      <c r="F20" s="69"/>
      <c r="G20" s="70">
        <f t="shared" si="0"/>
        <v>0</v>
      </c>
      <c r="H20" s="71"/>
      <c r="I20" s="71"/>
    </row>
    <row r="21" spans="1:9" s="2" customFormat="1" ht="16.5" customHeight="1" x14ac:dyDescent="0.25">
      <c r="A21" s="66" t="s">
        <v>526</v>
      </c>
      <c r="B21" s="67" t="s">
        <v>321</v>
      </c>
      <c r="C21" s="68" t="s">
        <v>204</v>
      </c>
      <c r="D21" s="20" t="s">
        <v>113</v>
      </c>
      <c r="E21" s="20">
        <v>4</v>
      </c>
      <c r="F21" s="69"/>
      <c r="G21" s="70">
        <f t="shared" si="0"/>
        <v>0</v>
      </c>
      <c r="H21" s="1"/>
    </row>
    <row r="22" spans="1:9" s="2" customFormat="1" ht="17.25" customHeight="1" x14ac:dyDescent="0.25">
      <c r="A22" s="66" t="s">
        <v>526</v>
      </c>
      <c r="B22" s="67" t="s">
        <v>322</v>
      </c>
      <c r="C22" s="68" t="s">
        <v>206</v>
      </c>
      <c r="D22" s="20" t="s">
        <v>113</v>
      </c>
      <c r="E22" s="20">
        <v>4</v>
      </c>
      <c r="F22" s="69"/>
      <c r="G22" s="70">
        <f t="shared" si="0"/>
        <v>0</v>
      </c>
      <c r="H22" s="1"/>
    </row>
    <row r="23" spans="1:9" s="2" customFormat="1" ht="19.5" customHeight="1" x14ac:dyDescent="0.25">
      <c r="A23" s="66" t="s">
        <v>526</v>
      </c>
      <c r="B23" s="67" t="s">
        <v>323</v>
      </c>
      <c r="C23" s="68" t="s">
        <v>208</v>
      </c>
      <c r="D23" s="20" t="s">
        <v>43</v>
      </c>
      <c r="E23" s="20">
        <v>4</v>
      </c>
      <c r="F23" s="69"/>
      <c r="G23" s="70">
        <f t="shared" si="0"/>
        <v>0</v>
      </c>
      <c r="H23" s="1"/>
    </row>
    <row r="24" spans="1:9" s="2" customFormat="1" ht="20.25" customHeight="1" x14ac:dyDescent="0.25">
      <c r="A24" s="66" t="s">
        <v>526</v>
      </c>
      <c r="B24" s="67" t="s">
        <v>324</v>
      </c>
      <c r="C24" s="68" t="s">
        <v>210</v>
      </c>
      <c r="D24" s="20" t="s">
        <v>113</v>
      </c>
      <c r="E24" s="20">
        <v>4</v>
      </c>
      <c r="F24" s="69"/>
      <c r="G24" s="70">
        <f t="shared" si="0"/>
        <v>0</v>
      </c>
      <c r="H24" s="1"/>
    </row>
    <row r="25" spans="1:9" s="2" customFormat="1" ht="17.25" customHeight="1" x14ac:dyDescent="0.25">
      <c r="A25" s="66" t="s">
        <v>526</v>
      </c>
      <c r="B25" s="67" t="s">
        <v>325</v>
      </c>
      <c r="C25" s="68" t="s">
        <v>47</v>
      </c>
      <c r="D25" s="20" t="s">
        <v>113</v>
      </c>
      <c r="E25" s="20">
        <v>10</v>
      </c>
      <c r="F25" s="69"/>
      <c r="G25" s="70">
        <f t="shared" si="0"/>
        <v>0</v>
      </c>
      <c r="H25" s="1"/>
    </row>
    <row r="26" spans="1:9" s="2" customFormat="1" ht="18.75" customHeight="1" x14ac:dyDescent="0.25">
      <c r="A26" s="66" t="s">
        <v>526</v>
      </c>
      <c r="B26" s="67" t="s">
        <v>326</v>
      </c>
      <c r="C26" s="68" t="s">
        <v>55</v>
      </c>
      <c r="D26" s="20" t="s">
        <v>113</v>
      </c>
      <c r="E26" s="20">
        <v>5</v>
      </c>
      <c r="F26" s="69"/>
      <c r="G26" s="70">
        <f t="shared" si="0"/>
        <v>0</v>
      </c>
      <c r="H26" s="1"/>
    </row>
    <row r="27" spans="1:9" s="2" customFormat="1" ht="21" customHeight="1" x14ac:dyDescent="0.25">
      <c r="A27" s="66" t="s">
        <v>526</v>
      </c>
      <c r="B27" s="67" t="s">
        <v>327</v>
      </c>
      <c r="C27" s="68" t="s">
        <v>530</v>
      </c>
      <c r="D27" s="20" t="s">
        <v>113</v>
      </c>
      <c r="E27" s="20">
        <v>1</v>
      </c>
      <c r="F27" s="69"/>
      <c r="G27" s="70">
        <f t="shared" si="0"/>
        <v>0</v>
      </c>
      <c r="H27" s="1"/>
    </row>
    <row r="28" spans="1:9" s="2" customFormat="1" ht="31.5" customHeight="1" x14ac:dyDescent="0.25">
      <c r="A28" s="66" t="s">
        <v>526</v>
      </c>
      <c r="B28" s="67" t="s">
        <v>328</v>
      </c>
      <c r="C28" s="68" t="s">
        <v>214</v>
      </c>
      <c r="D28" s="20" t="s">
        <v>113</v>
      </c>
      <c r="E28" s="20">
        <v>4</v>
      </c>
      <c r="F28" s="69"/>
      <c r="G28" s="70">
        <f t="shared" si="0"/>
        <v>0</v>
      </c>
      <c r="H28" s="1"/>
    </row>
    <row r="29" spans="1:9" s="2" customFormat="1" ht="19.5" customHeight="1" x14ac:dyDescent="0.25">
      <c r="A29" s="66" t="s">
        <v>526</v>
      </c>
      <c r="B29" s="67" t="s">
        <v>329</v>
      </c>
      <c r="C29" s="68" t="s">
        <v>53</v>
      </c>
      <c r="D29" s="20" t="s">
        <v>113</v>
      </c>
      <c r="E29" s="20">
        <v>5</v>
      </c>
      <c r="F29" s="69"/>
      <c r="G29" s="70">
        <f t="shared" si="0"/>
        <v>0</v>
      </c>
      <c r="H29" s="1"/>
    </row>
    <row r="30" spans="1:9" s="2" customFormat="1" ht="19.5" customHeight="1" x14ac:dyDescent="0.25">
      <c r="A30" s="66" t="s">
        <v>526</v>
      </c>
      <c r="B30" s="67" t="s">
        <v>330</v>
      </c>
      <c r="C30" s="68" t="s">
        <v>217</v>
      </c>
      <c r="D30" s="20" t="s">
        <v>113</v>
      </c>
      <c r="E30" s="20">
        <v>5</v>
      </c>
      <c r="F30" s="69"/>
      <c r="G30" s="70">
        <f t="shared" si="0"/>
        <v>0</v>
      </c>
      <c r="H30" s="1"/>
    </row>
    <row r="31" spans="1:9" s="2" customFormat="1" ht="17.25" customHeight="1" x14ac:dyDescent="0.25">
      <c r="A31" s="66" t="s">
        <v>526</v>
      </c>
      <c r="B31" s="67" t="s">
        <v>332</v>
      </c>
      <c r="C31" s="68" t="s">
        <v>59</v>
      </c>
      <c r="D31" s="20" t="s">
        <v>113</v>
      </c>
      <c r="E31" s="20">
        <v>5</v>
      </c>
      <c r="F31" s="69"/>
      <c r="G31" s="70">
        <f t="shared" si="0"/>
        <v>0</v>
      </c>
      <c r="H31" s="1"/>
    </row>
    <row r="32" spans="1:9" s="2" customFormat="1" ht="31.5" customHeight="1" x14ac:dyDescent="0.25">
      <c r="A32" s="66" t="s">
        <v>526</v>
      </c>
      <c r="B32" s="67" t="s">
        <v>333</v>
      </c>
      <c r="C32" s="68" t="s">
        <v>331</v>
      </c>
      <c r="D32" s="20" t="s">
        <v>43</v>
      </c>
      <c r="E32" s="20">
        <v>1</v>
      </c>
      <c r="F32" s="69"/>
      <c r="G32" s="70">
        <f t="shared" si="0"/>
        <v>0</v>
      </c>
      <c r="H32" s="1"/>
    </row>
    <row r="33" spans="1:9" s="2" customFormat="1" ht="15.75" customHeight="1" x14ac:dyDescent="0.25">
      <c r="A33" s="66" t="s">
        <v>526</v>
      </c>
      <c r="B33" s="67" t="s">
        <v>334</v>
      </c>
      <c r="C33" s="68" t="s">
        <v>65</v>
      </c>
      <c r="D33" s="20" t="s">
        <v>109</v>
      </c>
      <c r="E33" s="20">
        <v>7</v>
      </c>
      <c r="F33" s="69"/>
      <c r="G33" s="70">
        <f t="shared" si="0"/>
        <v>0</v>
      </c>
      <c r="H33" s="1"/>
    </row>
    <row r="34" spans="1:9" s="2" customFormat="1" ht="28.5" customHeight="1" x14ac:dyDescent="0.25">
      <c r="A34" s="66" t="s">
        <v>526</v>
      </c>
      <c r="B34" s="67" t="s">
        <v>336</v>
      </c>
      <c r="C34" s="68" t="s">
        <v>68</v>
      </c>
      <c r="D34" s="20" t="s">
        <v>116</v>
      </c>
      <c r="E34" s="20">
        <v>3</v>
      </c>
      <c r="F34" s="69"/>
      <c r="G34" s="70">
        <f t="shared" si="0"/>
        <v>0</v>
      </c>
      <c r="H34" s="1"/>
    </row>
    <row r="35" spans="1:9" s="2" customFormat="1" ht="15.75" customHeight="1" thickBot="1" x14ac:dyDescent="0.3">
      <c r="A35" s="66" t="s">
        <v>526</v>
      </c>
      <c r="B35" s="67" t="s">
        <v>338</v>
      </c>
      <c r="C35" s="68" t="s">
        <v>226</v>
      </c>
      <c r="D35" s="20" t="s">
        <v>109</v>
      </c>
      <c r="E35" s="20">
        <v>7</v>
      </c>
      <c r="F35" s="69"/>
      <c r="G35" s="70">
        <f t="shared" si="0"/>
        <v>0</v>
      </c>
      <c r="H35" s="1"/>
    </row>
    <row r="36" spans="1:9" s="2" customFormat="1" ht="45.75" customHeight="1" thickBot="1" x14ac:dyDescent="0.3">
      <c r="A36" s="74" t="s">
        <v>526</v>
      </c>
      <c r="B36" s="75" t="s">
        <v>340</v>
      </c>
      <c r="C36" s="76" t="s">
        <v>73</v>
      </c>
      <c r="D36" s="27" t="s">
        <v>109</v>
      </c>
      <c r="E36" s="27">
        <v>7</v>
      </c>
      <c r="F36" s="77"/>
      <c r="G36" s="78">
        <f t="shared" si="0"/>
        <v>0</v>
      </c>
      <c r="H36" s="30" t="s">
        <v>74</v>
      </c>
      <c r="I36" s="31">
        <f>ROUND(SUM(G5:G36),1)</f>
        <v>0</v>
      </c>
    </row>
    <row r="37" spans="1:9" s="2" customFormat="1" ht="222.75" customHeight="1" x14ac:dyDescent="0.25">
      <c r="A37" s="61" t="s">
        <v>531</v>
      </c>
      <c r="B37" s="62" t="s">
        <v>303</v>
      </c>
      <c r="C37" s="79" t="s">
        <v>77</v>
      </c>
      <c r="D37" s="80" t="s">
        <v>43</v>
      </c>
      <c r="E37" s="80">
        <v>1</v>
      </c>
      <c r="F37" s="64"/>
      <c r="G37" s="65">
        <f t="shared" si="0"/>
        <v>0</v>
      </c>
      <c r="H37" s="1"/>
    </row>
    <row r="38" spans="1:9" s="2" customFormat="1" ht="29.25" customHeight="1" x14ac:dyDescent="0.25">
      <c r="A38" s="66" t="s">
        <v>531</v>
      </c>
      <c r="B38" s="67" t="s">
        <v>304</v>
      </c>
      <c r="C38" s="68" t="s">
        <v>238</v>
      </c>
      <c r="D38" s="20" t="s">
        <v>15</v>
      </c>
      <c r="E38" s="20">
        <v>4</v>
      </c>
      <c r="F38" s="69"/>
      <c r="G38" s="70">
        <f t="shared" si="0"/>
        <v>0</v>
      </c>
      <c r="H38" s="1"/>
    </row>
    <row r="39" spans="1:9" s="2" customFormat="1" ht="27" customHeight="1" x14ac:dyDescent="0.25">
      <c r="A39" s="66" t="s">
        <v>531</v>
      </c>
      <c r="B39" s="67" t="s">
        <v>305</v>
      </c>
      <c r="C39" s="68" t="s">
        <v>81</v>
      </c>
      <c r="D39" s="20" t="s">
        <v>15</v>
      </c>
      <c r="E39" s="20">
        <v>4</v>
      </c>
      <c r="F39" s="69"/>
      <c r="G39" s="70">
        <f t="shared" si="0"/>
        <v>0</v>
      </c>
      <c r="H39" s="1"/>
    </row>
    <row r="40" spans="1:9" s="2" customFormat="1" ht="27.75" customHeight="1" x14ac:dyDescent="0.25">
      <c r="A40" s="66" t="s">
        <v>531</v>
      </c>
      <c r="B40" s="67" t="s">
        <v>306</v>
      </c>
      <c r="C40" s="68" t="s">
        <v>241</v>
      </c>
      <c r="D40" s="20" t="s">
        <v>18</v>
      </c>
      <c r="E40" s="20">
        <v>115</v>
      </c>
      <c r="F40" s="69"/>
      <c r="G40" s="70">
        <f t="shared" si="0"/>
        <v>0</v>
      </c>
      <c r="H40" s="1"/>
    </row>
    <row r="41" spans="1:9" s="2" customFormat="1" ht="29.25" customHeight="1" x14ac:dyDescent="0.25">
      <c r="A41" s="66" t="s">
        <v>531</v>
      </c>
      <c r="B41" s="67" t="s">
        <v>307</v>
      </c>
      <c r="C41" s="68" t="s">
        <v>243</v>
      </c>
      <c r="D41" s="20" t="s">
        <v>18</v>
      </c>
      <c r="E41" s="20">
        <v>28</v>
      </c>
      <c r="F41" s="69"/>
      <c r="G41" s="70">
        <f t="shared" si="0"/>
        <v>0</v>
      </c>
      <c r="H41" s="1"/>
    </row>
    <row r="42" spans="1:9" s="2" customFormat="1" ht="27" customHeight="1" x14ac:dyDescent="0.25">
      <c r="A42" s="66" t="s">
        <v>531</v>
      </c>
      <c r="B42" s="67" t="s">
        <v>308</v>
      </c>
      <c r="C42" s="68" t="s">
        <v>532</v>
      </c>
      <c r="D42" s="20" t="s">
        <v>43</v>
      </c>
      <c r="E42" s="20">
        <v>10</v>
      </c>
      <c r="F42" s="69"/>
      <c r="G42" s="70">
        <f t="shared" si="0"/>
        <v>0</v>
      </c>
      <c r="H42" s="1"/>
    </row>
    <row r="43" spans="1:9" s="2" customFormat="1" ht="30.75" customHeight="1" x14ac:dyDescent="0.25">
      <c r="A43" s="66" t="s">
        <v>531</v>
      </c>
      <c r="B43" s="67" t="s">
        <v>309</v>
      </c>
      <c r="C43" s="68" t="s">
        <v>89</v>
      </c>
      <c r="D43" s="20" t="s">
        <v>18</v>
      </c>
      <c r="E43" s="20">
        <v>61</v>
      </c>
      <c r="F43" s="69"/>
      <c r="G43" s="70">
        <f t="shared" si="0"/>
        <v>0</v>
      </c>
      <c r="H43" s="1"/>
    </row>
    <row r="44" spans="1:9" s="2" customFormat="1" ht="30" customHeight="1" x14ac:dyDescent="0.25">
      <c r="A44" s="66" t="s">
        <v>531</v>
      </c>
      <c r="B44" s="67" t="s">
        <v>310</v>
      </c>
      <c r="C44" s="68" t="s">
        <v>91</v>
      </c>
      <c r="D44" s="20" t="s">
        <v>18</v>
      </c>
      <c r="E44" s="20">
        <v>24</v>
      </c>
      <c r="F44" s="69"/>
      <c r="G44" s="70">
        <f t="shared" si="0"/>
        <v>0</v>
      </c>
      <c r="H44" s="1"/>
    </row>
    <row r="45" spans="1:9" s="2" customFormat="1" ht="30.75" customHeight="1" x14ac:dyDescent="0.25">
      <c r="A45" s="66" t="s">
        <v>531</v>
      </c>
      <c r="B45" s="67" t="s">
        <v>311</v>
      </c>
      <c r="C45" s="68" t="s">
        <v>93</v>
      </c>
      <c r="D45" s="20" t="s">
        <v>18</v>
      </c>
      <c r="E45" s="20">
        <v>24</v>
      </c>
      <c r="F45" s="69"/>
      <c r="G45" s="70">
        <f t="shared" si="0"/>
        <v>0</v>
      </c>
      <c r="H45" s="1"/>
    </row>
    <row r="46" spans="1:9" s="2" customFormat="1" ht="32.25" customHeight="1" x14ac:dyDescent="0.25">
      <c r="A46" s="66" t="s">
        <v>531</v>
      </c>
      <c r="B46" s="67" t="s">
        <v>313</v>
      </c>
      <c r="C46" s="68" t="s">
        <v>533</v>
      </c>
      <c r="D46" s="20" t="s">
        <v>43</v>
      </c>
      <c r="E46" s="20">
        <v>1</v>
      </c>
      <c r="F46" s="69"/>
      <c r="G46" s="70">
        <f t="shared" si="0"/>
        <v>0</v>
      </c>
      <c r="H46" s="1"/>
    </row>
    <row r="47" spans="1:9" s="2" customFormat="1" ht="32.25" customHeight="1" x14ac:dyDescent="0.25">
      <c r="A47" s="66" t="s">
        <v>531</v>
      </c>
      <c r="B47" s="67" t="s">
        <v>314</v>
      </c>
      <c r="C47" s="68" t="s">
        <v>95</v>
      </c>
      <c r="D47" s="20" t="s">
        <v>43</v>
      </c>
      <c r="E47" s="20">
        <v>4</v>
      </c>
      <c r="F47" s="69"/>
      <c r="G47" s="70">
        <f t="shared" si="0"/>
        <v>0</v>
      </c>
      <c r="H47" s="1"/>
    </row>
    <row r="48" spans="1:9" s="2" customFormat="1" ht="32.25" customHeight="1" thickBot="1" x14ac:dyDescent="0.3">
      <c r="A48" s="66" t="s">
        <v>531</v>
      </c>
      <c r="B48" s="67" t="s">
        <v>315</v>
      </c>
      <c r="C48" s="68" t="s">
        <v>249</v>
      </c>
      <c r="D48" s="20" t="s">
        <v>15</v>
      </c>
      <c r="E48" s="20">
        <v>4</v>
      </c>
      <c r="F48" s="69"/>
      <c r="G48" s="70">
        <f t="shared" si="0"/>
        <v>0</v>
      </c>
      <c r="H48" s="1"/>
    </row>
    <row r="49" spans="1:9" s="2" customFormat="1" ht="32.25" customHeight="1" thickBot="1" x14ac:dyDescent="0.3">
      <c r="A49" s="74" t="s">
        <v>531</v>
      </c>
      <c r="B49" s="75" t="s">
        <v>316</v>
      </c>
      <c r="C49" s="76" t="s">
        <v>250</v>
      </c>
      <c r="D49" s="27" t="s">
        <v>43</v>
      </c>
      <c r="E49" s="27">
        <v>5</v>
      </c>
      <c r="F49" s="77"/>
      <c r="G49" s="78">
        <f t="shared" si="0"/>
        <v>0</v>
      </c>
      <c r="H49" s="30" t="s">
        <v>102</v>
      </c>
      <c r="I49" s="31">
        <f>ROUND(SUM(G37:G49),2)</f>
        <v>0</v>
      </c>
    </row>
    <row r="50" spans="1:9" ht="42" thickBot="1" x14ac:dyDescent="0.35">
      <c r="A50" s="46"/>
      <c r="B50" s="47"/>
      <c r="C50" s="46"/>
      <c r="D50" s="47"/>
      <c r="E50" s="47"/>
      <c r="F50" s="48" t="s">
        <v>534</v>
      </c>
      <c r="G50" s="81">
        <f>SUM(G5:G49)</f>
        <v>0</v>
      </c>
      <c r="H50" s="50"/>
      <c r="I50" s="34"/>
    </row>
  </sheetData>
  <mergeCells count="2">
    <mergeCell ref="A1:G1"/>
    <mergeCell ref="A3:G3"/>
  </mergeCells>
  <pageMargins left="0.7" right="0.7" top="0.75" bottom="0.75" header="0.3" footer="0.3"/>
  <pageSetup paperSize="9" orientation="portrait" horizont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0C5E-4E71-4A57-A2CF-F2B36C05FFCC}">
  <dimension ref="A1:I53"/>
  <sheetViews>
    <sheetView topLeftCell="E42" zoomScaleNormal="100" workbookViewId="0">
      <selection activeCell="A3" sqref="A3:G3"/>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7" ht="39.9" customHeight="1" x14ac:dyDescent="0.25">
      <c r="A1" s="284" t="s">
        <v>535</v>
      </c>
      <c r="B1" s="284"/>
      <c r="C1" s="284"/>
      <c r="D1" s="284"/>
      <c r="E1" s="284"/>
      <c r="F1" s="284"/>
      <c r="G1" s="284"/>
    </row>
    <row r="2" spans="1:7" ht="21.75" customHeight="1" thickBot="1" x14ac:dyDescent="0.3">
      <c r="A2" s="3"/>
      <c r="B2" s="3"/>
      <c r="C2" s="3"/>
      <c r="D2" s="3"/>
      <c r="E2" s="4"/>
      <c r="F2" s="3"/>
      <c r="G2" s="3"/>
    </row>
    <row r="3" spans="1:7" ht="21.75" customHeight="1" thickBot="1" x14ac:dyDescent="0.3">
      <c r="A3" s="285" t="s">
        <v>536</v>
      </c>
      <c r="B3" s="286"/>
      <c r="C3" s="286"/>
      <c r="D3" s="286"/>
      <c r="E3" s="286"/>
      <c r="F3" s="286"/>
      <c r="G3" s="287"/>
    </row>
    <row r="4" spans="1:7" ht="40.5" customHeight="1" thickBot="1" x14ac:dyDescent="0.3">
      <c r="A4" s="5" t="s">
        <v>2</v>
      </c>
      <c r="B4" s="6" t="s">
        <v>3</v>
      </c>
      <c r="C4" s="6" t="s">
        <v>4</v>
      </c>
      <c r="D4" s="6" t="s">
        <v>5</v>
      </c>
      <c r="E4" s="7" t="s">
        <v>6</v>
      </c>
      <c r="F4" s="8" t="s">
        <v>7</v>
      </c>
      <c r="G4" s="9" t="s">
        <v>8</v>
      </c>
    </row>
    <row r="5" spans="1:7" ht="20.25" customHeight="1" x14ac:dyDescent="0.25">
      <c r="A5" s="10" t="s">
        <v>104</v>
      </c>
      <c r="B5" s="11" t="s">
        <v>178</v>
      </c>
      <c r="C5" s="12" t="s">
        <v>105</v>
      </c>
      <c r="D5" s="13" t="s">
        <v>43</v>
      </c>
      <c r="E5" s="13">
        <v>1</v>
      </c>
      <c r="F5" s="14"/>
      <c r="G5" s="15">
        <f t="shared" ref="G5:G52" si="0">ROUND((E5*F5),2)</f>
        <v>0</v>
      </c>
    </row>
    <row r="6" spans="1:7" ht="30.6" customHeight="1" x14ac:dyDescent="0.25">
      <c r="A6" s="16" t="s">
        <v>104</v>
      </c>
      <c r="B6" s="17" t="s">
        <v>179</v>
      </c>
      <c r="C6" s="18" t="s">
        <v>106</v>
      </c>
      <c r="D6" s="19" t="s">
        <v>18</v>
      </c>
      <c r="E6" s="20">
        <v>47</v>
      </c>
      <c r="F6" s="21"/>
      <c r="G6" s="22">
        <f t="shared" si="0"/>
        <v>0</v>
      </c>
    </row>
    <row r="7" spans="1:7" ht="20.25" customHeight="1" x14ac:dyDescent="0.25">
      <c r="A7" s="16" t="s">
        <v>104</v>
      </c>
      <c r="B7" s="17" t="s">
        <v>181</v>
      </c>
      <c r="C7" s="18" t="s">
        <v>107</v>
      </c>
      <c r="D7" s="19" t="s">
        <v>18</v>
      </c>
      <c r="E7" s="20">
        <v>11</v>
      </c>
      <c r="F7" s="21"/>
      <c r="G7" s="22">
        <f t="shared" si="0"/>
        <v>0</v>
      </c>
    </row>
    <row r="8" spans="1:7" ht="30.6" customHeight="1" x14ac:dyDescent="0.25">
      <c r="A8" s="16" t="s">
        <v>104</v>
      </c>
      <c r="B8" s="17" t="s">
        <v>256</v>
      </c>
      <c r="C8" s="18" t="s">
        <v>110</v>
      </c>
      <c r="D8" s="20" t="s">
        <v>66</v>
      </c>
      <c r="E8" s="20">
        <v>18</v>
      </c>
      <c r="F8" s="21"/>
      <c r="G8" s="22">
        <f t="shared" si="0"/>
        <v>0</v>
      </c>
    </row>
    <row r="9" spans="1:7" ht="30" customHeight="1" x14ac:dyDescent="0.25">
      <c r="A9" s="16" t="s">
        <v>104</v>
      </c>
      <c r="B9" s="17" t="s">
        <v>184</v>
      </c>
      <c r="C9" s="18" t="s">
        <v>257</v>
      </c>
      <c r="D9" s="20" t="s">
        <v>66</v>
      </c>
      <c r="E9" s="20">
        <v>22.4</v>
      </c>
      <c r="F9" s="21"/>
      <c r="G9" s="22">
        <f t="shared" si="0"/>
        <v>0</v>
      </c>
    </row>
    <row r="10" spans="1:7" ht="29.25" customHeight="1" x14ac:dyDescent="0.25">
      <c r="A10" s="16" t="s">
        <v>104</v>
      </c>
      <c r="B10" s="17" t="s">
        <v>185</v>
      </c>
      <c r="C10" s="18" t="s">
        <v>114</v>
      </c>
      <c r="D10" s="20" t="s">
        <v>18</v>
      </c>
      <c r="E10" s="20">
        <v>51</v>
      </c>
      <c r="F10" s="21"/>
      <c r="G10" s="22">
        <f t="shared" si="0"/>
        <v>0</v>
      </c>
    </row>
    <row r="11" spans="1:7" ht="31.5" customHeight="1" x14ac:dyDescent="0.25">
      <c r="A11" s="16" t="s">
        <v>104</v>
      </c>
      <c r="B11" s="17" t="s">
        <v>186</v>
      </c>
      <c r="C11" s="23" t="s">
        <v>115</v>
      </c>
      <c r="D11" s="20" t="s">
        <v>69</v>
      </c>
      <c r="E11" s="20">
        <v>1</v>
      </c>
      <c r="F11" s="21"/>
      <c r="G11" s="22">
        <f t="shared" si="0"/>
        <v>0</v>
      </c>
    </row>
    <row r="12" spans="1:7" ht="31.5" customHeight="1" x14ac:dyDescent="0.25">
      <c r="A12" s="16" t="s">
        <v>104</v>
      </c>
      <c r="B12" s="17" t="s">
        <v>188</v>
      </c>
      <c r="C12" s="23" t="s">
        <v>117</v>
      </c>
      <c r="D12" s="20" t="s">
        <v>66</v>
      </c>
      <c r="E12" s="20">
        <v>35</v>
      </c>
      <c r="F12" s="21"/>
      <c r="G12" s="22">
        <f t="shared" si="0"/>
        <v>0</v>
      </c>
    </row>
    <row r="13" spans="1:7" ht="32.25" customHeight="1" x14ac:dyDescent="0.25">
      <c r="A13" s="16" t="s">
        <v>104</v>
      </c>
      <c r="B13" s="17" t="s">
        <v>190</v>
      </c>
      <c r="C13" s="23" t="s">
        <v>118</v>
      </c>
      <c r="D13" s="20" t="s">
        <v>119</v>
      </c>
      <c r="E13" s="20">
        <v>10.8</v>
      </c>
      <c r="F13" s="21"/>
      <c r="G13" s="22">
        <f t="shared" si="0"/>
        <v>0</v>
      </c>
    </row>
    <row r="14" spans="1:7" ht="32.25" customHeight="1" x14ac:dyDescent="0.25">
      <c r="A14" s="16" t="s">
        <v>104</v>
      </c>
      <c r="B14" s="17" t="s">
        <v>192</v>
      </c>
      <c r="C14" s="18" t="s">
        <v>120</v>
      </c>
      <c r="D14" s="20" t="s">
        <v>113</v>
      </c>
      <c r="E14" s="20">
        <v>6</v>
      </c>
      <c r="F14" s="21"/>
      <c r="G14" s="22">
        <f t="shared" si="0"/>
        <v>0</v>
      </c>
    </row>
    <row r="15" spans="1:7" ht="32.25" customHeight="1" x14ac:dyDescent="0.25">
      <c r="A15" s="16" t="s">
        <v>104</v>
      </c>
      <c r="B15" s="17" t="s">
        <v>194</v>
      </c>
      <c r="C15" s="18" t="s">
        <v>121</v>
      </c>
      <c r="D15" s="20" t="s">
        <v>113</v>
      </c>
      <c r="E15" s="20">
        <v>9</v>
      </c>
      <c r="F15" s="21"/>
      <c r="G15" s="22">
        <f t="shared" si="0"/>
        <v>0</v>
      </c>
    </row>
    <row r="16" spans="1:7" ht="32.25" customHeight="1" x14ac:dyDescent="0.25">
      <c r="A16" s="16" t="s">
        <v>104</v>
      </c>
      <c r="B16" s="17" t="s">
        <v>196</v>
      </c>
      <c r="C16" s="18" t="s">
        <v>537</v>
      </c>
      <c r="D16" s="20" t="s">
        <v>113</v>
      </c>
      <c r="E16" s="20">
        <v>2</v>
      </c>
      <c r="F16" s="21"/>
      <c r="G16" s="22">
        <f t="shared" si="0"/>
        <v>0</v>
      </c>
    </row>
    <row r="17" spans="1:9" s="37" customFormat="1" ht="31.5" customHeight="1" x14ac:dyDescent="0.25">
      <c r="A17" s="16" t="s">
        <v>104</v>
      </c>
      <c r="B17" s="17" t="s">
        <v>197</v>
      </c>
      <c r="C17" s="18" t="s">
        <v>538</v>
      </c>
      <c r="D17" s="20" t="s">
        <v>113</v>
      </c>
      <c r="E17" s="20">
        <v>2</v>
      </c>
      <c r="F17" s="21"/>
      <c r="G17" s="22">
        <f t="shared" si="0"/>
        <v>0</v>
      </c>
      <c r="H17" s="1"/>
      <c r="I17" s="2"/>
    </row>
    <row r="18" spans="1:9" s="37" customFormat="1" ht="31.5" customHeight="1" x14ac:dyDescent="0.25">
      <c r="A18" s="16" t="s">
        <v>104</v>
      </c>
      <c r="B18" s="17" t="s">
        <v>199</v>
      </c>
      <c r="C18" s="18" t="s">
        <v>539</v>
      </c>
      <c r="D18" s="20" t="s">
        <v>113</v>
      </c>
      <c r="E18" s="20">
        <v>1</v>
      </c>
      <c r="F18" s="21"/>
      <c r="G18" s="22">
        <f t="shared" si="0"/>
        <v>0</v>
      </c>
      <c r="H18" s="1"/>
      <c r="I18" s="2"/>
    </row>
    <row r="19" spans="1:9" s="37" customFormat="1" ht="28.95" customHeight="1" thickBot="1" x14ac:dyDescent="0.3">
      <c r="A19" s="16" t="s">
        <v>104</v>
      </c>
      <c r="B19" s="17" t="s">
        <v>201</v>
      </c>
      <c r="C19" s="18" t="s">
        <v>123</v>
      </c>
      <c r="D19" s="20" t="s">
        <v>66</v>
      </c>
      <c r="E19" s="20">
        <v>30</v>
      </c>
      <c r="F19" s="21"/>
      <c r="G19" s="22">
        <f t="shared" si="0"/>
        <v>0</v>
      </c>
      <c r="H19" s="1"/>
      <c r="I19" s="2"/>
    </row>
    <row r="20" spans="1:9" s="37" customFormat="1" ht="28.95" customHeight="1" thickBot="1" x14ac:dyDescent="0.3">
      <c r="A20" s="24" t="s">
        <v>104</v>
      </c>
      <c r="B20" s="25" t="s">
        <v>203</v>
      </c>
      <c r="C20" s="26" t="s">
        <v>124</v>
      </c>
      <c r="D20" s="27" t="s">
        <v>119</v>
      </c>
      <c r="E20" s="27">
        <v>24.1</v>
      </c>
      <c r="F20" s="28"/>
      <c r="G20" s="29">
        <f t="shared" si="0"/>
        <v>0</v>
      </c>
      <c r="H20" s="30" t="s">
        <v>74</v>
      </c>
      <c r="I20" s="31">
        <f>ROUND(SUM(G5:G20),2)</f>
        <v>0</v>
      </c>
    </row>
    <row r="21" spans="1:9" s="37" customFormat="1" ht="33.6" customHeight="1" x14ac:dyDescent="0.25">
      <c r="A21" s="10" t="s">
        <v>125</v>
      </c>
      <c r="B21" s="11" t="s">
        <v>236</v>
      </c>
      <c r="C21" s="12" t="s">
        <v>259</v>
      </c>
      <c r="D21" s="32" t="s">
        <v>69</v>
      </c>
      <c r="E21" s="32">
        <v>0.5</v>
      </c>
      <c r="F21" s="14"/>
      <c r="G21" s="15">
        <f t="shared" si="0"/>
        <v>0</v>
      </c>
      <c r="H21" s="33"/>
      <c r="I21" s="34"/>
    </row>
    <row r="22" spans="1:9" s="37" customFormat="1" ht="33.6" customHeight="1" x14ac:dyDescent="0.25">
      <c r="A22" s="16" t="s">
        <v>125</v>
      </c>
      <c r="B22" s="17" t="s">
        <v>237</v>
      </c>
      <c r="C22" s="23" t="s">
        <v>128</v>
      </c>
      <c r="D22" s="35" t="s">
        <v>69</v>
      </c>
      <c r="E22" s="35">
        <v>15</v>
      </c>
      <c r="F22" s="21"/>
      <c r="G22" s="22">
        <f t="shared" si="0"/>
        <v>0</v>
      </c>
      <c r="H22" s="33"/>
      <c r="I22" s="34"/>
    </row>
    <row r="23" spans="1:9" s="37" customFormat="1" ht="33.6" customHeight="1" x14ac:dyDescent="0.25">
      <c r="A23" s="16" t="s">
        <v>125</v>
      </c>
      <c r="B23" s="17" t="s">
        <v>239</v>
      </c>
      <c r="C23" s="23" t="s">
        <v>260</v>
      </c>
      <c r="D23" s="35" t="s">
        <v>66</v>
      </c>
      <c r="E23" s="35">
        <v>78</v>
      </c>
      <c r="F23" s="21"/>
      <c r="G23" s="22">
        <f t="shared" si="0"/>
        <v>0</v>
      </c>
      <c r="H23" s="33"/>
      <c r="I23" s="34"/>
    </row>
    <row r="24" spans="1:9" s="37" customFormat="1" ht="33.6" customHeight="1" x14ac:dyDescent="0.25">
      <c r="A24" s="16" t="s">
        <v>125</v>
      </c>
      <c r="B24" s="17" t="s">
        <v>240</v>
      </c>
      <c r="C24" s="23" t="s">
        <v>261</v>
      </c>
      <c r="D24" s="35" t="s">
        <v>69</v>
      </c>
      <c r="E24" s="35">
        <v>27</v>
      </c>
      <c r="F24" s="21"/>
      <c r="G24" s="22">
        <f t="shared" si="0"/>
        <v>0</v>
      </c>
      <c r="H24" s="33"/>
      <c r="I24" s="34"/>
    </row>
    <row r="25" spans="1:9" s="37" customFormat="1" ht="31.5" customHeight="1" x14ac:dyDescent="0.25">
      <c r="A25" s="16" t="s">
        <v>125</v>
      </c>
      <c r="B25" s="17" t="s">
        <v>242</v>
      </c>
      <c r="C25" s="23" t="s">
        <v>131</v>
      </c>
      <c r="D25" s="35" t="s">
        <v>66</v>
      </c>
      <c r="E25" s="35">
        <v>5</v>
      </c>
      <c r="F25" s="21"/>
      <c r="G25" s="22">
        <f t="shared" si="0"/>
        <v>0</v>
      </c>
      <c r="H25" s="33"/>
      <c r="I25" s="34"/>
    </row>
    <row r="26" spans="1:9" s="37" customFormat="1" ht="31.5" customHeight="1" thickBot="1" x14ac:dyDescent="0.3">
      <c r="A26" s="16" t="s">
        <v>125</v>
      </c>
      <c r="B26" s="17" t="s">
        <v>244</v>
      </c>
      <c r="C26" s="23" t="s">
        <v>262</v>
      </c>
      <c r="D26" s="35" t="s">
        <v>69</v>
      </c>
      <c r="E26" s="35">
        <v>0.3</v>
      </c>
      <c r="F26" s="21"/>
      <c r="G26" s="22">
        <f t="shared" si="0"/>
        <v>0</v>
      </c>
      <c r="H26" s="33"/>
      <c r="I26" s="34"/>
    </row>
    <row r="27" spans="1:9" s="37" customFormat="1" ht="28.95" customHeight="1" thickBot="1" x14ac:dyDescent="0.3">
      <c r="A27" s="24" t="s">
        <v>125</v>
      </c>
      <c r="B27" s="25" t="s">
        <v>246</v>
      </c>
      <c r="C27" s="26" t="s">
        <v>133</v>
      </c>
      <c r="D27" s="36" t="s">
        <v>66</v>
      </c>
      <c r="E27" s="36">
        <v>5</v>
      </c>
      <c r="F27" s="28"/>
      <c r="G27" s="29">
        <f t="shared" si="0"/>
        <v>0</v>
      </c>
      <c r="H27" s="30" t="s">
        <v>102</v>
      </c>
      <c r="I27" s="31">
        <f>ROUND(SUM(G21:G27),2)</f>
        <v>0</v>
      </c>
    </row>
    <row r="28" spans="1:9" s="37" customFormat="1" ht="28.95" customHeight="1" thickBot="1" x14ac:dyDescent="0.3">
      <c r="A28" s="10" t="s">
        <v>540</v>
      </c>
      <c r="B28" s="11" t="s">
        <v>264</v>
      </c>
      <c r="C28" s="12" t="s">
        <v>136</v>
      </c>
      <c r="D28" s="32" t="s">
        <v>66</v>
      </c>
      <c r="E28" s="13">
        <v>8</v>
      </c>
      <c r="F28" s="14"/>
      <c r="G28" s="15">
        <f t="shared" si="0"/>
        <v>0</v>
      </c>
      <c r="H28" s="33"/>
      <c r="I28" s="34"/>
    </row>
    <row r="29" spans="1:9" s="37" customFormat="1" ht="28.95" customHeight="1" thickBot="1" x14ac:dyDescent="0.3">
      <c r="A29" s="24" t="s">
        <v>540</v>
      </c>
      <c r="B29" s="25" t="s">
        <v>387</v>
      </c>
      <c r="C29" s="26" t="s">
        <v>138</v>
      </c>
      <c r="D29" s="36" t="s">
        <v>66</v>
      </c>
      <c r="E29" s="27">
        <v>8</v>
      </c>
      <c r="F29" s="28"/>
      <c r="G29" s="29">
        <f t="shared" si="0"/>
        <v>0</v>
      </c>
      <c r="H29" s="30" t="s">
        <v>141</v>
      </c>
      <c r="I29" s="31">
        <f>ROUND(SUM(G28:G29),2)</f>
        <v>0</v>
      </c>
    </row>
    <row r="30" spans="1:9" s="37" customFormat="1" ht="35.25" customHeight="1" x14ac:dyDescent="0.25">
      <c r="A30" s="10" t="s">
        <v>541</v>
      </c>
      <c r="B30" s="11" t="s">
        <v>267</v>
      </c>
      <c r="C30" s="12" t="s">
        <v>281</v>
      </c>
      <c r="D30" s="32" t="s">
        <v>66</v>
      </c>
      <c r="E30" s="13">
        <v>37</v>
      </c>
      <c r="F30" s="14"/>
      <c r="G30" s="15">
        <f t="shared" si="0"/>
        <v>0</v>
      </c>
      <c r="H30" s="33"/>
      <c r="I30" s="34"/>
    </row>
    <row r="31" spans="1:9" ht="27.6" x14ac:dyDescent="0.25">
      <c r="A31" s="16" t="s">
        <v>541</v>
      </c>
      <c r="B31" s="17" t="s">
        <v>270</v>
      </c>
      <c r="C31" s="23" t="s">
        <v>146</v>
      </c>
      <c r="D31" s="35" t="s">
        <v>66</v>
      </c>
      <c r="E31" s="20">
        <v>46.6</v>
      </c>
      <c r="F31" s="21"/>
      <c r="G31" s="22">
        <f t="shared" si="0"/>
        <v>0</v>
      </c>
      <c r="H31" s="33"/>
      <c r="I31" s="34"/>
    </row>
    <row r="32" spans="1:9" ht="27.6" x14ac:dyDescent="0.25">
      <c r="A32" s="16" t="s">
        <v>541</v>
      </c>
      <c r="B32" s="17" t="s">
        <v>271</v>
      </c>
      <c r="C32" s="23" t="s">
        <v>542</v>
      </c>
      <c r="D32" s="35" t="s">
        <v>66</v>
      </c>
      <c r="E32" s="20">
        <v>33.5</v>
      </c>
      <c r="F32" s="21"/>
      <c r="G32" s="22">
        <f t="shared" si="0"/>
        <v>0</v>
      </c>
      <c r="H32" s="33"/>
      <c r="I32" s="34"/>
    </row>
    <row r="33" spans="1:9" ht="27.6" x14ac:dyDescent="0.25">
      <c r="A33" s="16" t="s">
        <v>541</v>
      </c>
      <c r="B33" s="17" t="s">
        <v>272</v>
      </c>
      <c r="C33" s="23" t="s">
        <v>150</v>
      </c>
      <c r="D33" s="35" t="s">
        <v>66</v>
      </c>
      <c r="E33" s="20">
        <v>2.8</v>
      </c>
      <c r="F33" s="21"/>
      <c r="G33" s="22">
        <f t="shared" si="0"/>
        <v>0</v>
      </c>
      <c r="H33" s="33"/>
      <c r="I33" s="34"/>
    </row>
    <row r="34" spans="1:9" ht="27.6" x14ac:dyDescent="0.25">
      <c r="A34" s="16" t="s">
        <v>541</v>
      </c>
      <c r="B34" s="17" t="s">
        <v>273</v>
      </c>
      <c r="C34" s="23" t="s">
        <v>152</v>
      </c>
      <c r="D34" s="35" t="s">
        <v>66</v>
      </c>
      <c r="E34" s="20">
        <v>10.3</v>
      </c>
      <c r="F34" s="21"/>
      <c r="G34" s="22">
        <f t="shared" si="0"/>
        <v>0</v>
      </c>
      <c r="H34" s="33"/>
      <c r="I34" s="34"/>
    </row>
    <row r="35" spans="1:9" ht="28.2" thickBot="1" x14ac:dyDescent="0.3">
      <c r="A35" s="16" t="s">
        <v>541</v>
      </c>
      <c r="B35" s="17" t="s">
        <v>390</v>
      </c>
      <c r="C35" s="23" t="s">
        <v>154</v>
      </c>
      <c r="D35" s="35" t="s">
        <v>18</v>
      </c>
      <c r="E35" s="20">
        <v>32</v>
      </c>
      <c r="F35" s="21"/>
      <c r="G35" s="22">
        <f t="shared" si="0"/>
        <v>0</v>
      </c>
      <c r="H35" s="33"/>
      <c r="I35" s="34"/>
    </row>
    <row r="36" spans="1:9" ht="28.2" thickBot="1" x14ac:dyDescent="0.3">
      <c r="A36" s="24" t="s">
        <v>541</v>
      </c>
      <c r="B36" s="25" t="s">
        <v>391</v>
      </c>
      <c r="C36" s="26" t="s">
        <v>158</v>
      </c>
      <c r="D36" s="36" t="s">
        <v>18</v>
      </c>
      <c r="E36" s="27">
        <v>32</v>
      </c>
      <c r="F36" s="28"/>
      <c r="G36" s="29">
        <f t="shared" si="0"/>
        <v>0</v>
      </c>
      <c r="H36" s="30" t="s">
        <v>159</v>
      </c>
      <c r="I36" s="31">
        <f>ROUND(SUM(G30:G36),2)</f>
        <v>0</v>
      </c>
    </row>
    <row r="37" spans="1:9" ht="27.6" x14ac:dyDescent="0.25">
      <c r="A37" s="10" t="s">
        <v>543</v>
      </c>
      <c r="B37" s="11" t="s">
        <v>267</v>
      </c>
      <c r="C37" s="12" t="s">
        <v>146</v>
      </c>
      <c r="D37" s="32" t="s">
        <v>66</v>
      </c>
      <c r="E37" s="13">
        <v>33.799999999999997</v>
      </c>
      <c r="F37" s="14"/>
      <c r="G37" s="15">
        <f t="shared" si="0"/>
        <v>0</v>
      </c>
      <c r="H37" s="33"/>
      <c r="I37" s="34"/>
    </row>
    <row r="38" spans="1:9" ht="27.6" x14ac:dyDescent="0.25">
      <c r="A38" s="16" t="s">
        <v>543</v>
      </c>
      <c r="B38" s="17" t="s">
        <v>270</v>
      </c>
      <c r="C38" s="23" t="s">
        <v>355</v>
      </c>
      <c r="D38" s="35" t="s">
        <v>66</v>
      </c>
      <c r="E38" s="20">
        <v>22.4</v>
      </c>
      <c r="F38" s="21"/>
      <c r="G38" s="22">
        <f t="shared" si="0"/>
        <v>0</v>
      </c>
      <c r="H38" s="33"/>
      <c r="I38" s="34"/>
    </row>
    <row r="39" spans="1:9" ht="27.6" x14ac:dyDescent="0.25">
      <c r="A39" s="16" t="s">
        <v>543</v>
      </c>
      <c r="B39" s="17" t="s">
        <v>271</v>
      </c>
      <c r="C39" s="23" t="s">
        <v>150</v>
      </c>
      <c r="D39" s="35" t="s">
        <v>66</v>
      </c>
      <c r="E39" s="20">
        <v>7</v>
      </c>
      <c r="F39" s="21"/>
      <c r="G39" s="22">
        <f t="shared" si="0"/>
        <v>0</v>
      </c>
      <c r="H39" s="33"/>
      <c r="I39" s="34"/>
    </row>
    <row r="40" spans="1:9" ht="27.6" x14ac:dyDescent="0.25">
      <c r="A40" s="16" t="s">
        <v>543</v>
      </c>
      <c r="B40" s="17" t="s">
        <v>272</v>
      </c>
      <c r="C40" s="23" t="s">
        <v>152</v>
      </c>
      <c r="D40" s="35" t="s">
        <v>66</v>
      </c>
      <c r="E40" s="20">
        <v>4.4000000000000004</v>
      </c>
      <c r="F40" s="21"/>
      <c r="G40" s="22">
        <f t="shared" si="0"/>
        <v>0</v>
      </c>
      <c r="H40" s="33"/>
      <c r="I40" s="34"/>
    </row>
    <row r="41" spans="1:9" ht="27.6" x14ac:dyDescent="0.25">
      <c r="A41" s="16" t="s">
        <v>543</v>
      </c>
      <c r="B41" s="17" t="s">
        <v>273</v>
      </c>
      <c r="C41" s="23" t="s">
        <v>154</v>
      </c>
      <c r="D41" s="35" t="s">
        <v>18</v>
      </c>
      <c r="E41" s="20">
        <v>19</v>
      </c>
      <c r="F41" s="21"/>
      <c r="G41" s="22">
        <f t="shared" si="0"/>
        <v>0</v>
      </c>
      <c r="H41" s="33"/>
      <c r="I41" s="34"/>
    </row>
    <row r="42" spans="1:9" ht="28.2" thickBot="1" x14ac:dyDescent="0.3">
      <c r="A42" s="16" t="s">
        <v>543</v>
      </c>
      <c r="B42" s="17" t="s">
        <v>390</v>
      </c>
      <c r="C42" s="23" t="s">
        <v>156</v>
      </c>
      <c r="D42" s="35" t="s">
        <v>18</v>
      </c>
      <c r="E42" s="20">
        <v>11</v>
      </c>
      <c r="F42" s="21"/>
      <c r="G42" s="22">
        <f t="shared" si="0"/>
        <v>0</v>
      </c>
      <c r="H42" s="33"/>
      <c r="I42" s="34"/>
    </row>
    <row r="43" spans="1:9" ht="28.2" thickBot="1" x14ac:dyDescent="0.3">
      <c r="A43" s="24" t="s">
        <v>543</v>
      </c>
      <c r="B43" s="25" t="s">
        <v>391</v>
      </c>
      <c r="C43" s="26" t="s">
        <v>158</v>
      </c>
      <c r="D43" s="36" t="s">
        <v>18</v>
      </c>
      <c r="E43" s="27">
        <v>19</v>
      </c>
      <c r="F43" s="28"/>
      <c r="G43" s="29">
        <f t="shared" si="0"/>
        <v>0</v>
      </c>
      <c r="H43" s="30" t="s">
        <v>289</v>
      </c>
      <c r="I43" s="31">
        <f>ROUND(SUM(G37:G43),2)</f>
        <v>0</v>
      </c>
    </row>
    <row r="44" spans="1:9" ht="27.6" x14ac:dyDescent="0.25">
      <c r="A44" s="10" t="s">
        <v>160</v>
      </c>
      <c r="B44" s="11" t="s">
        <v>291</v>
      </c>
      <c r="C44" s="12" t="s">
        <v>357</v>
      </c>
      <c r="D44" s="32" t="s">
        <v>113</v>
      </c>
      <c r="E44" s="13">
        <v>1</v>
      </c>
      <c r="F44" s="14"/>
      <c r="G44" s="15">
        <f t="shared" si="0"/>
        <v>0</v>
      </c>
      <c r="H44" s="33"/>
      <c r="I44" s="34"/>
    </row>
    <row r="45" spans="1:9" ht="27.6" x14ac:dyDescent="0.25">
      <c r="A45" s="16" t="s">
        <v>160</v>
      </c>
      <c r="B45" s="17" t="s">
        <v>292</v>
      </c>
      <c r="C45" s="23" t="s">
        <v>544</v>
      </c>
      <c r="D45" s="35" t="s">
        <v>113</v>
      </c>
      <c r="E45" s="20">
        <v>1</v>
      </c>
      <c r="F45" s="21"/>
      <c r="G45" s="22">
        <f t="shared" si="0"/>
        <v>0</v>
      </c>
      <c r="H45" s="33"/>
      <c r="I45" s="34"/>
    </row>
    <row r="46" spans="1:9" x14ac:dyDescent="0.25">
      <c r="A46" s="16" t="s">
        <v>160</v>
      </c>
      <c r="B46" s="17" t="s">
        <v>401</v>
      </c>
      <c r="C46" s="23" t="s">
        <v>358</v>
      </c>
      <c r="D46" s="35" t="s">
        <v>113</v>
      </c>
      <c r="E46" s="20">
        <v>5</v>
      </c>
      <c r="F46" s="21"/>
      <c r="G46" s="22">
        <f t="shared" si="0"/>
        <v>0</v>
      </c>
      <c r="H46" s="33"/>
      <c r="I46" s="34"/>
    </row>
    <row r="47" spans="1:9" ht="27.6" x14ac:dyDescent="0.25">
      <c r="A47" s="16" t="s">
        <v>160</v>
      </c>
      <c r="B47" s="17" t="s">
        <v>402</v>
      </c>
      <c r="C47" s="23" t="s">
        <v>545</v>
      </c>
      <c r="D47" s="35" t="s">
        <v>113</v>
      </c>
      <c r="E47" s="20">
        <v>1</v>
      </c>
      <c r="F47" s="21"/>
      <c r="G47" s="22">
        <f t="shared" si="0"/>
        <v>0</v>
      </c>
      <c r="H47" s="37"/>
      <c r="I47" s="37"/>
    </row>
    <row r="48" spans="1:9" ht="14.4" thickBot="1" x14ac:dyDescent="0.3">
      <c r="A48" s="16" t="s">
        <v>160</v>
      </c>
      <c r="B48" s="17" t="s">
        <v>408</v>
      </c>
      <c r="C48" s="23" t="s">
        <v>164</v>
      </c>
      <c r="D48" s="35" t="s">
        <v>113</v>
      </c>
      <c r="E48" s="20">
        <v>5</v>
      </c>
      <c r="F48" s="39"/>
      <c r="G48" s="22">
        <f t="shared" si="0"/>
        <v>0</v>
      </c>
      <c r="H48" s="37"/>
      <c r="I48" s="37"/>
    </row>
    <row r="49" spans="1:9" ht="28.2" thickBot="1" x14ac:dyDescent="0.3">
      <c r="A49" s="24" t="s">
        <v>160</v>
      </c>
      <c r="B49" s="25" t="s">
        <v>546</v>
      </c>
      <c r="C49" s="26" t="s">
        <v>166</v>
      </c>
      <c r="D49" s="36" t="s">
        <v>66</v>
      </c>
      <c r="E49" s="27">
        <v>18</v>
      </c>
      <c r="F49" s="41"/>
      <c r="G49" s="29">
        <f t="shared" si="0"/>
        <v>0</v>
      </c>
      <c r="H49" s="30" t="s">
        <v>167</v>
      </c>
      <c r="I49" s="31">
        <f>ROUND(SUM(G44:G49),2)</f>
        <v>0</v>
      </c>
    </row>
    <row r="50" spans="1:9" x14ac:dyDescent="0.25">
      <c r="A50" s="10" t="s">
        <v>168</v>
      </c>
      <c r="B50" s="11" t="s">
        <v>169</v>
      </c>
      <c r="C50" s="12" t="s">
        <v>172</v>
      </c>
      <c r="D50" s="32" t="s">
        <v>43</v>
      </c>
      <c r="E50" s="13">
        <v>1</v>
      </c>
      <c r="F50" s="42"/>
      <c r="G50" s="15">
        <f t="shared" si="0"/>
        <v>0</v>
      </c>
      <c r="H50" s="37"/>
      <c r="I50" s="37"/>
    </row>
    <row r="51" spans="1:9" ht="14.4" thickBot="1" x14ac:dyDescent="0.3">
      <c r="A51" s="16" t="s">
        <v>168</v>
      </c>
      <c r="B51" s="38" t="s">
        <v>403</v>
      </c>
      <c r="C51" s="23" t="s">
        <v>174</v>
      </c>
      <c r="D51" s="35" t="s">
        <v>43</v>
      </c>
      <c r="E51" s="20">
        <v>1</v>
      </c>
      <c r="F51" s="43"/>
      <c r="G51" s="22">
        <f t="shared" si="0"/>
        <v>0</v>
      </c>
      <c r="H51" s="37"/>
      <c r="I51" s="37"/>
    </row>
    <row r="52" spans="1:9" ht="28.2" thickBot="1" x14ac:dyDescent="0.3">
      <c r="A52" s="24" t="s">
        <v>168</v>
      </c>
      <c r="B52" s="25" t="s">
        <v>547</v>
      </c>
      <c r="C52" s="26" t="s">
        <v>548</v>
      </c>
      <c r="D52" s="36" t="s">
        <v>43</v>
      </c>
      <c r="E52" s="27">
        <v>1</v>
      </c>
      <c r="F52" s="44"/>
      <c r="G52" s="29">
        <f t="shared" si="0"/>
        <v>0</v>
      </c>
      <c r="H52" s="45" t="s">
        <v>175</v>
      </c>
      <c r="I52" s="31">
        <f>ROUND(SUM(G50:G52),2)</f>
        <v>0</v>
      </c>
    </row>
    <row r="53" spans="1:9" ht="42" thickBot="1" x14ac:dyDescent="0.3">
      <c r="A53" s="46"/>
      <c r="B53" s="47"/>
      <c r="C53" s="46"/>
      <c r="D53" s="47"/>
      <c r="E53" s="47"/>
      <c r="F53" s="48" t="s">
        <v>549</v>
      </c>
      <c r="G53" s="49">
        <f>SUM(G5:G52)</f>
        <v>0</v>
      </c>
      <c r="H53" s="50"/>
      <c r="I53" s="34"/>
    </row>
  </sheetData>
  <mergeCells count="2">
    <mergeCell ref="A1:G1"/>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EDFC-A5AD-4012-815C-E8AB7D81BBD8}">
  <dimension ref="A1:I50"/>
  <sheetViews>
    <sheetView topLeftCell="E42" zoomScaleNormal="100" workbookViewId="0">
      <selection activeCell="G51" sqref="G51"/>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9" ht="46.95" customHeight="1" x14ac:dyDescent="0.25">
      <c r="A1" s="284" t="s">
        <v>550</v>
      </c>
      <c r="B1" s="284"/>
      <c r="C1" s="284"/>
      <c r="D1" s="284"/>
      <c r="E1" s="284"/>
      <c r="F1" s="284"/>
      <c r="G1" s="284"/>
    </row>
    <row r="2" spans="1:9" ht="21.75" customHeight="1" thickBot="1" x14ac:dyDescent="0.3">
      <c r="A2" s="3"/>
      <c r="B2" s="3"/>
      <c r="C2" s="3"/>
      <c r="D2" s="3"/>
      <c r="E2" s="4"/>
      <c r="F2" s="3"/>
      <c r="G2" s="3"/>
    </row>
    <row r="3" spans="1:9" ht="21.75" customHeight="1" thickBot="1" x14ac:dyDescent="0.3">
      <c r="A3" s="289" t="s">
        <v>551</v>
      </c>
      <c r="B3" s="290"/>
      <c r="C3" s="290"/>
      <c r="D3" s="290"/>
      <c r="E3" s="290"/>
      <c r="F3" s="290"/>
      <c r="G3" s="291"/>
    </row>
    <row r="4" spans="1:9" ht="48.6" customHeight="1" thickBot="1" x14ac:dyDescent="0.3">
      <c r="A4" s="5" t="s">
        <v>2</v>
      </c>
      <c r="B4" s="6" t="s">
        <v>3</v>
      </c>
      <c r="C4" s="6" t="s">
        <v>4</v>
      </c>
      <c r="D4" s="6" t="s">
        <v>5</v>
      </c>
      <c r="E4" s="7" t="s">
        <v>6</v>
      </c>
      <c r="F4" s="8" t="s">
        <v>7</v>
      </c>
      <c r="G4" s="9" t="s">
        <v>8</v>
      </c>
    </row>
    <row r="5" spans="1:9" ht="20.25" customHeight="1" x14ac:dyDescent="0.25">
      <c r="A5" s="10" t="s">
        <v>104</v>
      </c>
      <c r="B5" s="11" t="s">
        <v>178</v>
      </c>
      <c r="C5" s="12" t="s">
        <v>105</v>
      </c>
      <c r="D5" s="13" t="s">
        <v>43</v>
      </c>
      <c r="E5" s="13">
        <v>1</v>
      </c>
      <c r="F5" s="14"/>
      <c r="G5" s="15">
        <f t="shared" ref="G5:G49" si="0">ROUND((E5*F5),2)</f>
        <v>0</v>
      </c>
    </row>
    <row r="6" spans="1:9" ht="20.25" customHeight="1" x14ac:dyDescent="0.25">
      <c r="A6" s="16" t="s">
        <v>104</v>
      </c>
      <c r="B6" s="17" t="s">
        <v>179</v>
      </c>
      <c r="C6" s="18" t="s">
        <v>106</v>
      </c>
      <c r="D6" s="19" t="s">
        <v>18</v>
      </c>
      <c r="E6" s="20">
        <v>65</v>
      </c>
      <c r="F6" s="21"/>
      <c r="G6" s="22">
        <f t="shared" si="0"/>
        <v>0</v>
      </c>
    </row>
    <row r="7" spans="1:9" ht="25.95" customHeight="1" x14ac:dyDescent="0.25">
      <c r="A7" s="16" t="s">
        <v>104</v>
      </c>
      <c r="B7" s="17" t="s">
        <v>181</v>
      </c>
      <c r="C7" s="18" t="s">
        <v>110</v>
      </c>
      <c r="D7" s="20" t="s">
        <v>66</v>
      </c>
      <c r="E7" s="20">
        <v>51</v>
      </c>
      <c r="F7" s="21"/>
      <c r="G7" s="22">
        <f t="shared" si="0"/>
        <v>0</v>
      </c>
    </row>
    <row r="8" spans="1:9" ht="20.25" customHeight="1" x14ac:dyDescent="0.25">
      <c r="A8" s="16" t="s">
        <v>104</v>
      </c>
      <c r="B8" s="17" t="s">
        <v>256</v>
      </c>
      <c r="C8" s="18" t="s">
        <v>257</v>
      </c>
      <c r="D8" s="20" t="s">
        <v>66</v>
      </c>
      <c r="E8" s="20">
        <v>3</v>
      </c>
      <c r="F8" s="21"/>
      <c r="G8" s="22">
        <f t="shared" si="0"/>
        <v>0</v>
      </c>
    </row>
    <row r="9" spans="1:9" ht="20.25" customHeight="1" x14ac:dyDescent="0.25">
      <c r="A9" s="16" t="s">
        <v>104</v>
      </c>
      <c r="B9" s="17" t="s">
        <v>184</v>
      </c>
      <c r="C9" s="18" t="s">
        <v>114</v>
      </c>
      <c r="D9" s="20" t="s">
        <v>18</v>
      </c>
      <c r="E9" s="20">
        <v>65</v>
      </c>
      <c r="F9" s="21"/>
      <c r="G9" s="22">
        <f t="shared" si="0"/>
        <v>0</v>
      </c>
    </row>
    <row r="10" spans="1:9" ht="31.95" customHeight="1" x14ac:dyDescent="0.25">
      <c r="A10" s="16" t="s">
        <v>104</v>
      </c>
      <c r="B10" s="17" t="s">
        <v>185</v>
      </c>
      <c r="C10" s="23" t="s">
        <v>115</v>
      </c>
      <c r="D10" s="20" t="s">
        <v>69</v>
      </c>
      <c r="E10" s="20">
        <v>1</v>
      </c>
      <c r="F10" s="21"/>
      <c r="G10" s="22">
        <f t="shared" si="0"/>
        <v>0</v>
      </c>
    </row>
    <row r="11" spans="1:9" ht="29.25" customHeight="1" x14ac:dyDescent="0.25">
      <c r="A11" s="16" t="s">
        <v>104</v>
      </c>
      <c r="B11" s="17" t="s">
        <v>186</v>
      </c>
      <c r="C11" s="23" t="s">
        <v>117</v>
      </c>
      <c r="D11" s="20" t="s">
        <v>66</v>
      </c>
      <c r="E11" s="20">
        <v>144</v>
      </c>
      <c r="F11" s="21"/>
      <c r="G11" s="22">
        <f t="shared" si="0"/>
        <v>0</v>
      </c>
    </row>
    <row r="12" spans="1:9" ht="29.25" customHeight="1" x14ac:dyDescent="0.25">
      <c r="A12" s="16" t="s">
        <v>104</v>
      </c>
      <c r="B12" s="17" t="s">
        <v>188</v>
      </c>
      <c r="C12" s="23" t="s">
        <v>118</v>
      </c>
      <c r="D12" s="20" t="s">
        <v>119</v>
      </c>
      <c r="E12" s="20">
        <v>26</v>
      </c>
      <c r="F12" s="21"/>
      <c r="G12" s="22">
        <f t="shared" si="0"/>
        <v>0</v>
      </c>
    </row>
    <row r="13" spans="1:9" ht="29.25" customHeight="1" x14ac:dyDescent="0.25">
      <c r="A13" s="16" t="s">
        <v>104</v>
      </c>
      <c r="B13" s="17" t="s">
        <v>190</v>
      </c>
      <c r="C13" s="18" t="s">
        <v>120</v>
      </c>
      <c r="D13" s="20" t="s">
        <v>113</v>
      </c>
      <c r="E13" s="20">
        <v>4</v>
      </c>
      <c r="F13" s="21"/>
      <c r="G13" s="22">
        <f t="shared" si="0"/>
        <v>0</v>
      </c>
    </row>
    <row r="14" spans="1:9" ht="31.5" customHeight="1" x14ac:dyDescent="0.25">
      <c r="A14" s="16" t="s">
        <v>104</v>
      </c>
      <c r="B14" s="17" t="s">
        <v>192</v>
      </c>
      <c r="C14" s="18" t="s">
        <v>121</v>
      </c>
      <c r="D14" s="20" t="s">
        <v>113</v>
      </c>
      <c r="E14" s="20">
        <v>7</v>
      </c>
      <c r="F14" s="21"/>
      <c r="G14" s="22">
        <f t="shared" si="0"/>
        <v>0</v>
      </c>
    </row>
    <row r="15" spans="1:9" ht="31.5" customHeight="1" thickBot="1" x14ac:dyDescent="0.3">
      <c r="A15" s="16" t="s">
        <v>104</v>
      </c>
      <c r="B15" s="17" t="s">
        <v>194</v>
      </c>
      <c r="C15" s="18" t="s">
        <v>123</v>
      </c>
      <c r="D15" s="20" t="s">
        <v>66</v>
      </c>
      <c r="E15" s="20">
        <v>25</v>
      </c>
      <c r="F15" s="21"/>
      <c r="G15" s="22">
        <f t="shared" si="0"/>
        <v>0</v>
      </c>
    </row>
    <row r="16" spans="1:9" ht="31.5" customHeight="1" thickBot="1" x14ac:dyDescent="0.3">
      <c r="A16" s="24" t="s">
        <v>104</v>
      </c>
      <c r="B16" s="25" t="s">
        <v>196</v>
      </c>
      <c r="C16" s="26" t="s">
        <v>124</v>
      </c>
      <c r="D16" s="27" t="s">
        <v>119</v>
      </c>
      <c r="E16" s="27">
        <v>28</v>
      </c>
      <c r="F16" s="28"/>
      <c r="G16" s="29">
        <f t="shared" si="0"/>
        <v>0</v>
      </c>
      <c r="H16" s="30" t="s">
        <v>74</v>
      </c>
      <c r="I16" s="31">
        <f>ROUND(SUM(G5:G16),2)</f>
        <v>0</v>
      </c>
    </row>
    <row r="17" spans="1:9" ht="31.5" customHeight="1" x14ac:dyDescent="0.25">
      <c r="A17" s="10" t="s">
        <v>125</v>
      </c>
      <c r="B17" s="11" t="s">
        <v>236</v>
      </c>
      <c r="C17" s="12" t="s">
        <v>128</v>
      </c>
      <c r="D17" s="32" t="s">
        <v>69</v>
      </c>
      <c r="E17" s="32">
        <v>22</v>
      </c>
      <c r="F17" s="14"/>
      <c r="G17" s="15">
        <f t="shared" si="0"/>
        <v>0</v>
      </c>
      <c r="H17" s="33"/>
      <c r="I17" s="34"/>
    </row>
    <row r="18" spans="1:9" ht="31.5" customHeight="1" thickBot="1" x14ac:dyDescent="0.3">
      <c r="A18" s="16" t="s">
        <v>125</v>
      </c>
      <c r="B18" s="17" t="s">
        <v>237</v>
      </c>
      <c r="C18" s="23" t="s">
        <v>260</v>
      </c>
      <c r="D18" s="35" t="s">
        <v>66</v>
      </c>
      <c r="E18" s="35">
        <v>119</v>
      </c>
      <c r="F18" s="21"/>
      <c r="G18" s="22">
        <f t="shared" si="0"/>
        <v>0</v>
      </c>
      <c r="H18" s="33"/>
      <c r="I18" s="34"/>
    </row>
    <row r="19" spans="1:9" ht="31.5" customHeight="1" thickBot="1" x14ac:dyDescent="0.3">
      <c r="A19" s="24" t="s">
        <v>125</v>
      </c>
      <c r="B19" s="25" t="s">
        <v>239</v>
      </c>
      <c r="C19" s="26" t="s">
        <v>261</v>
      </c>
      <c r="D19" s="36" t="s">
        <v>69</v>
      </c>
      <c r="E19" s="36">
        <v>42</v>
      </c>
      <c r="F19" s="28"/>
      <c r="G19" s="29">
        <f t="shared" si="0"/>
        <v>0</v>
      </c>
      <c r="H19" s="30" t="s">
        <v>102</v>
      </c>
      <c r="I19" s="31">
        <f>ROUND(SUM(G17:G19),2)</f>
        <v>0</v>
      </c>
    </row>
    <row r="20" spans="1:9" ht="31.5" customHeight="1" x14ac:dyDescent="0.25">
      <c r="A20" s="10" t="s">
        <v>295</v>
      </c>
      <c r="B20" s="11" t="s">
        <v>264</v>
      </c>
      <c r="C20" s="12" t="s">
        <v>136</v>
      </c>
      <c r="D20" s="32" t="s">
        <v>66</v>
      </c>
      <c r="E20" s="13">
        <v>9</v>
      </c>
      <c r="F20" s="14"/>
      <c r="G20" s="15">
        <f t="shared" si="0"/>
        <v>0</v>
      </c>
      <c r="H20" s="33"/>
      <c r="I20" s="34"/>
    </row>
    <row r="21" spans="1:9" ht="32.25" customHeight="1" thickBot="1" x14ac:dyDescent="0.3">
      <c r="A21" s="16" t="s">
        <v>295</v>
      </c>
      <c r="B21" s="17" t="s">
        <v>387</v>
      </c>
      <c r="C21" s="23" t="s">
        <v>138</v>
      </c>
      <c r="D21" s="35" t="s">
        <v>66</v>
      </c>
      <c r="E21" s="20">
        <v>9</v>
      </c>
      <c r="F21" s="21"/>
      <c r="G21" s="22">
        <f t="shared" si="0"/>
        <v>0</v>
      </c>
      <c r="H21" s="33"/>
      <c r="I21" s="34"/>
    </row>
    <row r="22" spans="1:9" s="37" customFormat="1" ht="34.5" customHeight="1" thickBot="1" x14ac:dyDescent="0.3">
      <c r="A22" s="24" t="s">
        <v>295</v>
      </c>
      <c r="B22" s="25" t="s">
        <v>388</v>
      </c>
      <c r="C22" s="26" t="s">
        <v>140</v>
      </c>
      <c r="D22" s="36" t="s">
        <v>18</v>
      </c>
      <c r="E22" s="27">
        <v>46</v>
      </c>
      <c r="F22" s="28"/>
      <c r="G22" s="29">
        <f t="shared" si="0"/>
        <v>0</v>
      </c>
      <c r="H22" s="30" t="s">
        <v>141</v>
      </c>
      <c r="I22" s="31">
        <f>ROUND(SUM(G20:G22),2)</f>
        <v>0</v>
      </c>
    </row>
    <row r="23" spans="1:9" s="37" customFormat="1" ht="34.5" customHeight="1" x14ac:dyDescent="0.25">
      <c r="A23" s="10" t="s">
        <v>552</v>
      </c>
      <c r="B23" s="11" t="s">
        <v>267</v>
      </c>
      <c r="C23" s="12" t="s">
        <v>553</v>
      </c>
      <c r="D23" s="32" t="s">
        <v>18</v>
      </c>
      <c r="E23" s="13">
        <v>18</v>
      </c>
      <c r="F23" s="14"/>
      <c r="G23" s="15">
        <f t="shared" si="0"/>
        <v>0</v>
      </c>
      <c r="H23" s="33"/>
      <c r="I23" s="34"/>
    </row>
    <row r="24" spans="1:9" s="37" customFormat="1" ht="34.5" customHeight="1" x14ac:dyDescent="0.25">
      <c r="A24" s="16" t="s">
        <v>552</v>
      </c>
      <c r="B24" s="17" t="s">
        <v>270</v>
      </c>
      <c r="C24" s="23" t="s">
        <v>136</v>
      </c>
      <c r="D24" s="35" t="s">
        <v>66</v>
      </c>
      <c r="E24" s="20">
        <v>83</v>
      </c>
      <c r="F24" s="21"/>
      <c r="G24" s="22">
        <f t="shared" si="0"/>
        <v>0</v>
      </c>
      <c r="H24" s="33"/>
      <c r="I24" s="34"/>
    </row>
    <row r="25" spans="1:9" s="37" customFormat="1" ht="34.5" customHeight="1" x14ac:dyDescent="0.25">
      <c r="A25" s="16" t="s">
        <v>552</v>
      </c>
      <c r="B25" s="17" t="s">
        <v>271</v>
      </c>
      <c r="C25" s="23" t="s">
        <v>554</v>
      </c>
      <c r="D25" s="35" t="s">
        <v>66</v>
      </c>
      <c r="E25" s="20">
        <v>83</v>
      </c>
      <c r="F25" s="21"/>
      <c r="G25" s="22">
        <f t="shared" si="0"/>
        <v>0</v>
      </c>
      <c r="H25" s="33"/>
      <c r="I25" s="34"/>
    </row>
    <row r="26" spans="1:9" s="37" customFormat="1" ht="35.25" customHeight="1" x14ac:dyDescent="0.25">
      <c r="A26" s="16" t="s">
        <v>552</v>
      </c>
      <c r="B26" s="17" t="s">
        <v>272</v>
      </c>
      <c r="C26" s="23" t="s">
        <v>366</v>
      </c>
      <c r="D26" s="35" t="s">
        <v>66</v>
      </c>
      <c r="E26" s="20">
        <v>83</v>
      </c>
      <c r="F26" s="21"/>
      <c r="G26" s="22">
        <f t="shared" si="0"/>
        <v>0</v>
      </c>
      <c r="H26" s="33"/>
      <c r="I26" s="34"/>
    </row>
    <row r="27" spans="1:9" s="37" customFormat="1" ht="35.25" customHeight="1" thickBot="1" x14ac:dyDescent="0.3">
      <c r="A27" s="16" t="s">
        <v>552</v>
      </c>
      <c r="B27" s="17" t="s">
        <v>273</v>
      </c>
      <c r="C27" s="23" t="s">
        <v>138</v>
      </c>
      <c r="D27" s="35" t="s">
        <v>66</v>
      </c>
      <c r="E27" s="20">
        <v>83</v>
      </c>
      <c r="F27" s="21"/>
      <c r="G27" s="22">
        <f t="shared" si="0"/>
        <v>0</v>
      </c>
      <c r="H27" s="33"/>
      <c r="I27" s="34"/>
    </row>
    <row r="28" spans="1:9" s="37" customFormat="1" ht="35.25" customHeight="1" thickBot="1" x14ac:dyDescent="0.3">
      <c r="A28" s="24" t="s">
        <v>552</v>
      </c>
      <c r="B28" s="25" t="s">
        <v>390</v>
      </c>
      <c r="C28" s="26" t="s">
        <v>140</v>
      </c>
      <c r="D28" s="36" t="s">
        <v>18</v>
      </c>
      <c r="E28" s="27">
        <v>21.5</v>
      </c>
      <c r="F28" s="28"/>
      <c r="G28" s="29">
        <f t="shared" si="0"/>
        <v>0</v>
      </c>
      <c r="H28" s="30" t="s">
        <v>159</v>
      </c>
      <c r="I28" s="31">
        <f>ROUND(SUM(G23:G28),2)</f>
        <v>0</v>
      </c>
    </row>
    <row r="29" spans="1:9" s="37" customFormat="1" ht="35.25" customHeight="1" x14ac:dyDescent="0.25">
      <c r="A29" s="10" t="s">
        <v>555</v>
      </c>
      <c r="B29" s="11" t="s">
        <v>394</v>
      </c>
      <c r="C29" s="12" t="s">
        <v>281</v>
      </c>
      <c r="D29" s="32" t="s">
        <v>66</v>
      </c>
      <c r="E29" s="13">
        <v>109.2</v>
      </c>
      <c r="F29" s="14"/>
      <c r="G29" s="15">
        <f t="shared" si="0"/>
        <v>0</v>
      </c>
      <c r="H29" s="33"/>
      <c r="I29" s="34"/>
    </row>
    <row r="30" spans="1:9" s="37" customFormat="1" ht="35.25" customHeight="1" x14ac:dyDescent="0.25">
      <c r="A30" s="16" t="s">
        <v>555</v>
      </c>
      <c r="B30" s="17" t="s">
        <v>395</v>
      </c>
      <c r="C30" s="23" t="s">
        <v>146</v>
      </c>
      <c r="D30" s="35" t="s">
        <v>66</v>
      </c>
      <c r="E30" s="20">
        <v>111.5</v>
      </c>
      <c r="F30" s="21"/>
      <c r="G30" s="22">
        <f t="shared" si="0"/>
        <v>0</v>
      </c>
      <c r="H30" s="33"/>
      <c r="I30" s="34"/>
    </row>
    <row r="31" spans="1:9" s="37" customFormat="1" ht="35.25" customHeight="1" x14ac:dyDescent="0.25">
      <c r="A31" s="16" t="s">
        <v>555</v>
      </c>
      <c r="B31" s="17" t="s">
        <v>397</v>
      </c>
      <c r="C31" s="23" t="s">
        <v>542</v>
      </c>
      <c r="D31" s="35" t="s">
        <v>66</v>
      </c>
      <c r="E31" s="20">
        <v>96</v>
      </c>
      <c r="F31" s="21"/>
      <c r="G31" s="22">
        <f t="shared" si="0"/>
        <v>0</v>
      </c>
      <c r="H31" s="33"/>
      <c r="I31" s="34"/>
    </row>
    <row r="32" spans="1:9" s="37" customFormat="1" ht="35.25" customHeight="1" x14ac:dyDescent="0.25">
      <c r="A32" s="16" t="s">
        <v>555</v>
      </c>
      <c r="B32" s="17" t="s">
        <v>398</v>
      </c>
      <c r="C32" s="23" t="s">
        <v>150</v>
      </c>
      <c r="D32" s="35" t="s">
        <v>66</v>
      </c>
      <c r="E32" s="20">
        <v>8.5</v>
      </c>
      <c r="F32" s="21"/>
      <c r="G32" s="22">
        <f t="shared" si="0"/>
        <v>0</v>
      </c>
      <c r="H32" s="33"/>
      <c r="I32" s="34"/>
    </row>
    <row r="33" spans="1:9" s="37" customFormat="1" ht="35.25" customHeight="1" x14ac:dyDescent="0.25">
      <c r="A33" s="16" t="s">
        <v>555</v>
      </c>
      <c r="B33" s="17" t="s">
        <v>399</v>
      </c>
      <c r="C33" s="23" t="s">
        <v>152</v>
      </c>
      <c r="D33" s="35" t="s">
        <v>66</v>
      </c>
      <c r="E33" s="20">
        <v>7</v>
      </c>
      <c r="F33" s="21"/>
      <c r="G33" s="22">
        <f t="shared" si="0"/>
        <v>0</v>
      </c>
      <c r="H33" s="33"/>
      <c r="I33" s="34"/>
    </row>
    <row r="34" spans="1:9" s="37" customFormat="1" ht="35.25" customHeight="1" thickBot="1" x14ac:dyDescent="0.3">
      <c r="A34" s="16" t="s">
        <v>555</v>
      </c>
      <c r="B34" s="17" t="s">
        <v>400</v>
      </c>
      <c r="C34" s="23" t="s">
        <v>154</v>
      </c>
      <c r="D34" s="35" t="s">
        <v>18</v>
      </c>
      <c r="E34" s="20">
        <v>60</v>
      </c>
      <c r="F34" s="21"/>
      <c r="G34" s="22">
        <f t="shared" si="0"/>
        <v>0</v>
      </c>
      <c r="H34" s="33"/>
      <c r="I34" s="34"/>
    </row>
    <row r="35" spans="1:9" s="37" customFormat="1" ht="35.25" customHeight="1" thickBot="1" x14ac:dyDescent="0.3">
      <c r="A35" s="24" t="s">
        <v>555</v>
      </c>
      <c r="B35" s="25" t="s">
        <v>556</v>
      </c>
      <c r="C35" s="26" t="s">
        <v>158</v>
      </c>
      <c r="D35" s="36" t="s">
        <v>18</v>
      </c>
      <c r="E35" s="27">
        <v>60</v>
      </c>
      <c r="F35" s="28"/>
      <c r="G35" s="29">
        <f t="shared" si="0"/>
        <v>0</v>
      </c>
      <c r="H35" s="30" t="s">
        <v>289</v>
      </c>
      <c r="I35" s="31">
        <f>ROUND(SUM(G29:G35),2)</f>
        <v>0</v>
      </c>
    </row>
    <row r="36" spans="1:9" s="37" customFormat="1" ht="35.25" customHeight="1" x14ac:dyDescent="0.25">
      <c r="A36" s="10" t="s">
        <v>557</v>
      </c>
      <c r="B36" s="11" t="s">
        <v>558</v>
      </c>
      <c r="C36" s="12" t="s">
        <v>281</v>
      </c>
      <c r="D36" s="32" t="s">
        <v>66</v>
      </c>
      <c r="E36" s="13">
        <v>4.5</v>
      </c>
      <c r="F36" s="14"/>
      <c r="G36" s="15">
        <f t="shared" si="0"/>
        <v>0</v>
      </c>
      <c r="H36" s="33"/>
      <c r="I36" s="34"/>
    </row>
    <row r="37" spans="1:9" s="37" customFormat="1" ht="35.25" customHeight="1" x14ac:dyDescent="0.25">
      <c r="A37" s="16" t="s">
        <v>557</v>
      </c>
      <c r="B37" s="17" t="s">
        <v>559</v>
      </c>
      <c r="C37" s="23" t="s">
        <v>146</v>
      </c>
      <c r="D37" s="35" t="s">
        <v>66</v>
      </c>
      <c r="E37" s="20">
        <v>7.4</v>
      </c>
      <c r="F37" s="21"/>
      <c r="G37" s="22">
        <f t="shared" si="0"/>
        <v>0</v>
      </c>
      <c r="H37" s="33"/>
      <c r="I37" s="34"/>
    </row>
    <row r="38" spans="1:9" s="37" customFormat="1" ht="35.25" customHeight="1" x14ac:dyDescent="0.25">
      <c r="A38" s="16" t="s">
        <v>557</v>
      </c>
      <c r="B38" s="17" t="s">
        <v>560</v>
      </c>
      <c r="C38" s="23" t="s">
        <v>355</v>
      </c>
      <c r="D38" s="35" t="s">
        <v>66</v>
      </c>
      <c r="E38" s="20">
        <v>3</v>
      </c>
      <c r="F38" s="21"/>
      <c r="G38" s="22">
        <f t="shared" si="0"/>
        <v>0</v>
      </c>
      <c r="H38" s="33"/>
      <c r="I38" s="34"/>
    </row>
    <row r="39" spans="1:9" s="37" customFormat="1" ht="35.25" customHeight="1" x14ac:dyDescent="0.25">
      <c r="A39" s="16" t="s">
        <v>557</v>
      </c>
      <c r="B39" s="17" t="s">
        <v>561</v>
      </c>
      <c r="C39" s="23" t="s">
        <v>150</v>
      </c>
      <c r="D39" s="35" t="s">
        <v>66</v>
      </c>
      <c r="E39" s="20">
        <v>1.5</v>
      </c>
      <c r="F39" s="21"/>
      <c r="G39" s="22">
        <f t="shared" si="0"/>
        <v>0</v>
      </c>
      <c r="H39" s="33"/>
      <c r="I39" s="34"/>
    </row>
    <row r="40" spans="1:9" s="37" customFormat="1" ht="35.25" customHeight="1" x14ac:dyDescent="0.25">
      <c r="A40" s="16" t="s">
        <v>557</v>
      </c>
      <c r="B40" s="17" t="s">
        <v>562</v>
      </c>
      <c r="C40" s="23" t="s">
        <v>152</v>
      </c>
      <c r="D40" s="35" t="s">
        <v>66</v>
      </c>
      <c r="E40" s="20">
        <v>2.9</v>
      </c>
      <c r="F40" s="21"/>
      <c r="G40" s="22">
        <f t="shared" si="0"/>
        <v>0</v>
      </c>
      <c r="H40" s="33"/>
      <c r="I40" s="34"/>
    </row>
    <row r="41" spans="1:9" s="37" customFormat="1" ht="35.25" customHeight="1" thickBot="1" x14ac:dyDescent="0.3">
      <c r="A41" s="16" t="s">
        <v>557</v>
      </c>
      <c r="B41" s="17" t="s">
        <v>563</v>
      </c>
      <c r="C41" s="23" t="s">
        <v>154</v>
      </c>
      <c r="D41" s="35" t="s">
        <v>18</v>
      </c>
      <c r="E41" s="20">
        <v>6</v>
      </c>
      <c r="F41" s="21"/>
      <c r="G41" s="22">
        <f t="shared" si="0"/>
        <v>0</v>
      </c>
      <c r="H41" s="33"/>
      <c r="I41" s="34"/>
    </row>
    <row r="42" spans="1:9" s="37" customFormat="1" ht="35.25" customHeight="1" thickBot="1" x14ac:dyDescent="0.3">
      <c r="A42" s="24" t="s">
        <v>557</v>
      </c>
      <c r="B42" s="25" t="s">
        <v>564</v>
      </c>
      <c r="C42" s="26" t="s">
        <v>158</v>
      </c>
      <c r="D42" s="36" t="s">
        <v>18</v>
      </c>
      <c r="E42" s="27">
        <v>6</v>
      </c>
      <c r="F42" s="28"/>
      <c r="G42" s="29">
        <f t="shared" si="0"/>
        <v>0</v>
      </c>
      <c r="H42" s="30" t="s">
        <v>289</v>
      </c>
      <c r="I42" s="31">
        <f>ROUND(SUM(G36:G42),2)</f>
        <v>0</v>
      </c>
    </row>
    <row r="43" spans="1:9" s="37" customFormat="1" ht="35.25" customHeight="1" x14ac:dyDescent="0.25">
      <c r="A43" s="10" t="s">
        <v>160</v>
      </c>
      <c r="B43" s="11" t="s">
        <v>291</v>
      </c>
      <c r="C43" s="12" t="s">
        <v>357</v>
      </c>
      <c r="D43" s="32" t="s">
        <v>113</v>
      </c>
      <c r="E43" s="13">
        <v>1</v>
      </c>
      <c r="F43" s="14"/>
      <c r="G43" s="15">
        <f t="shared" si="0"/>
        <v>0</v>
      </c>
      <c r="H43" s="33"/>
      <c r="I43" s="34"/>
    </row>
    <row r="44" spans="1:9" s="37" customFormat="1" ht="35.25" customHeight="1" x14ac:dyDescent="0.25">
      <c r="A44" s="16" t="s">
        <v>160</v>
      </c>
      <c r="B44" s="38" t="s">
        <v>292</v>
      </c>
      <c r="C44" s="23" t="s">
        <v>358</v>
      </c>
      <c r="D44" s="35" t="s">
        <v>113</v>
      </c>
      <c r="E44" s="20">
        <v>1</v>
      </c>
      <c r="F44" s="21"/>
      <c r="G44" s="22">
        <f t="shared" si="0"/>
        <v>0</v>
      </c>
      <c r="H44" s="33"/>
      <c r="I44" s="34"/>
    </row>
    <row r="45" spans="1:9" ht="14.4" thickBot="1" x14ac:dyDescent="0.3">
      <c r="A45" s="16" t="s">
        <v>160</v>
      </c>
      <c r="B45" s="17" t="s">
        <v>401</v>
      </c>
      <c r="C45" s="23" t="s">
        <v>164</v>
      </c>
      <c r="D45" s="35" t="s">
        <v>113</v>
      </c>
      <c r="E45" s="20">
        <v>6</v>
      </c>
      <c r="F45" s="39"/>
      <c r="G45" s="22">
        <f t="shared" si="0"/>
        <v>0</v>
      </c>
      <c r="H45" s="37"/>
      <c r="I45" s="37"/>
    </row>
    <row r="46" spans="1:9" ht="28.2" thickBot="1" x14ac:dyDescent="0.3">
      <c r="A46" s="24" t="s">
        <v>160</v>
      </c>
      <c r="B46" s="40" t="s">
        <v>402</v>
      </c>
      <c r="C46" s="26" t="s">
        <v>166</v>
      </c>
      <c r="D46" s="36" t="s">
        <v>66</v>
      </c>
      <c r="E46" s="27">
        <v>26</v>
      </c>
      <c r="F46" s="41"/>
      <c r="G46" s="29">
        <f t="shared" si="0"/>
        <v>0</v>
      </c>
      <c r="H46" s="30" t="s">
        <v>167</v>
      </c>
      <c r="I46" s="31">
        <f>ROUND(SUM(G43:G46),2)</f>
        <v>0</v>
      </c>
    </row>
    <row r="47" spans="1:9" x14ac:dyDescent="0.25">
      <c r="A47" s="10" t="s">
        <v>168</v>
      </c>
      <c r="B47" s="11" t="s">
        <v>169</v>
      </c>
      <c r="C47" s="12" t="s">
        <v>172</v>
      </c>
      <c r="D47" s="32" t="s">
        <v>43</v>
      </c>
      <c r="E47" s="13">
        <v>1</v>
      </c>
      <c r="F47" s="42"/>
      <c r="G47" s="15">
        <f t="shared" si="0"/>
        <v>0</v>
      </c>
      <c r="H47" s="2"/>
    </row>
    <row r="48" spans="1:9" ht="14.4" thickBot="1" x14ac:dyDescent="0.3">
      <c r="A48" s="16" t="s">
        <v>168</v>
      </c>
      <c r="B48" s="38" t="s">
        <v>403</v>
      </c>
      <c r="C48" s="23" t="s">
        <v>174</v>
      </c>
      <c r="D48" s="35" t="s">
        <v>43</v>
      </c>
      <c r="E48" s="20">
        <v>1</v>
      </c>
      <c r="F48" s="43"/>
      <c r="G48" s="22">
        <f t="shared" si="0"/>
        <v>0</v>
      </c>
      <c r="H48" s="2"/>
    </row>
    <row r="49" spans="1:9" ht="28.2" thickBot="1" x14ac:dyDescent="0.3">
      <c r="A49" s="24" t="s">
        <v>168</v>
      </c>
      <c r="B49" s="25" t="s">
        <v>547</v>
      </c>
      <c r="C49" s="26" t="s">
        <v>548</v>
      </c>
      <c r="D49" s="36" t="s">
        <v>43</v>
      </c>
      <c r="E49" s="27">
        <v>1</v>
      </c>
      <c r="F49" s="44"/>
      <c r="G49" s="29">
        <f t="shared" si="0"/>
        <v>0</v>
      </c>
      <c r="H49" s="45" t="s">
        <v>175</v>
      </c>
      <c r="I49" s="31">
        <f>ROUND(SUM(G47:G49),2)</f>
        <v>0</v>
      </c>
    </row>
    <row r="50" spans="1:9" ht="42" thickBot="1" x14ac:dyDescent="0.3">
      <c r="A50" s="46"/>
      <c r="B50" s="47"/>
      <c r="C50" s="46"/>
      <c r="D50" s="47"/>
      <c r="E50" s="47"/>
      <c r="F50" s="48" t="s">
        <v>251</v>
      </c>
      <c r="G50" s="49">
        <f>SUM(G5:G49)</f>
        <v>0</v>
      </c>
      <c r="H50" s="50"/>
      <c r="I50" s="34"/>
    </row>
  </sheetData>
  <mergeCells count="2">
    <mergeCell ref="A1:G1"/>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719D-428C-413D-884F-52B2259BF258}">
  <dimension ref="A1:I49"/>
  <sheetViews>
    <sheetView topLeftCell="E36" zoomScaleNormal="100" workbookViewId="0">
      <selection activeCell="C46" sqref="C46"/>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7" ht="39.9" customHeight="1" x14ac:dyDescent="0.25">
      <c r="A1" s="284" t="s">
        <v>0</v>
      </c>
      <c r="B1" s="284"/>
      <c r="C1" s="284"/>
      <c r="D1" s="284"/>
      <c r="E1" s="284"/>
      <c r="F1" s="284"/>
      <c r="G1" s="284"/>
    </row>
    <row r="2" spans="1:7" ht="21.75" customHeight="1" thickBot="1" x14ac:dyDescent="0.3">
      <c r="A2" s="3"/>
      <c r="B2" s="3"/>
      <c r="C2" s="3"/>
      <c r="D2" s="3"/>
      <c r="E2" s="4"/>
      <c r="F2" s="3"/>
      <c r="G2" s="3"/>
    </row>
    <row r="3" spans="1:7" ht="21.75" customHeight="1" x14ac:dyDescent="0.25">
      <c r="A3" s="285" t="s">
        <v>1</v>
      </c>
      <c r="B3" s="286"/>
      <c r="C3" s="286"/>
      <c r="D3" s="286"/>
      <c r="E3" s="286"/>
      <c r="F3" s="286"/>
      <c r="G3" s="287"/>
    </row>
    <row r="4" spans="1:7" ht="43.2" customHeight="1" thickBot="1" x14ac:dyDescent="0.3">
      <c r="A4" s="55" t="s">
        <v>2</v>
      </c>
      <c r="B4" s="56" t="s">
        <v>3</v>
      </c>
      <c r="C4" s="57" t="s">
        <v>4</v>
      </c>
      <c r="D4" s="57" t="s">
        <v>5</v>
      </c>
      <c r="E4" s="58" t="s">
        <v>6</v>
      </c>
      <c r="F4" s="59" t="s">
        <v>7</v>
      </c>
      <c r="G4" s="60" t="s">
        <v>8</v>
      </c>
    </row>
    <row r="5" spans="1:7" ht="20.25" customHeight="1" x14ac:dyDescent="0.25">
      <c r="A5" s="10" t="s">
        <v>104</v>
      </c>
      <c r="B5" s="11" t="s">
        <v>10</v>
      </c>
      <c r="C5" s="135" t="s">
        <v>105</v>
      </c>
      <c r="D5" s="11" t="s">
        <v>43</v>
      </c>
      <c r="E5" s="80">
        <v>1</v>
      </c>
      <c r="F5" s="14"/>
      <c r="G5" s="15">
        <f t="shared" ref="G5:G45" si="0">ROUND((E5*F5),2)</f>
        <v>0</v>
      </c>
    </row>
    <row r="6" spans="1:7" ht="20.25" customHeight="1" x14ac:dyDescent="0.25">
      <c r="A6" s="16" t="s">
        <v>104</v>
      </c>
      <c r="B6" s="17" t="s">
        <v>13</v>
      </c>
      <c r="C6" s="136" t="s">
        <v>106</v>
      </c>
      <c r="D6" s="17" t="s">
        <v>18</v>
      </c>
      <c r="E6" s="130">
        <v>37</v>
      </c>
      <c r="F6" s="21"/>
      <c r="G6" s="22">
        <f t="shared" si="0"/>
        <v>0</v>
      </c>
    </row>
    <row r="7" spans="1:7" ht="20.25" customHeight="1" x14ac:dyDescent="0.25">
      <c r="A7" s="16" t="s">
        <v>104</v>
      </c>
      <c r="B7" s="17" t="s">
        <v>16</v>
      </c>
      <c r="C7" s="136" t="s">
        <v>107</v>
      </c>
      <c r="D7" s="17" t="s">
        <v>18</v>
      </c>
      <c r="E7" s="130">
        <v>27</v>
      </c>
      <c r="F7" s="21"/>
      <c r="G7" s="22">
        <f t="shared" si="0"/>
        <v>0</v>
      </c>
    </row>
    <row r="8" spans="1:7" ht="19.5" customHeight="1" x14ac:dyDescent="0.25">
      <c r="A8" s="16" t="s">
        <v>104</v>
      </c>
      <c r="B8" s="17" t="s">
        <v>19</v>
      </c>
      <c r="C8" s="136" t="s">
        <v>108</v>
      </c>
      <c r="D8" s="17" t="s">
        <v>109</v>
      </c>
      <c r="E8" s="182">
        <v>16.100000000000001</v>
      </c>
      <c r="F8" s="21"/>
      <c r="G8" s="22">
        <f t="shared" si="0"/>
        <v>0</v>
      </c>
    </row>
    <row r="9" spans="1:7" ht="19.5" customHeight="1" x14ac:dyDescent="0.25">
      <c r="A9" s="16" t="s">
        <v>104</v>
      </c>
      <c r="B9" s="17" t="s">
        <v>21</v>
      </c>
      <c r="C9" s="136" t="s">
        <v>110</v>
      </c>
      <c r="D9" s="17" t="s">
        <v>109</v>
      </c>
      <c r="E9" s="182">
        <v>8.1</v>
      </c>
      <c r="F9" s="21"/>
      <c r="G9" s="22">
        <f t="shared" si="0"/>
        <v>0</v>
      </c>
    </row>
    <row r="10" spans="1:7" ht="19.5" customHeight="1" x14ac:dyDescent="0.25">
      <c r="A10" s="16" t="s">
        <v>104</v>
      </c>
      <c r="B10" s="17" t="s">
        <v>23</v>
      </c>
      <c r="C10" s="136" t="s">
        <v>111</v>
      </c>
      <c r="D10" s="17" t="s">
        <v>109</v>
      </c>
      <c r="E10" s="182">
        <v>8.6999999999999993</v>
      </c>
      <c r="F10" s="21"/>
      <c r="G10" s="22">
        <f t="shared" si="0"/>
        <v>0</v>
      </c>
    </row>
    <row r="11" spans="1:7" ht="32.4" customHeight="1" x14ac:dyDescent="0.25">
      <c r="A11" s="16" t="s">
        <v>104</v>
      </c>
      <c r="B11" s="17" t="s">
        <v>25</v>
      </c>
      <c r="C11" s="136" t="s">
        <v>112</v>
      </c>
      <c r="D11" s="17" t="s">
        <v>113</v>
      </c>
      <c r="E11" s="182">
        <v>5</v>
      </c>
      <c r="F11" s="21"/>
      <c r="G11" s="22">
        <f t="shared" si="0"/>
        <v>0</v>
      </c>
    </row>
    <row r="12" spans="1:7" ht="20.25" customHeight="1" x14ac:dyDescent="0.25">
      <c r="A12" s="16" t="s">
        <v>104</v>
      </c>
      <c r="B12" s="17" t="s">
        <v>27</v>
      </c>
      <c r="C12" s="136" t="s">
        <v>114</v>
      </c>
      <c r="D12" s="17" t="s">
        <v>18</v>
      </c>
      <c r="E12" s="130">
        <v>37</v>
      </c>
      <c r="F12" s="21"/>
      <c r="G12" s="22">
        <f t="shared" si="0"/>
        <v>0</v>
      </c>
    </row>
    <row r="13" spans="1:7" ht="20.25" customHeight="1" x14ac:dyDescent="0.25">
      <c r="A13" s="16" t="s">
        <v>104</v>
      </c>
      <c r="B13" s="17" t="s">
        <v>29</v>
      </c>
      <c r="C13" s="136" t="s">
        <v>115</v>
      </c>
      <c r="D13" s="17" t="s">
        <v>116</v>
      </c>
      <c r="E13" s="182">
        <v>0.56000000000000005</v>
      </c>
      <c r="F13" s="21"/>
      <c r="G13" s="22">
        <f t="shared" si="0"/>
        <v>0</v>
      </c>
    </row>
    <row r="14" spans="1:7" ht="20.25" customHeight="1" x14ac:dyDescent="0.25">
      <c r="A14" s="16" t="s">
        <v>104</v>
      </c>
      <c r="B14" s="17" t="s">
        <v>31</v>
      </c>
      <c r="C14" s="136" t="s">
        <v>117</v>
      </c>
      <c r="D14" s="17" t="s">
        <v>109</v>
      </c>
      <c r="E14" s="130">
        <v>17.600000000000001</v>
      </c>
      <c r="F14" s="21"/>
      <c r="G14" s="22">
        <f t="shared" si="0"/>
        <v>0</v>
      </c>
    </row>
    <row r="15" spans="1:7" ht="27.6" x14ac:dyDescent="0.25">
      <c r="A15" s="16" t="s">
        <v>104</v>
      </c>
      <c r="B15" s="17" t="s">
        <v>33</v>
      </c>
      <c r="C15" s="136" t="s">
        <v>118</v>
      </c>
      <c r="D15" s="17" t="s">
        <v>119</v>
      </c>
      <c r="E15" s="182">
        <v>3.7</v>
      </c>
      <c r="F15" s="21"/>
      <c r="G15" s="22">
        <f t="shared" si="0"/>
        <v>0</v>
      </c>
    </row>
    <row r="16" spans="1:7" ht="16.95" customHeight="1" x14ac:dyDescent="0.25">
      <c r="A16" s="16" t="s">
        <v>104</v>
      </c>
      <c r="B16" s="17" t="s">
        <v>35</v>
      </c>
      <c r="C16" s="136" t="s">
        <v>120</v>
      </c>
      <c r="D16" s="17" t="s">
        <v>113</v>
      </c>
      <c r="E16" s="182">
        <v>4</v>
      </c>
      <c r="F16" s="21"/>
      <c r="G16" s="22">
        <f t="shared" si="0"/>
        <v>0</v>
      </c>
    </row>
    <row r="17" spans="1:9" ht="19.2" customHeight="1" x14ac:dyDescent="0.25">
      <c r="A17" s="16" t="s">
        <v>104</v>
      </c>
      <c r="B17" s="17" t="s">
        <v>37</v>
      </c>
      <c r="C17" s="136" t="s">
        <v>121</v>
      </c>
      <c r="D17" s="17" t="s">
        <v>113</v>
      </c>
      <c r="E17" s="130">
        <v>4</v>
      </c>
      <c r="F17" s="21"/>
      <c r="G17" s="22">
        <f t="shared" si="0"/>
        <v>0</v>
      </c>
    </row>
    <row r="18" spans="1:9" ht="19.2" customHeight="1" x14ac:dyDescent="0.25">
      <c r="A18" s="158" t="s">
        <v>104</v>
      </c>
      <c r="B18" s="17" t="s">
        <v>39</v>
      </c>
      <c r="C18" s="156" t="s">
        <v>122</v>
      </c>
      <c r="D18" s="17" t="s">
        <v>113</v>
      </c>
      <c r="E18" s="130">
        <v>2</v>
      </c>
      <c r="F18" s="269"/>
      <c r="G18" s="22">
        <f t="shared" si="0"/>
        <v>0</v>
      </c>
    </row>
    <row r="19" spans="1:9" ht="19.2" customHeight="1" thickBot="1" x14ac:dyDescent="0.3">
      <c r="A19" s="158" t="s">
        <v>104</v>
      </c>
      <c r="B19" s="17" t="s">
        <v>41</v>
      </c>
      <c r="C19" s="156" t="s">
        <v>123</v>
      </c>
      <c r="D19" s="17" t="s">
        <v>109</v>
      </c>
      <c r="E19" s="130">
        <v>18</v>
      </c>
      <c r="F19" s="269"/>
      <c r="G19" s="22">
        <f t="shared" si="0"/>
        <v>0</v>
      </c>
    </row>
    <row r="20" spans="1:9" ht="29.25" customHeight="1" thickBot="1" x14ac:dyDescent="0.3">
      <c r="A20" s="24" t="s">
        <v>104</v>
      </c>
      <c r="B20" s="17" t="s">
        <v>44</v>
      </c>
      <c r="C20" s="137" t="s">
        <v>124</v>
      </c>
      <c r="D20" s="17" t="s">
        <v>119</v>
      </c>
      <c r="E20" s="182">
        <v>10.6</v>
      </c>
      <c r="F20" s="28"/>
      <c r="G20" s="29">
        <f t="shared" si="0"/>
        <v>0</v>
      </c>
      <c r="H20" s="30" t="s">
        <v>74</v>
      </c>
      <c r="I20" s="31">
        <f>ROUND(SUM(G5:G20),2)</f>
        <v>0</v>
      </c>
    </row>
    <row r="21" spans="1:9" ht="29.25" customHeight="1" x14ac:dyDescent="0.25">
      <c r="A21" s="10" t="s">
        <v>125</v>
      </c>
      <c r="B21" s="11" t="s">
        <v>76</v>
      </c>
      <c r="C21" s="135" t="s">
        <v>126</v>
      </c>
      <c r="D21" s="11" t="s">
        <v>116</v>
      </c>
      <c r="E21" s="80">
        <v>2.5</v>
      </c>
      <c r="F21" s="138"/>
      <c r="G21" s="22">
        <f t="shared" si="0"/>
        <v>0</v>
      </c>
      <c r="H21" s="33"/>
      <c r="I21" s="34"/>
    </row>
    <row r="22" spans="1:9" ht="29.25" customHeight="1" x14ac:dyDescent="0.25">
      <c r="A22" s="16" t="s">
        <v>125</v>
      </c>
      <c r="B22" s="17" t="s">
        <v>78</v>
      </c>
      <c r="C22" s="136" t="s">
        <v>127</v>
      </c>
      <c r="D22" s="17" t="s">
        <v>116</v>
      </c>
      <c r="E22" s="182">
        <v>1.3</v>
      </c>
      <c r="F22" s="21"/>
      <c r="G22" s="22">
        <f t="shared" si="0"/>
        <v>0</v>
      </c>
      <c r="H22" s="33"/>
      <c r="I22" s="34"/>
    </row>
    <row r="23" spans="1:9" ht="27.6" x14ac:dyDescent="0.25">
      <c r="A23" s="16" t="s">
        <v>125</v>
      </c>
      <c r="B23" s="17" t="s">
        <v>80</v>
      </c>
      <c r="C23" s="136" t="s">
        <v>128</v>
      </c>
      <c r="D23" s="17" t="s">
        <v>116</v>
      </c>
      <c r="E23" s="130">
        <v>11.9</v>
      </c>
      <c r="F23" s="21"/>
      <c r="G23" s="22">
        <f t="shared" si="0"/>
        <v>0</v>
      </c>
      <c r="H23" s="33"/>
      <c r="I23" s="34"/>
    </row>
    <row r="24" spans="1:9" ht="16.8" x14ac:dyDescent="0.25">
      <c r="A24" s="16" t="s">
        <v>125</v>
      </c>
      <c r="B24" s="17" t="s">
        <v>82</v>
      </c>
      <c r="C24" s="136" t="s">
        <v>129</v>
      </c>
      <c r="D24" s="17" t="s">
        <v>109</v>
      </c>
      <c r="E24" s="182">
        <v>85</v>
      </c>
      <c r="F24" s="21"/>
      <c r="G24" s="22">
        <f t="shared" si="0"/>
        <v>0</v>
      </c>
      <c r="H24" s="33"/>
      <c r="I24" s="34"/>
    </row>
    <row r="25" spans="1:9" ht="16.8" x14ac:dyDescent="0.25">
      <c r="A25" s="16" t="s">
        <v>125</v>
      </c>
      <c r="B25" s="17" t="s">
        <v>84</v>
      </c>
      <c r="C25" s="136" t="s">
        <v>130</v>
      </c>
      <c r="D25" s="17" t="s">
        <v>116</v>
      </c>
      <c r="E25" s="130">
        <v>26</v>
      </c>
      <c r="F25" s="21"/>
      <c r="G25" s="22">
        <f t="shared" si="0"/>
        <v>0</v>
      </c>
      <c r="H25" s="33"/>
      <c r="I25" s="34"/>
    </row>
    <row r="26" spans="1:9" ht="16.8" x14ac:dyDescent="0.25">
      <c r="A26" s="16" t="s">
        <v>125</v>
      </c>
      <c r="B26" s="17" t="s">
        <v>86</v>
      </c>
      <c r="C26" s="136" t="s">
        <v>131</v>
      </c>
      <c r="D26" s="17" t="s">
        <v>109</v>
      </c>
      <c r="E26" s="182">
        <v>19</v>
      </c>
      <c r="F26" s="21"/>
      <c r="G26" s="22">
        <f t="shared" si="0"/>
        <v>0</v>
      </c>
      <c r="H26" s="33"/>
      <c r="I26" s="34"/>
    </row>
    <row r="27" spans="1:9" ht="28.2" thickBot="1" x14ac:dyDescent="0.3">
      <c r="A27" s="158" t="s">
        <v>125</v>
      </c>
      <c r="B27" s="17" t="s">
        <v>88</v>
      </c>
      <c r="C27" s="156" t="s">
        <v>132</v>
      </c>
      <c r="D27" s="17" t="s">
        <v>116</v>
      </c>
      <c r="E27" s="182">
        <v>1.2</v>
      </c>
      <c r="F27" s="269"/>
      <c r="G27" s="22">
        <f t="shared" si="0"/>
        <v>0</v>
      </c>
      <c r="H27" s="33"/>
      <c r="I27" s="34"/>
    </row>
    <row r="28" spans="1:9" ht="28.2" thickBot="1" x14ac:dyDescent="0.3">
      <c r="A28" s="24" t="s">
        <v>125</v>
      </c>
      <c r="B28" s="17" t="s">
        <v>90</v>
      </c>
      <c r="C28" s="137" t="s">
        <v>133</v>
      </c>
      <c r="D28" s="17" t="s">
        <v>109</v>
      </c>
      <c r="E28" s="182">
        <v>19</v>
      </c>
      <c r="F28" s="28"/>
      <c r="G28" s="29">
        <f t="shared" si="0"/>
        <v>0</v>
      </c>
      <c r="H28" s="30" t="s">
        <v>102</v>
      </c>
      <c r="I28" s="31">
        <f>ROUND(SUM(G21:G28),2)</f>
        <v>0</v>
      </c>
    </row>
    <row r="29" spans="1:9" ht="27.6" x14ac:dyDescent="0.25">
      <c r="A29" s="10" t="s">
        <v>134</v>
      </c>
      <c r="B29" s="11" t="s">
        <v>135</v>
      </c>
      <c r="C29" s="135" t="s">
        <v>136</v>
      </c>
      <c r="D29" s="11" t="s">
        <v>109</v>
      </c>
      <c r="E29" s="80">
        <v>5.6</v>
      </c>
      <c r="F29" s="138"/>
      <c r="G29" s="22">
        <f t="shared" si="0"/>
        <v>0</v>
      </c>
      <c r="H29" s="33"/>
      <c r="I29" s="34"/>
    </row>
    <row r="30" spans="1:9" ht="28.2" thickBot="1" x14ac:dyDescent="0.3">
      <c r="A30" s="16" t="s">
        <v>134</v>
      </c>
      <c r="B30" s="17" t="s">
        <v>137</v>
      </c>
      <c r="C30" s="136" t="s">
        <v>138</v>
      </c>
      <c r="D30" s="17" t="s">
        <v>109</v>
      </c>
      <c r="E30" s="130">
        <v>5.6</v>
      </c>
      <c r="F30" s="21"/>
      <c r="G30" s="22">
        <f t="shared" si="0"/>
        <v>0</v>
      </c>
    </row>
    <row r="31" spans="1:9" ht="28.2" thickBot="1" x14ac:dyDescent="0.3">
      <c r="A31" s="24" t="s">
        <v>134</v>
      </c>
      <c r="B31" s="17" t="s">
        <v>139</v>
      </c>
      <c r="C31" s="137" t="s">
        <v>140</v>
      </c>
      <c r="D31" s="17" t="s">
        <v>18</v>
      </c>
      <c r="E31" s="182">
        <v>37</v>
      </c>
      <c r="F31" s="28"/>
      <c r="G31" s="29">
        <f t="shared" si="0"/>
        <v>0</v>
      </c>
      <c r="H31" s="30" t="s">
        <v>141</v>
      </c>
      <c r="I31" s="31">
        <f>ROUND(SUM(G29:G31),2)</f>
        <v>0</v>
      </c>
    </row>
    <row r="32" spans="1:9" ht="27.6" x14ac:dyDescent="0.25">
      <c r="A32" s="10" t="s">
        <v>142</v>
      </c>
      <c r="B32" s="11" t="s">
        <v>143</v>
      </c>
      <c r="C32" s="135" t="s">
        <v>144</v>
      </c>
      <c r="D32" s="11" t="s">
        <v>109</v>
      </c>
      <c r="E32" s="80">
        <v>65.5</v>
      </c>
      <c r="F32" s="139"/>
      <c r="G32" s="15">
        <f t="shared" si="0"/>
        <v>0</v>
      </c>
      <c r="H32" s="89"/>
      <c r="I32" s="37"/>
    </row>
    <row r="33" spans="1:9" ht="27.6" x14ac:dyDescent="0.25">
      <c r="A33" s="16" t="s">
        <v>142</v>
      </c>
      <c r="B33" s="17" t="s">
        <v>145</v>
      </c>
      <c r="C33" s="136" t="s">
        <v>146</v>
      </c>
      <c r="D33" s="17" t="s">
        <v>109</v>
      </c>
      <c r="E33" s="182">
        <v>72.599999999999994</v>
      </c>
      <c r="F33" s="140"/>
      <c r="G33" s="22">
        <f t="shared" si="0"/>
        <v>0</v>
      </c>
      <c r="H33" s="89"/>
      <c r="I33" s="37"/>
    </row>
    <row r="34" spans="1:9" ht="27.6" x14ac:dyDescent="0.25">
      <c r="A34" s="16" t="s">
        <v>142</v>
      </c>
      <c r="B34" s="17" t="s">
        <v>147</v>
      </c>
      <c r="C34" s="136" t="s">
        <v>148</v>
      </c>
      <c r="D34" s="17" t="s">
        <v>109</v>
      </c>
      <c r="E34" s="130">
        <v>63</v>
      </c>
      <c r="F34" s="140"/>
      <c r="G34" s="22">
        <f t="shared" si="0"/>
        <v>0</v>
      </c>
      <c r="H34" s="89"/>
      <c r="I34" s="37"/>
    </row>
    <row r="35" spans="1:9" ht="27.6" x14ac:dyDescent="0.25">
      <c r="A35" s="16" t="s">
        <v>142</v>
      </c>
      <c r="B35" s="17" t="s">
        <v>149</v>
      </c>
      <c r="C35" s="136" t="s">
        <v>150</v>
      </c>
      <c r="D35" s="17" t="s">
        <v>109</v>
      </c>
      <c r="E35" s="182">
        <v>7</v>
      </c>
      <c r="F35" s="140"/>
      <c r="G35" s="22">
        <f t="shared" si="0"/>
        <v>0</v>
      </c>
      <c r="H35" s="89"/>
      <c r="I35" s="37"/>
    </row>
    <row r="36" spans="1:9" ht="27.6" x14ac:dyDescent="0.25">
      <c r="A36" s="16" t="s">
        <v>142</v>
      </c>
      <c r="B36" s="17" t="s">
        <v>151</v>
      </c>
      <c r="C36" s="136" t="s">
        <v>152</v>
      </c>
      <c r="D36" s="17" t="s">
        <v>109</v>
      </c>
      <c r="E36" s="182">
        <v>3.4</v>
      </c>
      <c r="F36" s="140"/>
      <c r="G36" s="22">
        <f t="shared" si="0"/>
        <v>0</v>
      </c>
      <c r="H36" s="89"/>
      <c r="I36" s="37"/>
    </row>
    <row r="37" spans="1:9" ht="27.6" x14ac:dyDescent="0.25">
      <c r="A37" s="16" t="s">
        <v>142</v>
      </c>
      <c r="B37" s="17" t="s">
        <v>153</v>
      </c>
      <c r="C37" s="136" t="s">
        <v>154</v>
      </c>
      <c r="D37" s="17" t="s">
        <v>18</v>
      </c>
      <c r="E37" s="182">
        <v>38</v>
      </c>
      <c r="F37" s="140"/>
      <c r="G37" s="22">
        <f t="shared" si="0"/>
        <v>0</v>
      </c>
      <c r="H37" s="89"/>
      <c r="I37" s="37"/>
    </row>
    <row r="38" spans="1:9" ht="28.2" thickBot="1" x14ac:dyDescent="0.3">
      <c r="A38" s="16" t="s">
        <v>142</v>
      </c>
      <c r="B38" s="17" t="s">
        <v>155</v>
      </c>
      <c r="C38" s="136" t="s">
        <v>156</v>
      </c>
      <c r="D38" s="17" t="s">
        <v>18</v>
      </c>
      <c r="E38" s="130">
        <v>35</v>
      </c>
      <c r="F38" s="140"/>
      <c r="G38" s="22">
        <f t="shared" si="0"/>
        <v>0</v>
      </c>
      <c r="H38" s="89"/>
      <c r="I38" s="37"/>
    </row>
    <row r="39" spans="1:9" ht="28.2" thickBot="1" x14ac:dyDescent="0.3">
      <c r="A39" s="24" t="s">
        <v>142</v>
      </c>
      <c r="B39" s="17" t="s">
        <v>157</v>
      </c>
      <c r="C39" s="137" t="s">
        <v>158</v>
      </c>
      <c r="D39" s="17" t="s">
        <v>18</v>
      </c>
      <c r="E39" s="182">
        <v>38</v>
      </c>
      <c r="F39" s="44"/>
      <c r="G39" s="29">
        <f t="shared" si="0"/>
        <v>0</v>
      </c>
      <c r="H39" s="30" t="s">
        <v>159</v>
      </c>
      <c r="I39" s="31">
        <f>ROUND(SUM(G32:G39),2)</f>
        <v>0</v>
      </c>
    </row>
    <row r="40" spans="1:9" s="37" customFormat="1" ht="27.6" x14ac:dyDescent="0.25">
      <c r="A40" s="10" t="s">
        <v>160</v>
      </c>
      <c r="B40" s="11" t="s">
        <v>161</v>
      </c>
      <c r="C40" s="135" t="s">
        <v>162</v>
      </c>
      <c r="D40" s="11" t="s">
        <v>113</v>
      </c>
      <c r="E40" s="80">
        <v>2</v>
      </c>
      <c r="F40" s="139"/>
      <c r="G40" s="15">
        <f t="shared" si="0"/>
        <v>0</v>
      </c>
      <c r="H40" s="33"/>
      <c r="I40" s="34"/>
    </row>
    <row r="41" spans="1:9" s="37" customFormat="1" ht="14.4" thickBot="1" x14ac:dyDescent="0.3">
      <c r="A41" s="16" t="s">
        <v>160</v>
      </c>
      <c r="B41" s="17" t="s">
        <v>163</v>
      </c>
      <c r="C41" s="136" t="s">
        <v>164</v>
      </c>
      <c r="D41" s="17" t="s">
        <v>113</v>
      </c>
      <c r="E41" s="130">
        <v>4</v>
      </c>
      <c r="F41" s="140"/>
      <c r="G41" s="22">
        <f t="shared" si="0"/>
        <v>0</v>
      </c>
      <c r="H41" s="33"/>
      <c r="I41" s="34"/>
    </row>
    <row r="42" spans="1:9" s="37" customFormat="1" ht="28.2" thickBot="1" x14ac:dyDescent="0.3">
      <c r="A42" s="24" t="s">
        <v>160</v>
      </c>
      <c r="B42" s="17" t="s">
        <v>165</v>
      </c>
      <c r="C42" s="137" t="s">
        <v>166</v>
      </c>
      <c r="D42" s="17" t="s">
        <v>109</v>
      </c>
      <c r="E42" s="182">
        <v>16</v>
      </c>
      <c r="F42" s="44"/>
      <c r="G42" s="29">
        <f t="shared" si="0"/>
        <v>0</v>
      </c>
      <c r="H42" s="30" t="s">
        <v>167</v>
      </c>
      <c r="I42" s="31">
        <f>ROUND(SUM(G40:G42),2)</f>
        <v>0</v>
      </c>
    </row>
    <row r="43" spans="1:9" s="37" customFormat="1" x14ac:dyDescent="0.25">
      <c r="A43" s="10" t="s">
        <v>168</v>
      </c>
      <c r="B43" s="11" t="s">
        <v>169</v>
      </c>
      <c r="C43" s="135" t="s">
        <v>170</v>
      </c>
      <c r="D43" s="11" t="s">
        <v>43</v>
      </c>
      <c r="E43" s="80"/>
      <c r="F43" s="139"/>
      <c r="G43" s="22">
        <f t="shared" si="0"/>
        <v>0</v>
      </c>
      <c r="H43" s="283"/>
      <c r="I43" s="282"/>
    </row>
    <row r="44" spans="1:9" s="37" customFormat="1" ht="14.4" thickBot="1" x14ac:dyDescent="0.3">
      <c r="A44" s="183" t="s">
        <v>168</v>
      </c>
      <c r="B44" s="281" t="s">
        <v>171</v>
      </c>
      <c r="C44" s="155" t="s">
        <v>172</v>
      </c>
      <c r="D44" s="281"/>
      <c r="E44" s="280"/>
      <c r="F44" s="194"/>
      <c r="G44" s="22">
        <f t="shared" si="0"/>
        <v>0</v>
      </c>
      <c r="H44" s="279"/>
      <c r="I44" s="278"/>
    </row>
    <row r="45" spans="1:9" s="37" customFormat="1" ht="28.2" thickBot="1" x14ac:dyDescent="0.3">
      <c r="A45" s="24" t="s">
        <v>168</v>
      </c>
      <c r="B45" s="25" t="s">
        <v>173</v>
      </c>
      <c r="C45" s="137" t="s">
        <v>174</v>
      </c>
      <c r="D45" s="25" t="s">
        <v>43</v>
      </c>
      <c r="E45" s="25"/>
      <c r="F45" s="28"/>
      <c r="G45" s="29">
        <f t="shared" si="0"/>
        <v>0</v>
      </c>
      <c r="H45" s="30" t="s">
        <v>175</v>
      </c>
      <c r="I45" s="31">
        <f>ROUND(SUM(G43:G45),2)</f>
        <v>0</v>
      </c>
    </row>
    <row r="46" spans="1:9" ht="44.25" customHeight="1" thickBot="1" x14ac:dyDescent="0.3">
      <c r="A46" s="46"/>
      <c r="B46" s="47"/>
      <c r="C46" s="46"/>
      <c r="D46" s="47"/>
      <c r="E46" s="47"/>
      <c r="F46" s="141" t="s">
        <v>103</v>
      </c>
      <c r="G46" s="142">
        <f>SUM(G5:G45)</f>
        <v>0</v>
      </c>
      <c r="H46" s="50"/>
      <c r="I46" s="34"/>
    </row>
    <row r="47" spans="1:9" ht="20.25" customHeight="1" x14ac:dyDescent="0.25">
      <c r="A47" s="143"/>
      <c r="B47" s="144"/>
      <c r="C47" s="144"/>
      <c r="D47" s="144"/>
      <c r="E47" s="145"/>
      <c r="F47" s="144"/>
      <c r="G47" s="83"/>
    </row>
    <row r="48" spans="1:9" x14ac:dyDescent="0.25">
      <c r="A48" s="46"/>
      <c r="B48" s="47"/>
      <c r="C48" s="46"/>
      <c r="D48" s="47"/>
      <c r="E48" s="47"/>
      <c r="F48" s="82"/>
      <c r="G48" s="83"/>
    </row>
    <row r="49" spans="1:7" x14ac:dyDescent="0.25">
      <c r="A49" s="46"/>
      <c r="B49" s="47"/>
      <c r="C49" s="46"/>
      <c r="D49" s="47"/>
      <c r="E49" s="47"/>
      <c r="F49" s="82"/>
      <c r="G49" s="83"/>
    </row>
  </sheetData>
  <mergeCells count="2">
    <mergeCell ref="A1:G1"/>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C24C-D9D1-4E73-8FBD-1FCFA723544C}">
  <dimension ref="A1:I52"/>
  <sheetViews>
    <sheetView topLeftCell="G40" zoomScale="85" zoomScaleNormal="85"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x14ac:dyDescent="0.3">
      <c r="A1" s="284" t="s">
        <v>176</v>
      </c>
      <c r="B1" s="284"/>
      <c r="C1" s="284"/>
      <c r="D1" s="284"/>
      <c r="E1" s="284"/>
      <c r="F1" s="284"/>
      <c r="G1" s="284"/>
    </row>
    <row r="2" spans="1:8" x14ac:dyDescent="0.3">
      <c r="A2" s="284"/>
      <c r="B2" s="284"/>
      <c r="C2" s="284"/>
      <c r="D2" s="284"/>
      <c r="E2" s="284"/>
      <c r="F2" s="284"/>
      <c r="G2" s="284"/>
    </row>
    <row r="3" spans="1:8" ht="15" thickBot="1" x14ac:dyDescent="0.35"/>
    <row r="4" spans="1:8" s="2" customFormat="1" ht="13.8" x14ac:dyDescent="0.25">
      <c r="A4" s="285" t="s">
        <v>177</v>
      </c>
      <c r="B4" s="286"/>
      <c r="C4" s="286"/>
      <c r="D4" s="286"/>
      <c r="E4" s="286"/>
      <c r="F4" s="286"/>
      <c r="G4" s="287"/>
      <c r="H4" s="1"/>
    </row>
    <row r="5" spans="1:8" s="2" customFormat="1" ht="28.2" thickBot="1" x14ac:dyDescent="0.3">
      <c r="A5" s="84" t="s">
        <v>2</v>
      </c>
      <c r="B5" s="85" t="s">
        <v>3</v>
      </c>
      <c r="C5" s="277" t="s">
        <v>4</v>
      </c>
      <c r="D5" s="277" t="s">
        <v>5</v>
      </c>
      <c r="E5" s="276" t="s">
        <v>6</v>
      </c>
      <c r="F5" s="86" t="s">
        <v>7</v>
      </c>
      <c r="G5" s="87" t="s">
        <v>8</v>
      </c>
      <c r="H5" s="1"/>
    </row>
    <row r="6" spans="1:8" s="2" customFormat="1" ht="13.8" x14ac:dyDescent="0.25">
      <c r="A6" s="275" t="s">
        <v>9</v>
      </c>
      <c r="B6" s="11" t="s">
        <v>178</v>
      </c>
      <c r="C6" s="79" t="s">
        <v>11</v>
      </c>
      <c r="D6" s="80" t="s">
        <v>12</v>
      </c>
      <c r="E6" s="80">
        <v>1</v>
      </c>
      <c r="F6" s="14"/>
      <c r="G6" s="15">
        <f t="shared" ref="G6:G51" si="0">ROUND((E6*F6),2)</f>
        <v>0</v>
      </c>
      <c r="H6" s="1"/>
    </row>
    <row r="7" spans="1:8" s="2" customFormat="1" ht="13.8" x14ac:dyDescent="0.25">
      <c r="A7" s="274" t="s">
        <v>9</v>
      </c>
      <c r="B7" s="17" t="s">
        <v>179</v>
      </c>
      <c r="C7" s="129" t="s">
        <v>180</v>
      </c>
      <c r="D7" s="130" t="s">
        <v>15</v>
      </c>
      <c r="E7" s="130">
        <v>1</v>
      </c>
      <c r="F7" s="21"/>
      <c r="G7" s="22">
        <f t="shared" si="0"/>
        <v>0</v>
      </c>
      <c r="H7" s="1"/>
    </row>
    <row r="8" spans="1:8" s="2" customFormat="1" ht="13.8" x14ac:dyDescent="0.25">
      <c r="A8" s="274" t="s">
        <v>9</v>
      </c>
      <c r="B8" s="17" t="s">
        <v>181</v>
      </c>
      <c r="C8" s="129" t="s">
        <v>182</v>
      </c>
      <c r="D8" s="130" t="s">
        <v>15</v>
      </c>
      <c r="E8" s="130">
        <v>1</v>
      </c>
      <c r="F8" s="21"/>
      <c r="G8" s="22">
        <f t="shared" si="0"/>
        <v>0</v>
      </c>
      <c r="H8" s="1"/>
    </row>
    <row r="9" spans="1:8" s="2" customFormat="1" ht="13.8" x14ac:dyDescent="0.25">
      <c r="A9" s="274" t="s">
        <v>9</v>
      </c>
      <c r="B9" s="17" t="s">
        <v>19</v>
      </c>
      <c r="C9" s="129" t="s">
        <v>183</v>
      </c>
      <c r="D9" s="130" t="s">
        <v>18</v>
      </c>
      <c r="E9" s="130">
        <v>29</v>
      </c>
      <c r="F9" s="21"/>
      <c r="G9" s="22">
        <f t="shared" si="0"/>
        <v>0</v>
      </c>
      <c r="H9" s="1"/>
    </row>
    <row r="10" spans="1:8" s="2" customFormat="1" ht="13.8" x14ac:dyDescent="0.25">
      <c r="A10" s="274" t="s">
        <v>9</v>
      </c>
      <c r="B10" s="17" t="s">
        <v>184</v>
      </c>
      <c r="C10" s="129" t="s">
        <v>22</v>
      </c>
      <c r="D10" s="130" t="s">
        <v>18</v>
      </c>
      <c r="E10" s="130">
        <v>29</v>
      </c>
      <c r="F10" s="21"/>
      <c r="G10" s="22">
        <f t="shared" si="0"/>
        <v>0</v>
      </c>
      <c r="H10" s="1"/>
    </row>
    <row r="11" spans="1:8" s="2" customFormat="1" ht="13.8" x14ac:dyDescent="0.25">
      <c r="A11" s="274" t="s">
        <v>9</v>
      </c>
      <c r="B11" s="17" t="s">
        <v>185</v>
      </c>
      <c r="C11" s="129" t="s">
        <v>24</v>
      </c>
      <c r="D11" s="130" t="s">
        <v>18</v>
      </c>
      <c r="E11" s="130">
        <v>29</v>
      </c>
      <c r="F11" s="21"/>
      <c r="G11" s="22">
        <f t="shared" si="0"/>
        <v>0</v>
      </c>
      <c r="H11" s="1"/>
    </row>
    <row r="12" spans="1:8" s="2" customFormat="1" ht="13.8" x14ac:dyDescent="0.25">
      <c r="A12" s="274" t="s">
        <v>9</v>
      </c>
      <c r="B12" s="17" t="s">
        <v>186</v>
      </c>
      <c r="C12" s="129" t="s">
        <v>187</v>
      </c>
      <c r="D12" s="130" t="s">
        <v>15</v>
      </c>
      <c r="E12" s="130">
        <v>4</v>
      </c>
      <c r="F12" s="21"/>
      <c r="G12" s="22">
        <f t="shared" si="0"/>
        <v>0</v>
      </c>
      <c r="H12" s="1"/>
    </row>
    <row r="13" spans="1:8" s="2" customFormat="1" ht="13.8" x14ac:dyDescent="0.25">
      <c r="A13" s="274" t="s">
        <v>9</v>
      </c>
      <c r="B13" s="17" t="s">
        <v>188</v>
      </c>
      <c r="C13" s="129" t="s">
        <v>189</v>
      </c>
      <c r="D13" s="130" t="s">
        <v>18</v>
      </c>
      <c r="E13" s="130">
        <v>23</v>
      </c>
      <c r="F13" s="21"/>
      <c r="G13" s="22">
        <f t="shared" si="0"/>
        <v>0</v>
      </c>
      <c r="H13" s="1"/>
    </row>
    <row r="14" spans="1:8" s="2" customFormat="1" ht="13.8" x14ac:dyDescent="0.25">
      <c r="A14" s="274" t="s">
        <v>9</v>
      </c>
      <c r="B14" s="17" t="s">
        <v>190</v>
      </c>
      <c r="C14" s="129" t="s">
        <v>191</v>
      </c>
      <c r="D14" s="130" t="s">
        <v>18</v>
      </c>
      <c r="E14" s="130">
        <v>52</v>
      </c>
      <c r="F14" s="21"/>
      <c r="G14" s="22">
        <f t="shared" si="0"/>
        <v>0</v>
      </c>
      <c r="H14" s="1"/>
    </row>
    <row r="15" spans="1:8" s="2" customFormat="1" ht="13.8" x14ac:dyDescent="0.25">
      <c r="A15" s="274" t="s">
        <v>9</v>
      </c>
      <c r="B15" s="17" t="s">
        <v>192</v>
      </c>
      <c r="C15" s="129" t="s">
        <v>193</v>
      </c>
      <c r="D15" s="130" t="s">
        <v>18</v>
      </c>
      <c r="E15" s="130">
        <v>9</v>
      </c>
      <c r="F15" s="21"/>
      <c r="G15" s="22">
        <f t="shared" si="0"/>
        <v>0</v>
      </c>
      <c r="H15" s="1"/>
    </row>
    <row r="16" spans="1:8" s="2" customFormat="1" ht="13.8" x14ac:dyDescent="0.25">
      <c r="A16" s="274" t="s">
        <v>9</v>
      </c>
      <c r="B16" s="17" t="s">
        <v>194</v>
      </c>
      <c r="C16" s="129" t="s">
        <v>195</v>
      </c>
      <c r="D16" s="130" t="s">
        <v>18</v>
      </c>
      <c r="E16" s="130">
        <v>9</v>
      </c>
      <c r="F16" s="21"/>
      <c r="G16" s="22">
        <f t="shared" si="0"/>
        <v>0</v>
      </c>
      <c r="H16" s="1"/>
    </row>
    <row r="17" spans="1:8" s="2" customFormat="1" ht="13.8" x14ac:dyDescent="0.25">
      <c r="A17" s="274" t="s">
        <v>9</v>
      </c>
      <c r="B17" s="17" t="s">
        <v>196</v>
      </c>
      <c r="C17" s="129" t="s">
        <v>34</v>
      </c>
      <c r="D17" s="130" t="s">
        <v>18</v>
      </c>
      <c r="E17" s="130">
        <v>14</v>
      </c>
      <c r="F17" s="21"/>
      <c r="G17" s="22">
        <f t="shared" si="0"/>
        <v>0</v>
      </c>
      <c r="H17" s="1"/>
    </row>
    <row r="18" spans="1:8" s="2" customFormat="1" ht="13.8" x14ac:dyDescent="0.25">
      <c r="A18" s="274" t="s">
        <v>9</v>
      </c>
      <c r="B18" s="17" t="s">
        <v>197</v>
      </c>
      <c r="C18" s="129" t="s">
        <v>198</v>
      </c>
      <c r="D18" s="130" t="s">
        <v>15</v>
      </c>
      <c r="E18" s="130">
        <v>2</v>
      </c>
      <c r="F18" s="21"/>
      <c r="G18" s="22">
        <f t="shared" si="0"/>
        <v>0</v>
      </c>
      <c r="H18" s="1"/>
    </row>
    <row r="19" spans="1:8" s="2" customFormat="1" ht="13.8" x14ac:dyDescent="0.25">
      <c r="A19" s="274" t="s">
        <v>9</v>
      </c>
      <c r="B19" s="17" t="s">
        <v>199</v>
      </c>
      <c r="C19" s="129" t="s">
        <v>200</v>
      </c>
      <c r="D19" s="130" t="s">
        <v>15</v>
      </c>
      <c r="E19" s="130">
        <v>2</v>
      </c>
      <c r="F19" s="21"/>
      <c r="G19" s="22">
        <f t="shared" si="0"/>
        <v>0</v>
      </c>
      <c r="H19" s="1"/>
    </row>
    <row r="20" spans="1:8" s="2" customFormat="1" ht="13.8" x14ac:dyDescent="0.25">
      <c r="A20" s="274" t="s">
        <v>9</v>
      </c>
      <c r="B20" s="17" t="s">
        <v>201</v>
      </c>
      <c r="C20" s="129" t="s">
        <v>202</v>
      </c>
      <c r="D20" s="130" t="s">
        <v>15</v>
      </c>
      <c r="E20" s="130">
        <v>2</v>
      </c>
      <c r="F20" s="21"/>
      <c r="G20" s="22">
        <f t="shared" si="0"/>
        <v>0</v>
      </c>
      <c r="H20" s="1"/>
    </row>
    <row r="21" spans="1:8" s="2" customFormat="1" ht="13.8" x14ac:dyDescent="0.25">
      <c r="A21" s="274" t="s">
        <v>9</v>
      </c>
      <c r="B21" s="17" t="s">
        <v>203</v>
      </c>
      <c r="C21" s="129" t="s">
        <v>204</v>
      </c>
      <c r="D21" s="130" t="s">
        <v>15</v>
      </c>
      <c r="E21" s="130">
        <v>2</v>
      </c>
      <c r="F21" s="21"/>
      <c r="G21" s="22">
        <f t="shared" si="0"/>
        <v>0</v>
      </c>
      <c r="H21" s="1"/>
    </row>
    <row r="22" spans="1:8" s="2" customFormat="1" ht="13.8" x14ac:dyDescent="0.25">
      <c r="A22" s="274" t="s">
        <v>9</v>
      </c>
      <c r="B22" s="17" t="s">
        <v>205</v>
      </c>
      <c r="C22" s="129" t="s">
        <v>206</v>
      </c>
      <c r="D22" s="130" t="s">
        <v>15</v>
      </c>
      <c r="E22" s="130">
        <v>2</v>
      </c>
      <c r="F22" s="21"/>
      <c r="G22" s="22">
        <f t="shared" si="0"/>
        <v>0</v>
      </c>
      <c r="H22" s="1"/>
    </row>
    <row r="23" spans="1:8" s="2" customFormat="1" ht="13.8" x14ac:dyDescent="0.25">
      <c r="A23" s="274" t="s">
        <v>9</v>
      </c>
      <c r="B23" s="17" t="s">
        <v>207</v>
      </c>
      <c r="C23" s="129" t="s">
        <v>208</v>
      </c>
      <c r="D23" s="130" t="s">
        <v>43</v>
      </c>
      <c r="E23" s="130">
        <v>2</v>
      </c>
      <c r="F23" s="21"/>
      <c r="G23" s="22">
        <f t="shared" si="0"/>
        <v>0</v>
      </c>
      <c r="H23" s="1"/>
    </row>
    <row r="24" spans="1:8" s="2" customFormat="1" ht="13.8" x14ac:dyDescent="0.25">
      <c r="A24" s="274" t="s">
        <v>9</v>
      </c>
      <c r="B24" s="17" t="s">
        <v>209</v>
      </c>
      <c r="C24" s="129" t="s">
        <v>210</v>
      </c>
      <c r="D24" s="130" t="s">
        <v>113</v>
      </c>
      <c r="E24" s="130">
        <v>2</v>
      </c>
      <c r="F24" s="21"/>
      <c r="G24" s="22">
        <f t="shared" si="0"/>
        <v>0</v>
      </c>
      <c r="H24" s="1"/>
    </row>
    <row r="25" spans="1:8" s="2" customFormat="1" ht="13.8" x14ac:dyDescent="0.25">
      <c r="A25" s="274" t="s">
        <v>9</v>
      </c>
      <c r="B25" s="17" t="s">
        <v>211</v>
      </c>
      <c r="C25" s="129" t="s">
        <v>47</v>
      </c>
      <c r="D25" s="130" t="s">
        <v>15</v>
      </c>
      <c r="E25" s="130">
        <v>6</v>
      </c>
      <c r="F25" s="21"/>
      <c r="G25" s="22">
        <f t="shared" si="0"/>
        <v>0</v>
      </c>
      <c r="H25" s="1"/>
    </row>
    <row r="26" spans="1:8" s="2" customFormat="1" ht="13.8" x14ac:dyDescent="0.25">
      <c r="A26" s="274" t="s">
        <v>9</v>
      </c>
      <c r="B26" s="17" t="s">
        <v>212</v>
      </c>
      <c r="C26" s="129" t="s">
        <v>55</v>
      </c>
      <c r="D26" s="130" t="s">
        <v>15</v>
      </c>
      <c r="E26" s="130">
        <v>3</v>
      </c>
      <c r="F26" s="21"/>
      <c r="G26" s="22">
        <f t="shared" si="0"/>
        <v>0</v>
      </c>
      <c r="H26" s="1"/>
    </row>
    <row r="27" spans="1:8" s="2" customFormat="1" ht="13.8" x14ac:dyDescent="0.25">
      <c r="A27" s="274" t="s">
        <v>9</v>
      </c>
      <c r="B27" s="17" t="s">
        <v>213</v>
      </c>
      <c r="C27" s="129" t="s">
        <v>214</v>
      </c>
      <c r="D27" s="130" t="s">
        <v>15</v>
      </c>
      <c r="E27" s="130">
        <v>2</v>
      </c>
      <c r="F27" s="21"/>
      <c r="G27" s="22">
        <f t="shared" si="0"/>
        <v>0</v>
      </c>
      <c r="H27" s="1"/>
    </row>
    <row r="28" spans="1:8" s="2" customFormat="1" ht="13.8" x14ac:dyDescent="0.25">
      <c r="A28" s="274" t="s">
        <v>9</v>
      </c>
      <c r="B28" s="17" t="s">
        <v>215</v>
      </c>
      <c r="C28" s="129" t="s">
        <v>53</v>
      </c>
      <c r="D28" s="130" t="s">
        <v>15</v>
      </c>
      <c r="E28" s="130">
        <v>3</v>
      </c>
      <c r="F28" s="21"/>
      <c r="G28" s="22">
        <f t="shared" si="0"/>
        <v>0</v>
      </c>
      <c r="H28" s="1"/>
    </row>
    <row r="29" spans="1:8" s="2" customFormat="1" ht="27.6" x14ac:dyDescent="0.25">
      <c r="A29" s="274" t="s">
        <v>9</v>
      </c>
      <c r="B29" s="17" t="s">
        <v>216</v>
      </c>
      <c r="C29" s="129" t="s">
        <v>217</v>
      </c>
      <c r="D29" s="130" t="s">
        <v>15</v>
      </c>
      <c r="E29" s="130">
        <v>3</v>
      </c>
      <c r="F29" s="21"/>
      <c r="G29" s="22">
        <f t="shared" si="0"/>
        <v>0</v>
      </c>
      <c r="H29" s="1"/>
    </row>
    <row r="30" spans="1:8" s="2" customFormat="1" ht="13.8" x14ac:dyDescent="0.25">
      <c r="A30" s="274" t="s">
        <v>9</v>
      </c>
      <c r="B30" s="17" t="s">
        <v>218</v>
      </c>
      <c r="C30" s="129" t="s">
        <v>59</v>
      </c>
      <c r="D30" s="130" t="s">
        <v>15</v>
      </c>
      <c r="E30" s="130">
        <v>3</v>
      </c>
      <c r="F30" s="21"/>
      <c r="G30" s="22">
        <f t="shared" si="0"/>
        <v>0</v>
      </c>
      <c r="H30" s="1"/>
    </row>
    <row r="31" spans="1:8" s="2" customFormat="1" ht="16.8" x14ac:dyDescent="0.25">
      <c r="A31" s="274" t="s">
        <v>9</v>
      </c>
      <c r="B31" s="17" t="s">
        <v>219</v>
      </c>
      <c r="C31" s="129" t="s">
        <v>65</v>
      </c>
      <c r="D31" s="130" t="s">
        <v>220</v>
      </c>
      <c r="E31" s="130">
        <v>29</v>
      </c>
      <c r="F31" s="21"/>
      <c r="G31" s="22">
        <f t="shared" si="0"/>
        <v>0</v>
      </c>
      <c r="H31" s="1"/>
    </row>
    <row r="32" spans="1:8" s="2" customFormat="1" ht="16.8" x14ac:dyDescent="0.25">
      <c r="A32" s="274" t="s">
        <v>9</v>
      </c>
      <c r="B32" s="17" t="s">
        <v>221</v>
      </c>
      <c r="C32" s="129" t="s">
        <v>222</v>
      </c>
      <c r="D32" s="130" t="s">
        <v>220</v>
      </c>
      <c r="E32" s="130">
        <v>4</v>
      </c>
      <c r="F32" s="21"/>
      <c r="G32" s="22">
        <f t="shared" si="0"/>
        <v>0</v>
      </c>
      <c r="H32" s="1"/>
    </row>
    <row r="33" spans="1:9" s="2" customFormat="1" ht="16.8" x14ac:dyDescent="0.25">
      <c r="A33" s="274" t="s">
        <v>9</v>
      </c>
      <c r="B33" s="17" t="s">
        <v>223</v>
      </c>
      <c r="C33" s="129" t="s">
        <v>68</v>
      </c>
      <c r="D33" s="130" t="s">
        <v>224</v>
      </c>
      <c r="E33" s="130">
        <v>12.7</v>
      </c>
      <c r="F33" s="21"/>
      <c r="G33" s="22">
        <f t="shared" si="0"/>
        <v>0</v>
      </c>
      <c r="H33" s="1"/>
    </row>
    <row r="34" spans="1:9" s="2" customFormat="1" ht="16.8" x14ac:dyDescent="0.25">
      <c r="A34" s="274" t="s">
        <v>9</v>
      </c>
      <c r="B34" s="17" t="s">
        <v>225</v>
      </c>
      <c r="C34" s="129" t="s">
        <v>226</v>
      </c>
      <c r="D34" s="130" t="s">
        <v>220</v>
      </c>
      <c r="E34" s="130">
        <v>25</v>
      </c>
      <c r="F34" s="21"/>
      <c r="G34" s="22">
        <f t="shared" si="0"/>
        <v>0</v>
      </c>
      <c r="H34" s="1"/>
    </row>
    <row r="35" spans="1:9" s="2" customFormat="1" ht="16.8" x14ac:dyDescent="0.25">
      <c r="A35" s="274" t="s">
        <v>9</v>
      </c>
      <c r="B35" s="17" t="s">
        <v>227</v>
      </c>
      <c r="C35" s="129" t="s">
        <v>73</v>
      </c>
      <c r="D35" s="130" t="s">
        <v>220</v>
      </c>
      <c r="E35" s="130">
        <v>25</v>
      </c>
      <c r="F35" s="21"/>
      <c r="G35" s="22">
        <f t="shared" si="0"/>
        <v>0</v>
      </c>
      <c r="H35" s="1"/>
    </row>
    <row r="36" spans="1:9" s="2" customFormat="1" ht="13.8" x14ac:dyDescent="0.25">
      <c r="A36" s="274" t="s">
        <v>9</v>
      </c>
      <c r="B36" s="17" t="s">
        <v>228</v>
      </c>
      <c r="C36" s="129" t="s">
        <v>229</v>
      </c>
      <c r="D36" s="130" t="s">
        <v>43</v>
      </c>
      <c r="E36" s="130">
        <v>1</v>
      </c>
      <c r="F36" s="21"/>
      <c r="G36" s="22">
        <f t="shared" si="0"/>
        <v>0</v>
      </c>
      <c r="H36" s="1"/>
    </row>
    <row r="37" spans="1:9" s="2" customFormat="1" ht="15.6" x14ac:dyDescent="0.25">
      <c r="A37" s="274" t="s">
        <v>9</v>
      </c>
      <c r="B37" s="17" t="s">
        <v>230</v>
      </c>
      <c r="C37" s="273" t="s">
        <v>231</v>
      </c>
      <c r="D37" s="272" t="s">
        <v>43</v>
      </c>
      <c r="E37" s="272">
        <v>1</v>
      </c>
      <c r="F37" s="21"/>
      <c r="G37" s="22">
        <f t="shared" si="0"/>
        <v>0</v>
      </c>
      <c r="H37" s="1"/>
    </row>
    <row r="38" spans="1:9" s="2" customFormat="1" ht="16.2" thickBot="1" x14ac:dyDescent="0.3">
      <c r="A38" s="274" t="s">
        <v>9</v>
      </c>
      <c r="B38" s="17" t="s">
        <v>232</v>
      </c>
      <c r="C38" s="273" t="s">
        <v>233</v>
      </c>
      <c r="D38" s="272" t="s">
        <v>43</v>
      </c>
      <c r="E38" s="272">
        <v>1</v>
      </c>
      <c r="F38" s="21"/>
      <c r="G38" s="22">
        <f t="shared" si="0"/>
        <v>0</v>
      </c>
      <c r="H38" s="1"/>
    </row>
    <row r="39" spans="1:9" s="2" customFormat="1" ht="28.2" thickBot="1" x14ac:dyDescent="0.3">
      <c r="A39" s="271" t="s">
        <v>9</v>
      </c>
      <c r="B39" s="159" t="s">
        <v>234</v>
      </c>
      <c r="C39" s="270" t="s">
        <v>235</v>
      </c>
      <c r="D39" s="150" t="s">
        <v>43</v>
      </c>
      <c r="E39" s="150">
        <v>1</v>
      </c>
      <c r="F39" s="269"/>
      <c r="G39" s="152">
        <f t="shared" si="0"/>
        <v>0</v>
      </c>
      <c r="H39" s="45" t="s">
        <v>74</v>
      </c>
      <c r="I39" s="31">
        <f>ROUND(SUM(G6:G39),2)</f>
        <v>0</v>
      </c>
    </row>
    <row r="40" spans="1:9" s="37" customFormat="1" ht="165.6" x14ac:dyDescent="0.25">
      <c r="A40" s="10" t="s">
        <v>75</v>
      </c>
      <c r="B40" s="11" t="s">
        <v>236</v>
      </c>
      <c r="C40" s="227" t="s">
        <v>77</v>
      </c>
      <c r="D40" s="268" t="s">
        <v>43</v>
      </c>
      <c r="E40" s="268">
        <v>1</v>
      </c>
      <c r="F40" s="229"/>
      <c r="G40" s="15">
        <f t="shared" si="0"/>
        <v>0</v>
      </c>
      <c r="H40" s="89"/>
    </row>
    <row r="41" spans="1:9" s="37" customFormat="1" ht="13.8" x14ac:dyDescent="0.25">
      <c r="A41" s="16" t="s">
        <v>75</v>
      </c>
      <c r="B41" s="17" t="s">
        <v>237</v>
      </c>
      <c r="C41" s="129" t="s">
        <v>238</v>
      </c>
      <c r="D41" s="130" t="s">
        <v>15</v>
      </c>
      <c r="E41" s="130">
        <v>2</v>
      </c>
      <c r="F41" s="244"/>
      <c r="G41" s="22">
        <f t="shared" si="0"/>
        <v>0</v>
      </c>
      <c r="H41" s="89"/>
    </row>
    <row r="42" spans="1:9" s="37" customFormat="1" ht="13.8" x14ac:dyDescent="0.25">
      <c r="A42" s="16" t="s">
        <v>75</v>
      </c>
      <c r="B42" s="17" t="s">
        <v>239</v>
      </c>
      <c r="C42" s="129" t="s">
        <v>81</v>
      </c>
      <c r="D42" s="130" t="s">
        <v>15</v>
      </c>
      <c r="E42" s="130">
        <v>2</v>
      </c>
      <c r="F42" s="244"/>
      <c r="G42" s="22">
        <f t="shared" si="0"/>
        <v>0</v>
      </c>
      <c r="H42" s="89"/>
    </row>
    <row r="43" spans="1:9" s="37" customFormat="1" ht="13.8" x14ac:dyDescent="0.25">
      <c r="A43" s="16" t="s">
        <v>75</v>
      </c>
      <c r="B43" s="17" t="s">
        <v>240</v>
      </c>
      <c r="C43" s="129" t="s">
        <v>241</v>
      </c>
      <c r="D43" s="130" t="s">
        <v>18</v>
      </c>
      <c r="E43" s="130">
        <v>70</v>
      </c>
      <c r="F43" s="244"/>
      <c r="G43" s="22">
        <f t="shared" si="0"/>
        <v>0</v>
      </c>
      <c r="H43" s="89"/>
    </row>
    <row r="44" spans="1:9" s="37" customFormat="1" ht="13.8" x14ac:dyDescent="0.25">
      <c r="A44" s="16" t="s">
        <v>75</v>
      </c>
      <c r="B44" s="17" t="s">
        <v>242</v>
      </c>
      <c r="C44" s="129" t="s">
        <v>243</v>
      </c>
      <c r="D44" s="130" t="s">
        <v>18</v>
      </c>
      <c r="E44" s="130">
        <v>14</v>
      </c>
      <c r="F44" s="244"/>
      <c r="G44" s="22">
        <f t="shared" si="0"/>
        <v>0</v>
      </c>
      <c r="H44" s="89"/>
    </row>
    <row r="45" spans="1:9" s="37" customFormat="1" ht="16.8" x14ac:dyDescent="0.25">
      <c r="A45" s="16" t="s">
        <v>75</v>
      </c>
      <c r="B45" s="17" t="s">
        <v>244</v>
      </c>
      <c r="C45" s="129" t="s">
        <v>245</v>
      </c>
      <c r="D45" s="130" t="s">
        <v>43</v>
      </c>
      <c r="E45" s="130">
        <v>6</v>
      </c>
      <c r="F45" s="244"/>
      <c r="G45" s="22">
        <f t="shared" si="0"/>
        <v>0</v>
      </c>
      <c r="H45" s="89"/>
    </row>
    <row r="46" spans="1:9" s="37" customFormat="1" ht="13.8" x14ac:dyDescent="0.25">
      <c r="A46" s="16" t="s">
        <v>75</v>
      </c>
      <c r="B46" s="17" t="s">
        <v>246</v>
      </c>
      <c r="C46" s="129" t="s">
        <v>89</v>
      </c>
      <c r="D46" s="130" t="s">
        <v>18</v>
      </c>
      <c r="E46" s="130">
        <v>23</v>
      </c>
      <c r="F46" s="244"/>
      <c r="G46" s="22">
        <f t="shared" si="0"/>
        <v>0</v>
      </c>
      <c r="H46" s="89"/>
    </row>
    <row r="47" spans="1:9" s="37" customFormat="1" ht="13.8" x14ac:dyDescent="0.25">
      <c r="A47" s="16" t="s">
        <v>75</v>
      </c>
      <c r="B47" s="17" t="s">
        <v>247</v>
      </c>
      <c r="C47" s="129" t="s">
        <v>91</v>
      </c>
      <c r="D47" s="130" t="s">
        <v>18</v>
      </c>
      <c r="E47" s="130">
        <v>29</v>
      </c>
      <c r="F47" s="244"/>
      <c r="G47" s="22">
        <f t="shared" si="0"/>
        <v>0</v>
      </c>
      <c r="H47" s="89"/>
    </row>
    <row r="48" spans="1:9" s="37" customFormat="1" ht="13.8" x14ac:dyDescent="0.25">
      <c r="A48" s="16" t="s">
        <v>75</v>
      </c>
      <c r="B48" s="17" t="s">
        <v>248</v>
      </c>
      <c r="C48" s="129" t="s">
        <v>93</v>
      </c>
      <c r="D48" s="130" t="s">
        <v>18</v>
      </c>
      <c r="E48" s="130">
        <v>29</v>
      </c>
      <c r="F48" s="244"/>
      <c r="G48" s="22">
        <f t="shared" si="0"/>
        <v>0</v>
      </c>
      <c r="H48" s="89"/>
    </row>
    <row r="49" spans="1:9" s="37" customFormat="1" ht="13.8" x14ac:dyDescent="0.25">
      <c r="A49" s="16" t="s">
        <v>75</v>
      </c>
      <c r="B49" s="17" t="s">
        <v>94</v>
      </c>
      <c r="C49" s="129" t="s">
        <v>95</v>
      </c>
      <c r="D49" s="130" t="s">
        <v>43</v>
      </c>
      <c r="E49" s="130">
        <v>2</v>
      </c>
      <c r="F49" s="244"/>
      <c r="G49" s="22">
        <f t="shared" si="0"/>
        <v>0</v>
      </c>
      <c r="H49" s="89"/>
    </row>
    <row r="50" spans="1:9" s="37" customFormat="1" thickBot="1" x14ac:dyDescent="0.3">
      <c r="A50" s="16" t="s">
        <v>75</v>
      </c>
      <c r="B50" s="17" t="s">
        <v>96</v>
      </c>
      <c r="C50" s="129" t="s">
        <v>249</v>
      </c>
      <c r="D50" s="130" t="s">
        <v>15</v>
      </c>
      <c r="E50" s="130">
        <v>2</v>
      </c>
      <c r="F50" s="244"/>
      <c r="G50" s="22">
        <f t="shared" si="0"/>
        <v>0</v>
      </c>
      <c r="H50" s="89"/>
    </row>
    <row r="51" spans="1:9" s="37" customFormat="1" ht="28.2" thickBot="1" x14ac:dyDescent="0.3">
      <c r="A51" s="24" t="s">
        <v>75</v>
      </c>
      <c r="B51" s="25" t="s">
        <v>98</v>
      </c>
      <c r="C51" s="248" t="s">
        <v>250</v>
      </c>
      <c r="D51" s="134" t="s">
        <v>43</v>
      </c>
      <c r="E51" s="134">
        <v>3</v>
      </c>
      <c r="F51" s="237"/>
      <c r="G51" s="29">
        <f t="shared" si="0"/>
        <v>0</v>
      </c>
      <c r="H51" s="45" t="s">
        <v>102</v>
      </c>
      <c r="I51" s="31">
        <f>ROUND(SUM(G40:G51),2)</f>
        <v>0</v>
      </c>
    </row>
    <row r="52" spans="1:9" s="2" customFormat="1" ht="42" thickBot="1" x14ac:dyDescent="0.3">
      <c r="A52" s="46"/>
      <c r="B52" s="47"/>
      <c r="C52" s="46"/>
      <c r="D52" s="47"/>
      <c r="E52" s="47"/>
      <c r="F52" s="48" t="s">
        <v>251</v>
      </c>
      <c r="G52" s="49">
        <f>SUM(G6:G51)</f>
        <v>0</v>
      </c>
      <c r="H52" s="50"/>
      <c r="I52" s="34"/>
    </row>
  </sheetData>
  <mergeCells count="2">
    <mergeCell ref="A1:G2"/>
    <mergeCell ref="A4:G4"/>
  </mergeCell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A838-9994-4FD3-A416-0AB1E3C12EAD}">
  <dimension ref="A1:I51"/>
  <sheetViews>
    <sheetView topLeftCell="E38" zoomScale="85" zoomScaleNormal="85" workbookViewId="0">
      <selection activeCell="S39" sqref="S39"/>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x14ac:dyDescent="0.3">
      <c r="A1" s="284" t="s">
        <v>176</v>
      </c>
      <c r="B1" s="284"/>
      <c r="C1" s="284"/>
      <c r="D1" s="284"/>
      <c r="E1" s="284"/>
      <c r="F1" s="284"/>
      <c r="G1" s="284"/>
    </row>
    <row r="2" spans="1:8" x14ac:dyDescent="0.3">
      <c r="A2" s="284"/>
      <c r="B2" s="284"/>
      <c r="C2" s="284"/>
      <c r="D2" s="284"/>
      <c r="E2" s="284"/>
      <c r="F2" s="284"/>
      <c r="G2" s="284"/>
    </row>
    <row r="3" spans="1:8" ht="15" thickBot="1" x14ac:dyDescent="0.35"/>
    <row r="4" spans="1:8" s="2" customFormat="1" ht="13.8" x14ac:dyDescent="0.25">
      <c r="A4" s="285" t="s">
        <v>252</v>
      </c>
      <c r="B4" s="286"/>
      <c r="C4" s="286"/>
      <c r="D4" s="286"/>
      <c r="E4" s="286"/>
      <c r="F4" s="286"/>
      <c r="G4" s="287"/>
      <c r="H4" s="1"/>
    </row>
    <row r="5" spans="1:8" s="2" customFormat="1" ht="28.2" thickBot="1" x14ac:dyDescent="0.3">
      <c r="A5" s="84" t="s">
        <v>2</v>
      </c>
      <c r="B5" s="85" t="s">
        <v>3</v>
      </c>
      <c r="C5" s="277" t="s">
        <v>4</v>
      </c>
      <c r="D5" s="277" t="s">
        <v>5</v>
      </c>
      <c r="E5" s="276" t="s">
        <v>6</v>
      </c>
      <c r="F5" s="86" t="s">
        <v>7</v>
      </c>
      <c r="G5" s="87" t="s">
        <v>8</v>
      </c>
      <c r="H5" s="1"/>
    </row>
    <row r="6" spans="1:8" s="2" customFormat="1" ht="13.8" x14ac:dyDescent="0.25">
      <c r="A6" s="275" t="s">
        <v>9</v>
      </c>
      <c r="B6" s="11" t="s">
        <v>178</v>
      </c>
      <c r="C6" s="79" t="s">
        <v>11</v>
      </c>
      <c r="D6" s="80" t="s">
        <v>12</v>
      </c>
      <c r="E6" s="80">
        <v>1</v>
      </c>
      <c r="F6" s="14"/>
      <c r="G6" s="15">
        <f t="shared" ref="G6:G50" si="0">ROUND((E6*F6),2)</f>
        <v>0</v>
      </c>
      <c r="H6" s="1"/>
    </row>
    <row r="7" spans="1:8" s="2" customFormat="1" ht="13.8" x14ac:dyDescent="0.25">
      <c r="A7" s="274" t="s">
        <v>9</v>
      </c>
      <c r="B7" s="17" t="s">
        <v>179</v>
      </c>
      <c r="C7" s="129" t="s">
        <v>180</v>
      </c>
      <c r="D7" s="130" t="s">
        <v>15</v>
      </c>
      <c r="E7" s="130">
        <v>1</v>
      </c>
      <c r="F7" s="21"/>
      <c r="G7" s="22">
        <f t="shared" si="0"/>
        <v>0</v>
      </c>
      <c r="H7" s="1"/>
    </row>
    <row r="8" spans="1:8" s="2" customFormat="1" ht="13.8" x14ac:dyDescent="0.25">
      <c r="A8" s="274" t="s">
        <v>9</v>
      </c>
      <c r="B8" s="17" t="s">
        <v>181</v>
      </c>
      <c r="C8" s="129" t="s">
        <v>182</v>
      </c>
      <c r="D8" s="130" t="s">
        <v>15</v>
      </c>
      <c r="E8" s="130">
        <v>1</v>
      </c>
      <c r="F8" s="21"/>
      <c r="G8" s="22">
        <f t="shared" si="0"/>
        <v>0</v>
      </c>
      <c r="H8" s="1"/>
    </row>
    <row r="9" spans="1:8" s="2" customFormat="1" ht="13.8" x14ac:dyDescent="0.25">
      <c r="A9" s="274" t="s">
        <v>9</v>
      </c>
      <c r="B9" s="17" t="s">
        <v>19</v>
      </c>
      <c r="C9" s="129" t="s">
        <v>183</v>
      </c>
      <c r="D9" s="130" t="s">
        <v>18</v>
      </c>
      <c r="E9" s="130">
        <v>40</v>
      </c>
      <c r="F9" s="21"/>
      <c r="G9" s="22">
        <f t="shared" si="0"/>
        <v>0</v>
      </c>
      <c r="H9" s="1"/>
    </row>
    <row r="10" spans="1:8" s="2" customFormat="1" ht="13.8" x14ac:dyDescent="0.25">
      <c r="A10" s="274" t="s">
        <v>9</v>
      </c>
      <c r="B10" s="17" t="s">
        <v>184</v>
      </c>
      <c r="C10" s="129" t="s">
        <v>22</v>
      </c>
      <c r="D10" s="130" t="s">
        <v>18</v>
      </c>
      <c r="E10" s="130">
        <v>59</v>
      </c>
      <c r="F10" s="21"/>
      <c r="G10" s="22">
        <f t="shared" si="0"/>
        <v>0</v>
      </c>
      <c r="H10" s="1"/>
    </row>
    <row r="11" spans="1:8" s="2" customFormat="1" ht="13.8" x14ac:dyDescent="0.25">
      <c r="A11" s="274" t="s">
        <v>9</v>
      </c>
      <c r="B11" s="17" t="s">
        <v>185</v>
      </c>
      <c r="C11" s="129" t="s">
        <v>24</v>
      </c>
      <c r="D11" s="130" t="s">
        <v>18</v>
      </c>
      <c r="E11" s="130">
        <v>59</v>
      </c>
      <c r="F11" s="21"/>
      <c r="G11" s="22">
        <f t="shared" si="0"/>
        <v>0</v>
      </c>
      <c r="H11" s="1"/>
    </row>
    <row r="12" spans="1:8" s="2" customFormat="1" ht="13.8" x14ac:dyDescent="0.25">
      <c r="A12" s="274" t="s">
        <v>9</v>
      </c>
      <c r="B12" s="17" t="s">
        <v>186</v>
      </c>
      <c r="C12" s="129" t="s">
        <v>187</v>
      </c>
      <c r="D12" s="130" t="s">
        <v>15</v>
      </c>
      <c r="E12" s="130">
        <v>2</v>
      </c>
      <c r="F12" s="21"/>
      <c r="G12" s="22">
        <f t="shared" si="0"/>
        <v>0</v>
      </c>
      <c r="H12" s="1"/>
    </row>
    <row r="13" spans="1:8" s="2" customFormat="1" ht="13.8" x14ac:dyDescent="0.25">
      <c r="A13" s="274" t="s">
        <v>9</v>
      </c>
      <c r="B13" s="17" t="s">
        <v>188</v>
      </c>
      <c r="C13" s="129" t="s">
        <v>189</v>
      </c>
      <c r="D13" s="130" t="s">
        <v>18</v>
      </c>
      <c r="E13" s="130">
        <v>11</v>
      </c>
      <c r="F13" s="21"/>
      <c r="G13" s="22">
        <f t="shared" si="0"/>
        <v>0</v>
      </c>
      <c r="H13" s="1"/>
    </row>
    <row r="14" spans="1:8" s="2" customFormat="1" ht="13.8" x14ac:dyDescent="0.25">
      <c r="A14" s="274" t="s">
        <v>9</v>
      </c>
      <c r="B14" s="17" t="s">
        <v>190</v>
      </c>
      <c r="C14" s="129" t="s">
        <v>191</v>
      </c>
      <c r="D14" s="130" t="s">
        <v>18</v>
      </c>
      <c r="E14" s="130">
        <v>70</v>
      </c>
      <c r="F14" s="21"/>
      <c r="G14" s="22">
        <f t="shared" si="0"/>
        <v>0</v>
      </c>
      <c r="H14" s="1"/>
    </row>
    <row r="15" spans="1:8" s="2" customFormat="1" ht="13.8" x14ac:dyDescent="0.25">
      <c r="A15" s="274" t="s">
        <v>9</v>
      </c>
      <c r="B15" s="17" t="s">
        <v>192</v>
      </c>
      <c r="C15" s="129" t="s">
        <v>193</v>
      </c>
      <c r="D15" s="130" t="s">
        <v>18</v>
      </c>
      <c r="E15" s="130">
        <v>6</v>
      </c>
      <c r="F15" s="21"/>
      <c r="G15" s="22">
        <f t="shared" si="0"/>
        <v>0</v>
      </c>
      <c r="H15" s="1"/>
    </row>
    <row r="16" spans="1:8" s="2" customFormat="1" ht="13.8" x14ac:dyDescent="0.25">
      <c r="A16" s="274" t="s">
        <v>9</v>
      </c>
      <c r="B16" s="17" t="s">
        <v>194</v>
      </c>
      <c r="C16" s="129" t="s">
        <v>195</v>
      </c>
      <c r="D16" s="130" t="s">
        <v>18</v>
      </c>
      <c r="E16" s="130">
        <v>12</v>
      </c>
      <c r="F16" s="21"/>
      <c r="G16" s="22">
        <f t="shared" si="0"/>
        <v>0</v>
      </c>
      <c r="H16" s="1"/>
    </row>
    <row r="17" spans="1:8" s="2" customFormat="1" ht="13.8" x14ac:dyDescent="0.25">
      <c r="A17" s="274" t="s">
        <v>9</v>
      </c>
      <c r="B17" s="17" t="s">
        <v>196</v>
      </c>
      <c r="C17" s="129" t="s">
        <v>34</v>
      </c>
      <c r="D17" s="130" t="s">
        <v>18</v>
      </c>
      <c r="E17" s="130">
        <v>14</v>
      </c>
      <c r="F17" s="21"/>
      <c r="G17" s="22">
        <f t="shared" si="0"/>
        <v>0</v>
      </c>
      <c r="H17" s="1"/>
    </row>
    <row r="18" spans="1:8" s="2" customFormat="1" ht="13.8" x14ac:dyDescent="0.25">
      <c r="A18" s="274" t="s">
        <v>9</v>
      </c>
      <c r="B18" s="17" t="s">
        <v>197</v>
      </c>
      <c r="C18" s="129" t="s">
        <v>198</v>
      </c>
      <c r="D18" s="130" t="s">
        <v>15</v>
      </c>
      <c r="E18" s="130">
        <v>2</v>
      </c>
      <c r="F18" s="21"/>
      <c r="G18" s="22">
        <f t="shared" si="0"/>
        <v>0</v>
      </c>
      <c r="H18" s="1"/>
    </row>
    <row r="19" spans="1:8" s="2" customFormat="1" ht="13.8" x14ac:dyDescent="0.25">
      <c r="A19" s="274" t="s">
        <v>9</v>
      </c>
      <c r="B19" s="17" t="s">
        <v>199</v>
      </c>
      <c r="C19" s="129" t="s">
        <v>200</v>
      </c>
      <c r="D19" s="130" t="s">
        <v>15</v>
      </c>
      <c r="E19" s="130">
        <v>2</v>
      </c>
      <c r="F19" s="21"/>
      <c r="G19" s="22">
        <f t="shared" si="0"/>
        <v>0</v>
      </c>
      <c r="H19" s="1"/>
    </row>
    <row r="20" spans="1:8" s="2" customFormat="1" ht="13.8" x14ac:dyDescent="0.25">
      <c r="A20" s="274" t="s">
        <v>9</v>
      </c>
      <c r="B20" s="17" t="s">
        <v>201</v>
      </c>
      <c r="C20" s="129" t="s">
        <v>202</v>
      </c>
      <c r="D20" s="130" t="s">
        <v>15</v>
      </c>
      <c r="E20" s="130">
        <v>2</v>
      </c>
      <c r="F20" s="21"/>
      <c r="G20" s="22">
        <f t="shared" si="0"/>
        <v>0</v>
      </c>
      <c r="H20" s="1"/>
    </row>
    <row r="21" spans="1:8" s="2" customFormat="1" ht="13.8" x14ac:dyDescent="0.25">
      <c r="A21" s="274" t="s">
        <v>9</v>
      </c>
      <c r="B21" s="17" t="s">
        <v>203</v>
      </c>
      <c r="C21" s="129" t="s">
        <v>204</v>
      </c>
      <c r="D21" s="130" t="s">
        <v>15</v>
      </c>
      <c r="E21" s="130">
        <v>2</v>
      </c>
      <c r="F21" s="21"/>
      <c r="G21" s="22">
        <f t="shared" si="0"/>
        <v>0</v>
      </c>
      <c r="H21" s="1"/>
    </row>
    <row r="22" spans="1:8" s="2" customFormat="1" ht="13.8" x14ac:dyDescent="0.25">
      <c r="A22" s="274" t="s">
        <v>9</v>
      </c>
      <c r="B22" s="17" t="s">
        <v>205</v>
      </c>
      <c r="C22" s="129" t="s">
        <v>206</v>
      </c>
      <c r="D22" s="130" t="s">
        <v>15</v>
      </c>
      <c r="E22" s="130">
        <v>2</v>
      </c>
      <c r="F22" s="21"/>
      <c r="G22" s="22">
        <f t="shared" si="0"/>
        <v>0</v>
      </c>
      <c r="H22" s="1"/>
    </row>
    <row r="23" spans="1:8" s="2" customFormat="1" ht="13.8" x14ac:dyDescent="0.25">
      <c r="A23" s="274" t="s">
        <v>9</v>
      </c>
      <c r="B23" s="17" t="s">
        <v>207</v>
      </c>
      <c r="C23" s="129" t="s">
        <v>208</v>
      </c>
      <c r="D23" s="130" t="s">
        <v>43</v>
      </c>
      <c r="E23" s="130">
        <v>2</v>
      </c>
      <c r="F23" s="21"/>
      <c r="G23" s="22">
        <f t="shared" si="0"/>
        <v>0</v>
      </c>
      <c r="H23" s="1"/>
    </row>
    <row r="24" spans="1:8" s="2" customFormat="1" ht="13.8" x14ac:dyDescent="0.25">
      <c r="A24" s="274" t="s">
        <v>9</v>
      </c>
      <c r="B24" s="17" t="s">
        <v>209</v>
      </c>
      <c r="C24" s="129" t="s">
        <v>210</v>
      </c>
      <c r="D24" s="130" t="s">
        <v>113</v>
      </c>
      <c r="E24" s="130">
        <v>2</v>
      </c>
      <c r="F24" s="21"/>
      <c r="G24" s="22">
        <f t="shared" si="0"/>
        <v>0</v>
      </c>
      <c r="H24" s="1"/>
    </row>
    <row r="25" spans="1:8" s="2" customFormat="1" ht="13.8" x14ac:dyDescent="0.25">
      <c r="A25" s="274" t="s">
        <v>9</v>
      </c>
      <c r="B25" s="17" t="s">
        <v>211</v>
      </c>
      <c r="C25" s="129" t="s">
        <v>47</v>
      </c>
      <c r="D25" s="130" t="s">
        <v>15</v>
      </c>
      <c r="E25" s="130">
        <v>6</v>
      </c>
      <c r="F25" s="21"/>
      <c r="G25" s="22">
        <f t="shared" si="0"/>
        <v>0</v>
      </c>
      <c r="H25" s="1"/>
    </row>
    <row r="26" spans="1:8" s="2" customFormat="1" ht="13.8" x14ac:dyDescent="0.25">
      <c r="A26" s="274" t="s">
        <v>9</v>
      </c>
      <c r="B26" s="17" t="s">
        <v>212</v>
      </c>
      <c r="C26" s="129" t="s">
        <v>55</v>
      </c>
      <c r="D26" s="130" t="s">
        <v>15</v>
      </c>
      <c r="E26" s="130">
        <v>3</v>
      </c>
      <c r="F26" s="21"/>
      <c r="G26" s="22">
        <f t="shared" si="0"/>
        <v>0</v>
      </c>
      <c r="H26" s="1"/>
    </row>
    <row r="27" spans="1:8" s="2" customFormat="1" ht="13.8" x14ac:dyDescent="0.25">
      <c r="A27" s="274" t="s">
        <v>9</v>
      </c>
      <c r="B27" s="17" t="s">
        <v>213</v>
      </c>
      <c r="C27" s="129" t="s">
        <v>214</v>
      </c>
      <c r="D27" s="130" t="s">
        <v>15</v>
      </c>
      <c r="E27" s="130">
        <v>2</v>
      </c>
      <c r="F27" s="21"/>
      <c r="G27" s="22">
        <f t="shared" si="0"/>
        <v>0</v>
      </c>
      <c r="H27" s="1"/>
    </row>
    <row r="28" spans="1:8" s="2" customFormat="1" ht="13.8" x14ac:dyDescent="0.25">
      <c r="A28" s="274" t="s">
        <v>9</v>
      </c>
      <c r="B28" s="17" t="s">
        <v>215</v>
      </c>
      <c r="C28" s="129" t="s">
        <v>53</v>
      </c>
      <c r="D28" s="130" t="s">
        <v>15</v>
      </c>
      <c r="E28" s="130">
        <v>3</v>
      </c>
      <c r="F28" s="21"/>
      <c r="G28" s="22">
        <f t="shared" si="0"/>
        <v>0</v>
      </c>
      <c r="H28" s="1"/>
    </row>
    <row r="29" spans="1:8" s="2" customFormat="1" ht="27.6" x14ac:dyDescent="0.25">
      <c r="A29" s="274" t="s">
        <v>9</v>
      </c>
      <c r="B29" s="17" t="s">
        <v>216</v>
      </c>
      <c r="C29" s="129" t="s">
        <v>217</v>
      </c>
      <c r="D29" s="130" t="s">
        <v>15</v>
      </c>
      <c r="E29" s="130">
        <v>3</v>
      </c>
      <c r="F29" s="21"/>
      <c r="G29" s="22">
        <f t="shared" si="0"/>
        <v>0</v>
      </c>
      <c r="H29" s="1"/>
    </row>
    <row r="30" spans="1:8" s="2" customFormat="1" ht="13.8" x14ac:dyDescent="0.25">
      <c r="A30" s="274" t="s">
        <v>9</v>
      </c>
      <c r="B30" s="17" t="s">
        <v>218</v>
      </c>
      <c r="C30" s="129" t="s">
        <v>59</v>
      </c>
      <c r="D30" s="130" t="s">
        <v>15</v>
      </c>
      <c r="E30" s="130">
        <v>3</v>
      </c>
      <c r="F30" s="21"/>
      <c r="G30" s="22">
        <f t="shared" si="0"/>
        <v>0</v>
      </c>
      <c r="H30" s="1"/>
    </row>
    <row r="31" spans="1:8" s="2" customFormat="1" ht="16.8" x14ac:dyDescent="0.25">
      <c r="A31" s="274" t="s">
        <v>9</v>
      </c>
      <c r="B31" s="17" t="s">
        <v>219</v>
      </c>
      <c r="C31" s="129" t="s">
        <v>65</v>
      </c>
      <c r="D31" s="130" t="s">
        <v>220</v>
      </c>
      <c r="E31" s="130">
        <v>40</v>
      </c>
      <c r="F31" s="21"/>
      <c r="G31" s="22">
        <f t="shared" si="0"/>
        <v>0</v>
      </c>
      <c r="H31" s="1"/>
    </row>
    <row r="32" spans="1:8" s="2" customFormat="1" ht="16.8" x14ac:dyDescent="0.25">
      <c r="A32" s="274" t="s">
        <v>9</v>
      </c>
      <c r="B32" s="17" t="s">
        <v>221</v>
      </c>
      <c r="C32" s="129" t="s">
        <v>68</v>
      </c>
      <c r="D32" s="130" t="s">
        <v>224</v>
      </c>
      <c r="E32" s="130">
        <v>14</v>
      </c>
      <c r="F32" s="21"/>
      <c r="G32" s="22">
        <f t="shared" si="0"/>
        <v>0</v>
      </c>
      <c r="H32" s="1"/>
    </row>
    <row r="33" spans="1:9" s="2" customFormat="1" ht="16.8" x14ac:dyDescent="0.25">
      <c r="A33" s="274" t="s">
        <v>9</v>
      </c>
      <c r="B33" s="17" t="s">
        <v>223</v>
      </c>
      <c r="C33" s="129" t="s">
        <v>226</v>
      </c>
      <c r="D33" s="130" t="s">
        <v>220</v>
      </c>
      <c r="E33" s="130">
        <v>40</v>
      </c>
      <c r="F33" s="21"/>
      <c r="G33" s="22">
        <f t="shared" si="0"/>
        <v>0</v>
      </c>
      <c r="H33" s="1"/>
    </row>
    <row r="34" spans="1:9" s="2" customFormat="1" ht="16.8" x14ac:dyDescent="0.25">
      <c r="A34" s="274" t="s">
        <v>9</v>
      </c>
      <c r="B34" s="17" t="s">
        <v>225</v>
      </c>
      <c r="C34" s="129" t="s">
        <v>73</v>
      </c>
      <c r="D34" s="130" t="s">
        <v>220</v>
      </c>
      <c r="E34" s="130">
        <v>40</v>
      </c>
      <c r="F34" s="21"/>
      <c r="G34" s="22">
        <f t="shared" si="0"/>
        <v>0</v>
      </c>
      <c r="H34" s="1"/>
    </row>
    <row r="35" spans="1:9" s="2" customFormat="1" ht="13.8" x14ac:dyDescent="0.25">
      <c r="A35" s="274" t="s">
        <v>9</v>
      </c>
      <c r="B35" s="17" t="s">
        <v>227</v>
      </c>
      <c r="C35" s="129" t="s">
        <v>229</v>
      </c>
      <c r="D35" s="130" t="s">
        <v>43</v>
      </c>
      <c r="E35" s="130">
        <v>1</v>
      </c>
      <c r="F35" s="21"/>
      <c r="G35" s="22">
        <f t="shared" si="0"/>
        <v>0</v>
      </c>
      <c r="H35" s="1"/>
    </row>
    <row r="36" spans="1:9" s="2" customFormat="1" ht="15.6" x14ac:dyDescent="0.25">
      <c r="A36" s="274" t="s">
        <v>9</v>
      </c>
      <c r="B36" s="17" t="s">
        <v>228</v>
      </c>
      <c r="C36" s="273" t="s">
        <v>231</v>
      </c>
      <c r="D36" s="272" t="s">
        <v>43</v>
      </c>
      <c r="E36" s="272">
        <v>1</v>
      </c>
      <c r="F36" s="21"/>
      <c r="G36" s="22">
        <f t="shared" si="0"/>
        <v>0</v>
      </c>
      <c r="H36" s="1"/>
    </row>
    <row r="37" spans="1:9" s="2" customFormat="1" ht="16.2" thickBot="1" x14ac:dyDescent="0.3">
      <c r="A37" s="274" t="s">
        <v>9</v>
      </c>
      <c r="B37" s="17" t="s">
        <v>230</v>
      </c>
      <c r="C37" s="273" t="s">
        <v>233</v>
      </c>
      <c r="D37" s="272" t="s">
        <v>43</v>
      </c>
      <c r="E37" s="272">
        <v>1</v>
      </c>
      <c r="F37" s="21"/>
      <c r="G37" s="22">
        <f t="shared" si="0"/>
        <v>0</v>
      </c>
      <c r="H37" s="1"/>
    </row>
    <row r="38" spans="1:9" s="2" customFormat="1" ht="28.2" thickBot="1" x14ac:dyDescent="0.3">
      <c r="A38" s="271" t="s">
        <v>9</v>
      </c>
      <c r="B38" s="159" t="s">
        <v>232</v>
      </c>
      <c r="C38" s="270" t="s">
        <v>235</v>
      </c>
      <c r="D38" s="150" t="s">
        <v>43</v>
      </c>
      <c r="E38" s="150">
        <v>1</v>
      </c>
      <c r="F38" s="269"/>
      <c r="G38" s="152">
        <f t="shared" si="0"/>
        <v>0</v>
      </c>
      <c r="H38" s="45" t="s">
        <v>74</v>
      </c>
      <c r="I38" s="31">
        <f>ROUND(SUM(G6:G38),2)</f>
        <v>0</v>
      </c>
    </row>
    <row r="39" spans="1:9" s="37" customFormat="1" ht="165.6" x14ac:dyDescent="0.25">
      <c r="A39" s="10" t="s">
        <v>75</v>
      </c>
      <c r="B39" s="11" t="s">
        <v>236</v>
      </c>
      <c r="C39" s="227" t="s">
        <v>77</v>
      </c>
      <c r="D39" s="268" t="s">
        <v>43</v>
      </c>
      <c r="E39" s="268">
        <v>1</v>
      </c>
      <c r="F39" s="229"/>
      <c r="G39" s="15">
        <f t="shared" si="0"/>
        <v>0</v>
      </c>
      <c r="H39" s="89"/>
    </row>
    <row r="40" spans="1:9" s="37" customFormat="1" ht="13.8" x14ac:dyDescent="0.25">
      <c r="A40" s="16" t="s">
        <v>75</v>
      </c>
      <c r="B40" s="17" t="s">
        <v>237</v>
      </c>
      <c r="C40" s="129" t="s">
        <v>238</v>
      </c>
      <c r="D40" s="130" t="s">
        <v>15</v>
      </c>
      <c r="E40" s="130">
        <v>2</v>
      </c>
      <c r="F40" s="244"/>
      <c r="G40" s="22">
        <f t="shared" si="0"/>
        <v>0</v>
      </c>
      <c r="H40" s="89"/>
    </row>
    <row r="41" spans="1:9" s="37" customFormat="1" ht="13.8" x14ac:dyDescent="0.25">
      <c r="A41" s="16" t="s">
        <v>75</v>
      </c>
      <c r="B41" s="17" t="s">
        <v>239</v>
      </c>
      <c r="C41" s="129" t="s">
        <v>81</v>
      </c>
      <c r="D41" s="130" t="s">
        <v>15</v>
      </c>
      <c r="E41" s="130">
        <v>2</v>
      </c>
      <c r="F41" s="244"/>
      <c r="G41" s="22">
        <f t="shared" si="0"/>
        <v>0</v>
      </c>
      <c r="H41" s="89"/>
    </row>
    <row r="42" spans="1:9" s="37" customFormat="1" ht="13.8" x14ac:dyDescent="0.25">
      <c r="A42" s="16" t="s">
        <v>75</v>
      </c>
      <c r="B42" s="17" t="s">
        <v>240</v>
      </c>
      <c r="C42" s="129" t="s">
        <v>241</v>
      </c>
      <c r="D42" s="130" t="s">
        <v>18</v>
      </c>
      <c r="E42" s="130">
        <v>88</v>
      </c>
      <c r="F42" s="244"/>
      <c r="G42" s="22">
        <f t="shared" si="0"/>
        <v>0</v>
      </c>
      <c r="H42" s="89"/>
    </row>
    <row r="43" spans="1:9" s="37" customFormat="1" ht="13.8" x14ac:dyDescent="0.25">
      <c r="A43" s="16" t="s">
        <v>75</v>
      </c>
      <c r="B43" s="17" t="s">
        <v>242</v>
      </c>
      <c r="C43" s="129" t="s">
        <v>243</v>
      </c>
      <c r="D43" s="130" t="s">
        <v>18</v>
      </c>
      <c r="E43" s="130">
        <v>14</v>
      </c>
      <c r="F43" s="244"/>
      <c r="G43" s="22">
        <f t="shared" si="0"/>
        <v>0</v>
      </c>
      <c r="H43" s="89"/>
    </row>
    <row r="44" spans="1:9" s="37" customFormat="1" ht="16.8" x14ac:dyDescent="0.25">
      <c r="A44" s="16" t="s">
        <v>75</v>
      </c>
      <c r="B44" s="17" t="s">
        <v>244</v>
      </c>
      <c r="C44" s="129" t="s">
        <v>245</v>
      </c>
      <c r="D44" s="130" t="s">
        <v>43</v>
      </c>
      <c r="E44" s="130">
        <v>6</v>
      </c>
      <c r="F44" s="244"/>
      <c r="G44" s="22">
        <f t="shared" si="0"/>
        <v>0</v>
      </c>
      <c r="H44" s="89"/>
    </row>
    <row r="45" spans="1:9" s="37" customFormat="1" ht="13.8" x14ac:dyDescent="0.25">
      <c r="A45" s="16" t="s">
        <v>75</v>
      </c>
      <c r="B45" s="17" t="s">
        <v>246</v>
      </c>
      <c r="C45" s="129" t="s">
        <v>89</v>
      </c>
      <c r="D45" s="130" t="s">
        <v>18</v>
      </c>
      <c r="E45" s="130">
        <v>11</v>
      </c>
      <c r="F45" s="244"/>
      <c r="G45" s="22">
        <f t="shared" si="0"/>
        <v>0</v>
      </c>
      <c r="H45" s="89"/>
    </row>
    <row r="46" spans="1:9" s="37" customFormat="1" ht="13.8" x14ac:dyDescent="0.25">
      <c r="A46" s="16" t="s">
        <v>75</v>
      </c>
      <c r="B46" s="17" t="s">
        <v>247</v>
      </c>
      <c r="C46" s="129" t="s">
        <v>91</v>
      </c>
      <c r="D46" s="130" t="s">
        <v>18</v>
      </c>
      <c r="E46" s="130">
        <v>59</v>
      </c>
      <c r="F46" s="244"/>
      <c r="G46" s="22">
        <f t="shared" si="0"/>
        <v>0</v>
      </c>
      <c r="H46" s="89"/>
    </row>
    <row r="47" spans="1:9" s="37" customFormat="1" ht="13.8" x14ac:dyDescent="0.25">
      <c r="A47" s="16" t="s">
        <v>75</v>
      </c>
      <c r="B47" s="17" t="s">
        <v>248</v>
      </c>
      <c r="C47" s="129" t="s">
        <v>93</v>
      </c>
      <c r="D47" s="130" t="s">
        <v>18</v>
      </c>
      <c r="E47" s="130">
        <v>59</v>
      </c>
      <c r="F47" s="244"/>
      <c r="G47" s="22">
        <f t="shared" si="0"/>
        <v>0</v>
      </c>
      <c r="H47" s="89"/>
    </row>
    <row r="48" spans="1:9" s="37" customFormat="1" ht="13.8" x14ac:dyDescent="0.25">
      <c r="A48" s="16" t="s">
        <v>75</v>
      </c>
      <c r="B48" s="17" t="s">
        <v>253</v>
      </c>
      <c r="C48" s="129" t="s">
        <v>95</v>
      </c>
      <c r="D48" s="130" t="s">
        <v>43</v>
      </c>
      <c r="E48" s="130">
        <v>2</v>
      </c>
      <c r="F48" s="244"/>
      <c r="G48" s="22">
        <f t="shared" si="0"/>
        <v>0</v>
      </c>
      <c r="H48" s="89"/>
    </row>
    <row r="49" spans="1:9" s="37" customFormat="1" thickBot="1" x14ac:dyDescent="0.3">
      <c r="A49" s="16" t="s">
        <v>75</v>
      </c>
      <c r="B49" s="17" t="s">
        <v>254</v>
      </c>
      <c r="C49" s="129" t="s">
        <v>249</v>
      </c>
      <c r="D49" s="130" t="s">
        <v>15</v>
      </c>
      <c r="E49" s="130">
        <v>2</v>
      </c>
      <c r="F49" s="244"/>
      <c r="G49" s="22">
        <f t="shared" si="0"/>
        <v>0</v>
      </c>
      <c r="H49" s="89"/>
    </row>
    <row r="50" spans="1:9" s="37" customFormat="1" ht="28.2" thickBot="1" x14ac:dyDescent="0.3">
      <c r="A50" s="24" t="s">
        <v>75</v>
      </c>
      <c r="B50" s="25" t="s">
        <v>255</v>
      </c>
      <c r="C50" s="248" t="s">
        <v>250</v>
      </c>
      <c r="D50" s="134" t="s">
        <v>43</v>
      </c>
      <c r="E50" s="134">
        <v>3</v>
      </c>
      <c r="F50" s="237"/>
      <c r="G50" s="29">
        <f t="shared" si="0"/>
        <v>0</v>
      </c>
      <c r="H50" s="45" t="s">
        <v>102</v>
      </c>
      <c r="I50" s="31">
        <f>ROUND(SUM(G39:G50),2)</f>
        <v>0</v>
      </c>
    </row>
    <row r="51" spans="1:9" s="2" customFormat="1" ht="42" thickBot="1" x14ac:dyDescent="0.3">
      <c r="A51" s="46"/>
      <c r="B51" s="47"/>
      <c r="C51" s="46"/>
      <c r="D51" s="47"/>
      <c r="E51" s="47"/>
      <c r="F51" s="48" t="s">
        <v>251</v>
      </c>
      <c r="G51" s="49">
        <f>SUM(G6:G50)</f>
        <v>0</v>
      </c>
      <c r="H51" s="50"/>
      <c r="I51" s="34"/>
    </row>
  </sheetData>
  <mergeCells count="2">
    <mergeCell ref="A1:G2"/>
    <mergeCell ref="A4:G4"/>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18BD-E43D-448A-B8EA-B0BB87C77ACF}">
  <dimension ref="A1:I50"/>
  <sheetViews>
    <sheetView topLeftCell="G36" zoomScale="85" zoomScaleNormal="85" workbookViewId="0">
      <selection activeCell="A3" sqref="A3:G3"/>
    </sheetView>
  </sheetViews>
  <sheetFormatPr defaultColWidth="9.109375" defaultRowHeight="13.8" x14ac:dyDescent="0.25"/>
  <cols>
    <col min="1" max="1" width="39.6640625" style="51" customWidth="1"/>
    <col min="2" max="2" width="10.5546875" style="52" customWidth="1"/>
    <col min="3" max="3" width="71.66406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7" ht="15.6" x14ac:dyDescent="0.25">
      <c r="A1" s="288" t="s">
        <v>176</v>
      </c>
      <c r="B1" s="288"/>
      <c r="C1" s="288"/>
      <c r="D1" s="288"/>
      <c r="E1" s="288"/>
      <c r="F1" s="288"/>
      <c r="G1" s="288"/>
    </row>
    <row r="2" spans="1:7" ht="14.4" thickBot="1" x14ac:dyDescent="0.3">
      <c r="A2" s="3"/>
      <c r="B2" s="3"/>
      <c r="C2" s="3"/>
      <c r="D2" s="3"/>
      <c r="E2" s="4"/>
      <c r="F2" s="3"/>
      <c r="G2" s="3"/>
    </row>
    <row r="3" spans="1:7" ht="14.4" thickBot="1" x14ac:dyDescent="0.3">
      <c r="A3" s="289" t="s">
        <v>177</v>
      </c>
      <c r="B3" s="290"/>
      <c r="C3" s="290"/>
      <c r="D3" s="290"/>
      <c r="E3" s="290"/>
      <c r="F3" s="290"/>
      <c r="G3" s="291"/>
    </row>
    <row r="4" spans="1:7" ht="28.2" thickBot="1" x14ac:dyDescent="0.3">
      <c r="A4" s="5" t="s">
        <v>2</v>
      </c>
      <c r="B4" s="267" t="s">
        <v>3</v>
      </c>
      <c r="C4" s="6" t="s">
        <v>4</v>
      </c>
      <c r="D4" s="6" t="s">
        <v>5</v>
      </c>
      <c r="E4" s="7" t="s">
        <v>6</v>
      </c>
      <c r="F4" s="8" t="s">
        <v>7</v>
      </c>
      <c r="G4" s="9" t="s">
        <v>8</v>
      </c>
    </row>
    <row r="5" spans="1:7" x14ac:dyDescent="0.25">
      <c r="A5" s="266" t="s">
        <v>104</v>
      </c>
      <c r="B5" s="62" t="s">
        <v>178</v>
      </c>
      <c r="C5" s="135" t="s">
        <v>105</v>
      </c>
      <c r="D5" s="80" t="s">
        <v>43</v>
      </c>
      <c r="E5" s="80">
        <v>1</v>
      </c>
      <c r="F5" s="262"/>
      <c r="G5" s="15">
        <f t="shared" ref="G5:G48" si="0">ROUND((E5*F5),2)</f>
        <v>0</v>
      </c>
    </row>
    <row r="6" spans="1:7" x14ac:dyDescent="0.25">
      <c r="A6" s="16" t="s">
        <v>104</v>
      </c>
      <c r="B6" s="67" t="s">
        <v>179</v>
      </c>
      <c r="C6" s="230" t="s">
        <v>106</v>
      </c>
      <c r="D6" s="131" t="s">
        <v>18</v>
      </c>
      <c r="E6" s="130">
        <v>17</v>
      </c>
      <c r="F6" s="261"/>
      <c r="G6" s="22">
        <f t="shared" si="0"/>
        <v>0</v>
      </c>
    </row>
    <row r="7" spans="1:7" x14ac:dyDescent="0.25">
      <c r="A7" s="16" t="s">
        <v>104</v>
      </c>
      <c r="B7" s="67" t="s">
        <v>181</v>
      </c>
      <c r="C7" s="230" t="s">
        <v>107</v>
      </c>
      <c r="D7" s="131" t="s">
        <v>18</v>
      </c>
      <c r="E7" s="130">
        <v>12</v>
      </c>
      <c r="F7" s="261"/>
      <c r="G7" s="22">
        <f t="shared" si="0"/>
        <v>0</v>
      </c>
    </row>
    <row r="8" spans="1:7" ht="16.8" x14ac:dyDescent="0.25">
      <c r="A8" s="16" t="s">
        <v>104</v>
      </c>
      <c r="B8" s="67" t="s">
        <v>256</v>
      </c>
      <c r="C8" s="230" t="s">
        <v>108</v>
      </c>
      <c r="D8" s="130" t="s">
        <v>220</v>
      </c>
      <c r="E8" s="130">
        <v>7</v>
      </c>
      <c r="F8" s="261"/>
      <c r="G8" s="22">
        <f t="shared" si="0"/>
        <v>0</v>
      </c>
    </row>
    <row r="9" spans="1:7" ht="16.8" x14ac:dyDescent="0.25">
      <c r="A9" s="16" t="s">
        <v>104</v>
      </c>
      <c r="B9" s="67" t="s">
        <v>184</v>
      </c>
      <c r="C9" s="230" t="s">
        <v>257</v>
      </c>
      <c r="D9" s="130" t="s">
        <v>220</v>
      </c>
      <c r="E9" s="130">
        <v>3.5</v>
      </c>
      <c r="F9" s="261"/>
      <c r="G9" s="22">
        <f t="shared" si="0"/>
        <v>0</v>
      </c>
    </row>
    <row r="10" spans="1:7" x14ac:dyDescent="0.25">
      <c r="A10" s="16" t="s">
        <v>104</v>
      </c>
      <c r="B10" s="67" t="s">
        <v>185</v>
      </c>
      <c r="C10" s="230" t="s">
        <v>114</v>
      </c>
      <c r="D10" s="130" t="s">
        <v>18</v>
      </c>
      <c r="E10" s="130">
        <v>17</v>
      </c>
      <c r="F10" s="261"/>
      <c r="G10" s="22">
        <f t="shared" si="0"/>
        <v>0</v>
      </c>
    </row>
    <row r="11" spans="1:7" ht="16.8" x14ac:dyDescent="0.25">
      <c r="A11" s="16" t="s">
        <v>104</v>
      </c>
      <c r="B11" s="67" t="s">
        <v>186</v>
      </c>
      <c r="C11" s="136" t="s">
        <v>115</v>
      </c>
      <c r="D11" s="130" t="s">
        <v>224</v>
      </c>
      <c r="E11" s="130">
        <v>0.3</v>
      </c>
      <c r="F11" s="261"/>
      <c r="G11" s="22">
        <f t="shared" si="0"/>
        <v>0</v>
      </c>
    </row>
    <row r="12" spans="1:7" ht="16.8" x14ac:dyDescent="0.25">
      <c r="A12" s="16" t="s">
        <v>104</v>
      </c>
      <c r="B12" s="67" t="s">
        <v>188</v>
      </c>
      <c r="C12" s="136" t="s">
        <v>117</v>
      </c>
      <c r="D12" s="130" t="s">
        <v>220</v>
      </c>
      <c r="E12" s="130">
        <v>7.5</v>
      </c>
      <c r="F12" s="261"/>
      <c r="G12" s="22">
        <f t="shared" si="0"/>
        <v>0</v>
      </c>
    </row>
    <row r="13" spans="1:7" ht="27.6" x14ac:dyDescent="0.25">
      <c r="A13" s="16" t="s">
        <v>104</v>
      </c>
      <c r="B13" s="67" t="s">
        <v>190</v>
      </c>
      <c r="C13" s="136" t="s">
        <v>118</v>
      </c>
      <c r="D13" s="130" t="s">
        <v>119</v>
      </c>
      <c r="E13" s="130">
        <v>1</v>
      </c>
      <c r="F13" s="261"/>
      <c r="G13" s="22">
        <f t="shared" si="0"/>
        <v>0</v>
      </c>
    </row>
    <row r="14" spans="1:7" ht="27.6" x14ac:dyDescent="0.25">
      <c r="A14" s="16" t="s">
        <v>104</v>
      </c>
      <c r="B14" s="67" t="s">
        <v>192</v>
      </c>
      <c r="C14" s="230" t="s">
        <v>120</v>
      </c>
      <c r="D14" s="130" t="s">
        <v>113</v>
      </c>
      <c r="E14" s="130">
        <v>2</v>
      </c>
      <c r="F14" s="261"/>
      <c r="G14" s="22">
        <f t="shared" si="0"/>
        <v>0</v>
      </c>
    </row>
    <row r="15" spans="1:7" x14ac:dyDescent="0.25">
      <c r="A15" s="16" t="s">
        <v>104</v>
      </c>
      <c r="B15" s="67" t="s">
        <v>194</v>
      </c>
      <c r="C15" s="230" t="s">
        <v>121</v>
      </c>
      <c r="D15" s="130" t="s">
        <v>113</v>
      </c>
      <c r="E15" s="130">
        <v>4</v>
      </c>
      <c r="F15" s="261"/>
      <c r="G15" s="22">
        <f t="shared" si="0"/>
        <v>0</v>
      </c>
    </row>
    <row r="16" spans="1:7" ht="17.399999999999999" thickBot="1" x14ac:dyDescent="0.3">
      <c r="A16" s="16" t="s">
        <v>104</v>
      </c>
      <c r="B16" s="265" t="s">
        <v>196</v>
      </c>
      <c r="C16" s="230" t="s">
        <v>123</v>
      </c>
      <c r="D16" s="130" t="s">
        <v>220</v>
      </c>
      <c r="E16" s="130">
        <v>16.399999999999999</v>
      </c>
      <c r="F16" s="261"/>
      <c r="G16" s="22">
        <f t="shared" si="0"/>
        <v>0</v>
      </c>
    </row>
    <row r="17" spans="1:9" ht="28.2" thickBot="1" x14ac:dyDescent="0.3">
      <c r="A17" s="158" t="s">
        <v>104</v>
      </c>
      <c r="B17" s="264" t="s">
        <v>197</v>
      </c>
      <c r="C17" s="156" t="s">
        <v>124</v>
      </c>
      <c r="D17" s="150" t="s">
        <v>119</v>
      </c>
      <c r="E17" s="150">
        <v>2</v>
      </c>
      <c r="F17" s="263"/>
      <c r="G17" s="152">
        <f t="shared" si="0"/>
        <v>0</v>
      </c>
      <c r="H17" s="45" t="s">
        <v>74</v>
      </c>
      <c r="I17" s="31">
        <f>ROUND(SUM(G5:G17),2)</f>
        <v>0</v>
      </c>
    </row>
    <row r="18" spans="1:9" ht="27.6" x14ac:dyDescent="0.25">
      <c r="A18" s="10" t="s">
        <v>258</v>
      </c>
      <c r="B18" s="62" t="s">
        <v>236</v>
      </c>
      <c r="C18" s="135" t="s">
        <v>259</v>
      </c>
      <c r="D18" s="240" t="s">
        <v>224</v>
      </c>
      <c r="E18" s="240">
        <v>1</v>
      </c>
      <c r="F18" s="262"/>
      <c r="G18" s="15">
        <f t="shared" si="0"/>
        <v>0</v>
      </c>
      <c r="H18" s="33"/>
      <c r="I18" s="34"/>
    </row>
    <row r="19" spans="1:9" ht="27.6" x14ac:dyDescent="0.25">
      <c r="A19" s="16" t="s">
        <v>258</v>
      </c>
      <c r="B19" s="67" t="s">
        <v>78</v>
      </c>
      <c r="C19" s="136" t="s">
        <v>128</v>
      </c>
      <c r="D19" s="168" t="s">
        <v>224</v>
      </c>
      <c r="E19" s="168">
        <v>8</v>
      </c>
      <c r="F19" s="261"/>
      <c r="G19" s="22">
        <f t="shared" si="0"/>
        <v>0</v>
      </c>
      <c r="H19" s="33"/>
      <c r="I19" s="34"/>
    </row>
    <row r="20" spans="1:9" ht="16.8" x14ac:dyDescent="0.25">
      <c r="A20" s="16" t="s">
        <v>258</v>
      </c>
      <c r="B20" s="67" t="s">
        <v>80</v>
      </c>
      <c r="C20" s="136" t="s">
        <v>260</v>
      </c>
      <c r="D20" s="168" t="s">
        <v>220</v>
      </c>
      <c r="E20" s="168">
        <v>35</v>
      </c>
      <c r="F20" s="261"/>
      <c r="G20" s="22">
        <f t="shared" si="0"/>
        <v>0</v>
      </c>
      <c r="H20" s="33"/>
      <c r="I20" s="34"/>
    </row>
    <row r="21" spans="1:9" ht="16.8" x14ac:dyDescent="0.25">
      <c r="A21" s="16" t="s">
        <v>258</v>
      </c>
      <c r="B21" s="67" t="s">
        <v>82</v>
      </c>
      <c r="C21" s="136" t="s">
        <v>261</v>
      </c>
      <c r="D21" s="168" t="s">
        <v>224</v>
      </c>
      <c r="E21" s="168">
        <v>10.5</v>
      </c>
      <c r="F21" s="261"/>
      <c r="G21" s="22">
        <f t="shared" si="0"/>
        <v>0</v>
      </c>
      <c r="H21" s="33"/>
      <c r="I21" s="34"/>
    </row>
    <row r="22" spans="1:9" ht="16.8" x14ac:dyDescent="0.25">
      <c r="A22" s="16" t="s">
        <v>258</v>
      </c>
      <c r="B22" s="67" t="s">
        <v>84</v>
      </c>
      <c r="C22" s="136" t="s">
        <v>131</v>
      </c>
      <c r="D22" s="168" t="s">
        <v>220</v>
      </c>
      <c r="E22" s="168">
        <v>10</v>
      </c>
      <c r="F22" s="261"/>
      <c r="G22" s="22">
        <f t="shared" si="0"/>
        <v>0</v>
      </c>
      <c r="H22" s="33"/>
      <c r="I22" s="34"/>
    </row>
    <row r="23" spans="1:9" ht="28.2" thickBot="1" x14ac:dyDescent="0.3">
      <c r="A23" s="16" t="s">
        <v>258</v>
      </c>
      <c r="B23" s="67" t="s">
        <v>86</v>
      </c>
      <c r="C23" s="136" t="s">
        <v>262</v>
      </c>
      <c r="D23" s="168" t="s">
        <v>224</v>
      </c>
      <c r="E23" s="168">
        <v>1</v>
      </c>
      <c r="F23" s="261"/>
      <c r="G23" s="22">
        <f t="shared" si="0"/>
        <v>0</v>
      </c>
      <c r="H23" s="33"/>
      <c r="I23" s="34"/>
    </row>
    <row r="24" spans="1:9" s="37" customFormat="1" ht="28.2" thickBot="1" x14ac:dyDescent="0.3">
      <c r="A24" s="158" t="s">
        <v>258</v>
      </c>
      <c r="B24" s="159" t="s">
        <v>88</v>
      </c>
      <c r="C24" s="156" t="s">
        <v>133</v>
      </c>
      <c r="D24" s="258" t="s">
        <v>220</v>
      </c>
      <c r="E24" s="258">
        <v>10</v>
      </c>
      <c r="F24" s="218"/>
      <c r="G24" s="152">
        <f t="shared" si="0"/>
        <v>0</v>
      </c>
      <c r="H24" s="45" t="s">
        <v>102</v>
      </c>
      <c r="I24" s="31">
        <f>ROUND(SUM(G18:G24),2)</f>
        <v>0</v>
      </c>
    </row>
    <row r="25" spans="1:9" s="37" customFormat="1" ht="27.6" x14ac:dyDescent="0.25">
      <c r="A25" s="10" t="s">
        <v>263</v>
      </c>
      <c r="B25" s="11" t="s">
        <v>264</v>
      </c>
      <c r="C25" s="135" t="s">
        <v>136</v>
      </c>
      <c r="D25" s="240" t="s">
        <v>220</v>
      </c>
      <c r="E25" s="80">
        <v>3</v>
      </c>
      <c r="F25" s="139"/>
      <c r="G25" s="15">
        <f t="shared" si="0"/>
        <v>0</v>
      </c>
      <c r="H25" s="33"/>
      <c r="I25" s="34"/>
    </row>
    <row r="26" spans="1:9" s="37" customFormat="1" ht="28.2" thickBot="1" x14ac:dyDescent="0.3">
      <c r="A26" s="16" t="s">
        <v>263</v>
      </c>
      <c r="B26" s="17" t="s">
        <v>137</v>
      </c>
      <c r="C26" s="136" t="s">
        <v>265</v>
      </c>
      <c r="D26" s="168" t="s">
        <v>220</v>
      </c>
      <c r="E26" s="130">
        <v>3</v>
      </c>
      <c r="F26" s="39"/>
      <c r="G26" s="22">
        <f t="shared" si="0"/>
        <v>0</v>
      </c>
      <c r="H26" s="33"/>
      <c r="I26" s="34"/>
    </row>
    <row r="27" spans="1:9" s="37" customFormat="1" ht="28.2" thickBot="1" x14ac:dyDescent="0.3">
      <c r="A27" s="158" t="s">
        <v>263</v>
      </c>
      <c r="B27" s="159" t="s">
        <v>139</v>
      </c>
      <c r="C27" s="156" t="s">
        <v>140</v>
      </c>
      <c r="D27" s="258" t="s">
        <v>18</v>
      </c>
      <c r="E27" s="150">
        <v>17</v>
      </c>
      <c r="F27" s="218"/>
      <c r="G27" s="152">
        <f t="shared" si="0"/>
        <v>0</v>
      </c>
      <c r="H27" s="45" t="s">
        <v>141</v>
      </c>
      <c r="I27" s="31">
        <f>ROUND(SUM(G25:G27),2)</f>
        <v>0</v>
      </c>
    </row>
    <row r="28" spans="1:9" s="37" customFormat="1" ht="27.6" x14ac:dyDescent="0.25">
      <c r="A28" s="10" t="s">
        <v>266</v>
      </c>
      <c r="B28" s="11" t="s">
        <v>267</v>
      </c>
      <c r="C28" s="135" t="s">
        <v>268</v>
      </c>
      <c r="D28" s="240" t="s">
        <v>220</v>
      </c>
      <c r="E28" s="80">
        <v>21.2</v>
      </c>
      <c r="F28" s="139"/>
      <c r="G28" s="15">
        <f t="shared" si="0"/>
        <v>0</v>
      </c>
      <c r="H28" s="33"/>
      <c r="I28" s="34"/>
    </row>
    <row r="29" spans="1:9" s="37" customFormat="1" ht="27.6" x14ac:dyDescent="0.25">
      <c r="A29" s="16" t="s">
        <v>269</v>
      </c>
      <c r="B29" s="17" t="s">
        <v>270</v>
      </c>
      <c r="C29" s="136" t="s">
        <v>146</v>
      </c>
      <c r="D29" s="168" t="s">
        <v>220</v>
      </c>
      <c r="E29" s="130">
        <v>3.6</v>
      </c>
      <c r="F29" s="39"/>
      <c r="G29" s="22">
        <f t="shared" si="0"/>
        <v>0</v>
      </c>
      <c r="H29" s="33"/>
      <c r="I29" s="34"/>
    </row>
    <row r="30" spans="1:9" s="37" customFormat="1" ht="27.6" x14ac:dyDescent="0.25">
      <c r="A30" s="16" t="s">
        <v>269</v>
      </c>
      <c r="B30" s="17" t="s">
        <v>271</v>
      </c>
      <c r="C30" s="136" t="s">
        <v>150</v>
      </c>
      <c r="D30" s="168" t="s">
        <v>220</v>
      </c>
      <c r="E30" s="130">
        <v>2.4</v>
      </c>
      <c r="F30" s="39"/>
      <c r="G30" s="22">
        <f t="shared" si="0"/>
        <v>0</v>
      </c>
      <c r="H30" s="33"/>
      <c r="I30" s="34"/>
    </row>
    <row r="31" spans="1:9" s="37" customFormat="1" ht="27.6" x14ac:dyDescent="0.25">
      <c r="A31" s="16" t="s">
        <v>269</v>
      </c>
      <c r="B31" s="17" t="s">
        <v>272</v>
      </c>
      <c r="C31" s="136" t="s">
        <v>152</v>
      </c>
      <c r="D31" s="168" t="s">
        <v>220</v>
      </c>
      <c r="E31" s="130">
        <v>1.2</v>
      </c>
      <c r="F31" s="39"/>
      <c r="G31" s="22">
        <f t="shared" si="0"/>
        <v>0</v>
      </c>
      <c r="H31" s="33"/>
      <c r="I31" s="34"/>
    </row>
    <row r="32" spans="1:9" s="37" customFormat="1" ht="27.6" x14ac:dyDescent="0.25">
      <c r="A32" s="16" t="s">
        <v>269</v>
      </c>
      <c r="B32" s="17" t="s">
        <v>273</v>
      </c>
      <c r="C32" s="136" t="s">
        <v>274</v>
      </c>
      <c r="D32" s="168" t="s">
        <v>220</v>
      </c>
      <c r="E32" s="130">
        <v>17.600000000000001</v>
      </c>
      <c r="F32" s="39"/>
      <c r="G32" s="22">
        <f t="shared" si="0"/>
        <v>0</v>
      </c>
      <c r="H32" s="33"/>
      <c r="I32" s="34"/>
    </row>
    <row r="33" spans="1:9" s="37" customFormat="1" ht="27.6" x14ac:dyDescent="0.25">
      <c r="A33" s="16" t="s">
        <v>269</v>
      </c>
      <c r="B33" s="17" t="s">
        <v>153</v>
      </c>
      <c r="C33" s="136" t="s">
        <v>275</v>
      </c>
      <c r="D33" s="168" t="s">
        <v>220</v>
      </c>
      <c r="E33" s="130">
        <v>3.6</v>
      </c>
      <c r="F33" s="39"/>
      <c r="G33" s="22">
        <f t="shared" si="0"/>
        <v>0</v>
      </c>
      <c r="H33" s="33"/>
      <c r="I33" s="34"/>
    </row>
    <row r="34" spans="1:9" s="37" customFormat="1" ht="31.2" thickBot="1" x14ac:dyDescent="0.3">
      <c r="A34" s="16" t="s">
        <v>269</v>
      </c>
      <c r="B34" s="17" t="s">
        <v>155</v>
      </c>
      <c r="C34" s="136" t="s">
        <v>276</v>
      </c>
      <c r="D34" s="168" t="s">
        <v>18</v>
      </c>
      <c r="E34" s="130">
        <v>11</v>
      </c>
      <c r="F34" s="39"/>
      <c r="G34" s="22">
        <f t="shared" si="0"/>
        <v>0</v>
      </c>
      <c r="H34" s="33"/>
      <c r="I34" s="34"/>
    </row>
    <row r="35" spans="1:9" s="37" customFormat="1" ht="28.2" thickBot="1" x14ac:dyDescent="0.3">
      <c r="A35" s="24" t="s">
        <v>269</v>
      </c>
      <c r="B35" s="25" t="s">
        <v>157</v>
      </c>
      <c r="C35" s="137" t="s">
        <v>158</v>
      </c>
      <c r="D35" s="171" t="s">
        <v>18</v>
      </c>
      <c r="E35" s="134">
        <v>11</v>
      </c>
      <c r="F35" s="44"/>
      <c r="G35" s="29">
        <f t="shared" si="0"/>
        <v>0</v>
      </c>
      <c r="H35" s="45" t="s">
        <v>159</v>
      </c>
      <c r="I35" s="31">
        <f>ROUND(SUM(G28:G35),2)</f>
        <v>0</v>
      </c>
    </row>
    <row r="36" spans="1:9" s="37" customFormat="1" ht="27.6" x14ac:dyDescent="0.25">
      <c r="A36" s="179" t="s">
        <v>277</v>
      </c>
      <c r="B36" s="190" t="s">
        <v>278</v>
      </c>
      <c r="C36" s="260" t="s">
        <v>279</v>
      </c>
      <c r="D36" s="259" t="s">
        <v>224</v>
      </c>
      <c r="E36" s="128">
        <v>0.5</v>
      </c>
      <c r="F36" s="140"/>
      <c r="G36" s="195">
        <f t="shared" si="0"/>
        <v>0</v>
      </c>
      <c r="H36" s="33"/>
      <c r="I36" s="34"/>
    </row>
    <row r="37" spans="1:9" s="37" customFormat="1" ht="27.6" x14ac:dyDescent="0.25">
      <c r="A37" s="16" t="s">
        <v>277</v>
      </c>
      <c r="B37" s="17" t="s">
        <v>280</v>
      </c>
      <c r="C37" s="136" t="s">
        <v>281</v>
      </c>
      <c r="D37" s="168" t="s">
        <v>220</v>
      </c>
      <c r="E37" s="130">
        <v>13.5</v>
      </c>
      <c r="F37" s="39"/>
      <c r="G37" s="22">
        <f t="shared" si="0"/>
        <v>0</v>
      </c>
      <c r="H37" s="33"/>
      <c r="I37" s="34"/>
    </row>
    <row r="38" spans="1:9" s="37" customFormat="1" ht="27.6" x14ac:dyDescent="0.25">
      <c r="A38" s="16" t="s">
        <v>277</v>
      </c>
      <c r="B38" s="17" t="s">
        <v>282</v>
      </c>
      <c r="C38" s="136" t="s">
        <v>146</v>
      </c>
      <c r="D38" s="168" t="s">
        <v>220</v>
      </c>
      <c r="E38" s="130">
        <v>13.5</v>
      </c>
      <c r="F38" s="39"/>
      <c r="G38" s="22">
        <f t="shared" si="0"/>
        <v>0</v>
      </c>
      <c r="H38" s="33"/>
      <c r="I38" s="34"/>
    </row>
    <row r="39" spans="1:9" s="37" customFormat="1" ht="27.6" x14ac:dyDescent="0.25">
      <c r="A39" s="16" t="s">
        <v>277</v>
      </c>
      <c r="B39" s="17" t="s">
        <v>283</v>
      </c>
      <c r="C39" s="136" t="s">
        <v>148</v>
      </c>
      <c r="D39" s="168" t="s">
        <v>220</v>
      </c>
      <c r="E39" s="130">
        <v>10.1</v>
      </c>
      <c r="F39" s="39"/>
      <c r="G39" s="22">
        <f t="shared" si="0"/>
        <v>0</v>
      </c>
      <c r="H39" s="33"/>
      <c r="I39" s="34"/>
    </row>
    <row r="40" spans="1:9" s="37" customFormat="1" ht="27.6" x14ac:dyDescent="0.25">
      <c r="A40" s="16" t="s">
        <v>277</v>
      </c>
      <c r="B40" s="17" t="s">
        <v>284</v>
      </c>
      <c r="C40" s="136" t="s">
        <v>150</v>
      </c>
      <c r="D40" s="168" t="s">
        <v>220</v>
      </c>
      <c r="E40" s="130">
        <v>2.4</v>
      </c>
      <c r="F40" s="39"/>
      <c r="G40" s="22">
        <f t="shared" si="0"/>
        <v>0</v>
      </c>
      <c r="H40" s="33"/>
      <c r="I40" s="34"/>
    </row>
    <row r="41" spans="1:9" s="37" customFormat="1" ht="27.6" x14ac:dyDescent="0.25">
      <c r="A41" s="16" t="s">
        <v>277</v>
      </c>
      <c r="B41" s="17" t="s">
        <v>285</v>
      </c>
      <c r="C41" s="136" t="s">
        <v>152</v>
      </c>
      <c r="D41" s="168" t="s">
        <v>220</v>
      </c>
      <c r="E41" s="130">
        <v>1</v>
      </c>
      <c r="F41" s="39"/>
      <c r="G41" s="22">
        <f t="shared" si="0"/>
        <v>0</v>
      </c>
      <c r="H41" s="33"/>
      <c r="I41" s="34"/>
    </row>
    <row r="42" spans="1:9" s="37" customFormat="1" ht="30.6" x14ac:dyDescent="0.25">
      <c r="A42" s="16" t="s">
        <v>277</v>
      </c>
      <c r="B42" s="17" t="s">
        <v>286</v>
      </c>
      <c r="C42" s="136" t="s">
        <v>276</v>
      </c>
      <c r="D42" s="168" t="s">
        <v>18</v>
      </c>
      <c r="E42" s="130">
        <v>6</v>
      </c>
      <c r="F42" s="39"/>
      <c r="G42" s="22">
        <f t="shared" si="0"/>
        <v>0</v>
      </c>
      <c r="H42" s="33"/>
      <c r="I42" s="34"/>
    </row>
    <row r="43" spans="1:9" s="37" customFormat="1" ht="28.2" thickBot="1" x14ac:dyDescent="0.3">
      <c r="A43" s="16" t="s">
        <v>277</v>
      </c>
      <c r="B43" s="17" t="s">
        <v>287</v>
      </c>
      <c r="C43" s="136" t="s">
        <v>156</v>
      </c>
      <c r="D43" s="168" t="s">
        <v>18</v>
      </c>
      <c r="E43" s="130">
        <v>9</v>
      </c>
      <c r="F43" s="39"/>
      <c r="G43" s="22">
        <f t="shared" si="0"/>
        <v>0</v>
      </c>
      <c r="H43" s="33"/>
      <c r="I43" s="34"/>
    </row>
    <row r="44" spans="1:9" s="37" customFormat="1" ht="28.2" thickBot="1" x14ac:dyDescent="0.3">
      <c r="A44" s="24" t="s">
        <v>277</v>
      </c>
      <c r="B44" s="25" t="s">
        <v>288</v>
      </c>
      <c r="C44" s="137" t="s">
        <v>158</v>
      </c>
      <c r="D44" s="171" t="s">
        <v>18</v>
      </c>
      <c r="E44" s="134">
        <v>6</v>
      </c>
      <c r="F44" s="44"/>
      <c r="G44" s="29">
        <f t="shared" si="0"/>
        <v>0</v>
      </c>
      <c r="H44" s="45" t="s">
        <v>289</v>
      </c>
      <c r="I44" s="31">
        <f>ROUND(SUM(G36:G44),2)</f>
        <v>0</v>
      </c>
    </row>
    <row r="45" spans="1:9" s="37" customFormat="1" ht="14.4" thickBot="1" x14ac:dyDescent="0.3">
      <c r="A45" s="179" t="s">
        <v>290</v>
      </c>
      <c r="B45" s="190" t="s">
        <v>291</v>
      </c>
      <c r="C45" s="260" t="s">
        <v>164</v>
      </c>
      <c r="D45" s="259" t="s">
        <v>113</v>
      </c>
      <c r="E45" s="128">
        <v>5</v>
      </c>
      <c r="F45" s="140"/>
      <c r="G45" s="195">
        <f t="shared" si="0"/>
        <v>0</v>
      </c>
      <c r="H45" s="33"/>
      <c r="I45" s="34"/>
    </row>
    <row r="46" spans="1:9" s="37" customFormat="1" ht="28.2" thickBot="1" x14ac:dyDescent="0.3">
      <c r="A46" s="158" t="s">
        <v>290</v>
      </c>
      <c r="B46" s="159" t="s">
        <v>292</v>
      </c>
      <c r="C46" s="156" t="s">
        <v>166</v>
      </c>
      <c r="D46" s="258" t="s">
        <v>220</v>
      </c>
      <c r="E46" s="150">
        <v>16.399999999999999</v>
      </c>
      <c r="F46" s="218"/>
      <c r="G46" s="152">
        <f t="shared" si="0"/>
        <v>0</v>
      </c>
      <c r="H46" s="45" t="s">
        <v>167</v>
      </c>
      <c r="I46" s="31">
        <f>ROUND(SUM(G45:G46),2)</f>
        <v>0</v>
      </c>
    </row>
    <row r="47" spans="1:9" s="37" customFormat="1" ht="14.4" thickBot="1" x14ac:dyDescent="0.3">
      <c r="A47" s="10" t="s">
        <v>168</v>
      </c>
      <c r="B47" s="11" t="s">
        <v>169</v>
      </c>
      <c r="C47" s="135" t="s">
        <v>172</v>
      </c>
      <c r="D47" s="240" t="s">
        <v>43</v>
      </c>
      <c r="E47" s="80">
        <v>1</v>
      </c>
      <c r="F47" s="139"/>
      <c r="G47" s="15">
        <f t="shared" si="0"/>
        <v>0</v>
      </c>
      <c r="H47" s="45"/>
      <c r="I47" s="31"/>
    </row>
    <row r="48" spans="1:9" s="37" customFormat="1" ht="28.2" thickBot="1" x14ac:dyDescent="0.3">
      <c r="A48" s="24" t="s">
        <v>168</v>
      </c>
      <c r="B48" s="25" t="s">
        <v>171</v>
      </c>
      <c r="C48" s="137" t="s">
        <v>174</v>
      </c>
      <c r="D48" s="171" t="s">
        <v>43</v>
      </c>
      <c r="E48" s="134">
        <v>1</v>
      </c>
      <c r="F48" s="44"/>
      <c r="G48" s="29">
        <f t="shared" si="0"/>
        <v>0</v>
      </c>
      <c r="H48" s="45" t="s">
        <v>175</v>
      </c>
      <c r="I48" s="31">
        <f>ROUND(SUM(G47:G48),2)</f>
        <v>0</v>
      </c>
    </row>
    <row r="49" spans="1:9" ht="42" thickBot="1" x14ac:dyDescent="0.3">
      <c r="A49" s="46"/>
      <c r="B49" s="47"/>
      <c r="C49" s="46"/>
      <c r="D49" s="47"/>
      <c r="E49" s="47"/>
      <c r="F49" s="48" t="s">
        <v>293</v>
      </c>
      <c r="G49" s="49">
        <f>SUM(G5:G48)</f>
        <v>0</v>
      </c>
      <c r="H49" s="50"/>
      <c r="I49" s="34"/>
    </row>
    <row r="50" spans="1:9" x14ac:dyDescent="0.25">
      <c r="A50" s="143"/>
      <c r="B50" s="144"/>
      <c r="C50" s="144"/>
      <c r="D50" s="144"/>
      <c r="E50" s="145"/>
      <c r="F50" s="144"/>
      <c r="G50" s="83"/>
    </row>
  </sheetData>
  <mergeCells count="2">
    <mergeCell ref="A1:G1"/>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624D-069F-4025-9D07-0BA9E76CE6B8}">
  <dimension ref="A1:I50"/>
  <sheetViews>
    <sheetView topLeftCell="G37" zoomScale="85" zoomScaleNormal="85" workbookViewId="0">
      <selection activeCell="C10" sqref="C10"/>
    </sheetView>
  </sheetViews>
  <sheetFormatPr defaultColWidth="9.109375" defaultRowHeight="13.8" x14ac:dyDescent="0.25"/>
  <cols>
    <col min="1" max="1" width="39.6640625" style="51" customWidth="1"/>
    <col min="2" max="2" width="10.5546875" style="52" customWidth="1"/>
    <col min="3" max="3" width="71.66406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9" ht="39.9" customHeight="1" x14ac:dyDescent="0.25">
      <c r="A1" s="288" t="s">
        <v>176</v>
      </c>
      <c r="B1" s="288"/>
      <c r="C1" s="288"/>
      <c r="D1" s="288"/>
      <c r="E1" s="288"/>
      <c r="F1" s="288"/>
      <c r="G1" s="288"/>
    </row>
    <row r="2" spans="1:9" ht="21.75" customHeight="1" thickBot="1" x14ac:dyDescent="0.3">
      <c r="A2" s="3"/>
      <c r="B2" s="3"/>
      <c r="C2" s="3"/>
      <c r="D2" s="3"/>
      <c r="E2" s="4"/>
      <c r="F2" s="3"/>
      <c r="G2" s="3"/>
    </row>
    <row r="3" spans="1:9" ht="21.75" customHeight="1" thickBot="1" x14ac:dyDescent="0.3">
      <c r="A3" s="289" t="s">
        <v>252</v>
      </c>
      <c r="B3" s="290"/>
      <c r="C3" s="290"/>
      <c r="D3" s="290"/>
      <c r="E3" s="290"/>
      <c r="F3" s="290"/>
      <c r="G3" s="291"/>
    </row>
    <row r="4" spans="1:9" ht="46.95" customHeight="1" thickBot="1" x14ac:dyDescent="0.3">
      <c r="A4" s="5" t="s">
        <v>2</v>
      </c>
      <c r="B4" s="267" t="s">
        <v>3</v>
      </c>
      <c r="C4" s="6" t="s">
        <v>4</v>
      </c>
      <c r="D4" s="6" t="s">
        <v>5</v>
      </c>
      <c r="E4" s="7" t="s">
        <v>6</v>
      </c>
      <c r="F4" s="8" t="s">
        <v>7</v>
      </c>
      <c r="G4" s="9" t="s">
        <v>8</v>
      </c>
    </row>
    <row r="5" spans="1:9" ht="35.4" customHeight="1" x14ac:dyDescent="0.25">
      <c r="A5" s="266" t="s">
        <v>104</v>
      </c>
      <c r="B5" s="62" t="s">
        <v>178</v>
      </c>
      <c r="C5" s="135" t="s">
        <v>105</v>
      </c>
      <c r="D5" s="80" t="s">
        <v>43</v>
      </c>
      <c r="E5" s="80">
        <v>1</v>
      </c>
      <c r="F5" s="262"/>
      <c r="G5" s="15">
        <f t="shared" ref="G5:G48" si="0">ROUND((E5*F5),2)</f>
        <v>0</v>
      </c>
    </row>
    <row r="6" spans="1:9" ht="24" customHeight="1" x14ac:dyDescent="0.25">
      <c r="A6" s="16" t="s">
        <v>104</v>
      </c>
      <c r="B6" s="67" t="s">
        <v>179</v>
      </c>
      <c r="C6" s="230" t="s">
        <v>106</v>
      </c>
      <c r="D6" s="131" t="s">
        <v>18</v>
      </c>
      <c r="E6" s="130">
        <v>21</v>
      </c>
      <c r="F6" s="261"/>
      <c r="G6" s="22">
        <f t="shared" si="0"/>
        <v>0</v>
      </c>
    </row>
    <row r="7" spans="1:9" ht="30.6" customHeight="1" x14ac:dyDescent="0.25">
      <c r="A7" s="16" t="s">
        <v>104</v>
      </c>
      <c r="B7" s="67" t="s">
        <v>181</v>
      </c>
      <c r="C7" s="230" t="s">
        <v>107</v>
      </c>
      <c r="D7" s="131" t="s">
        <v>18</v>
      </c>
      <c r="E7" s="130">
        <v>12</v>
      </c>
      <c r="F7" s="261"/>
      <c r="G7" s="22">
        <f t="shared" si="0"/>
        <v>0</v>
      </c>
    </row>
    <row r="8" spans="1:9" ht="30.6" customHeight="1" x14ac:dyDescent="0.25">
      <c r="A8" s="16" t="s">
        <v>104</v>
      </c>
      <c r="B8" s="67" t="s">
        <v>256</v>
      </c>
      <c r="C8" s="230" t="s">
        <v>294</v>
      </c>
      <c r="D8" s="130" t="s">
        <v>220</v>
      </c>
      <c r="E8" s="130">
        <v>9</v>
      </c>
      <c r="F8" s="261"/>
      <c r="G8" s="22">
        <f t="shared" si="0"/>
        <v>0</v>
      </c>
    </row>
    <row r="9" spans="1:9" ht="30.6" customHeight="1" x14ac:dyDescent="0.25">
      <c r="A9" s="16" t="s">
        <v>104</v>
      </c>
      <c r="B9" s="67" t="s">
        <v>184</v>
      </c>
      <c r="C9" s="230" t="s">
        <v>114</v>
      </c>
      <c r="D9" s="130" t="s">
        <v>18</v>
      </c>
      <c r="E9" s="130">
        <v>21</v>
      </c>
      <c r="F9" s="261"/>
      <c r="G9" s="22">
        <f t="shared" si="0"/>
        <v>0</v>
      </c>
    </row>
    <row r="10" spans="1:9" ht="30.6" customHeight="1" x14ac:dyDescent="0.25">
      <c r="A10" s="16" t="s">
        <v>104</v>
      </c>
      <c r="B10" s="67" t="s">
        <v>185</v>
      </c>
      <c r="C10" s="136" t="s">
        <v>115</v>
      </c>
      <c r="D10" s="130" t="s">
        <v>224</v>
      </c>
      <c r="E10" s="130">
        <v>0.34</v>
      </c>
      <c r="F10" s="261"/>
      <c r="G10" s="22">
        <f t="shared" si="0"/>
        <v>0</v>
      </c>
    </row>
    <row r="11" spans="1:9" ht="30.6" customHeight="1" x14ac:dyDescent="0.25">
      <c r="A11" s="16" t="s">
        <v>104</v>
      </c>
      <c r="B11" s="67" t="s">
        <v>186</v>
      </c>
      <c r="C11" s="136" t="s">
        <v>118</v>
      </c>
      <c r="D11" s="130" t="s">
        <v>119</v>
      </c>
      <c r="E11" s="130">
        <v>0.9</v>
      </c>
      <c r="F11" s="261"/>
      <c r="G11" s="22">
        <f t="shared" si="0"/>
        <v>0</v>
      </c>
    </row>
    <row r="12" spans="1:9" ht="30.6" customHeight="1" x14ac:dyDescent="0.25">
      <c r="A12" s="16" t="s">
        <v>104</v>
      </c>
      <c r="B12" s="67" t="s">
        <v>188</v>
      </c>
      <c r="C12" s="230" t="s">
        <v>120</v>
      </c>
      <c r="D12" s="130" t="s">
        <v>113</v>
      </c>
      <c r="E12" s="130">
        <v>3</v>
      </c>
      <c r="F12" s="261"/>
      <c r="G12" s="22">
        <f t="shared" si="0"/>
        <v>0</v>
      </c>
    </row>
    <row r="13" spans="1:9" ht="30.6" customHeight="1" x14ac:dyDescent="0.25">
      <c r="A13" s="16" t="s">
        <v>104</v>
      </c>
      <c r="B13" s="67" t="s">
        <v>190</v>
      </c>
      <c r="C13" s="230" t="s">
        <v>121</v>
      </c>
      <c r="D13" s="130" t="s">
        <v>113</v>
      </c>
      <c r="E13" s="130">
        <v>4</v>
      </c>
      <c r="F13" s="261"/>
      <c r="G13" s="22">
        <f t="shared" si="0"/>
        <v>0</v>
      </c>
    </row>
    <row r="14" spans="1:9" ht="30.6" customHeight="1" x14ac:dyDescent="0.25">
      <c r="A14" s="16" t="s">
        <v>104</v>
      </c>
      <c r="B14" s="67" t="s">
        <v>192</v>
      </c>
      <c r="C14" s="230" t="s">
        <v>122</v>
      </c>
      <c r="D14" s="130" t="s">
        <v>113</v>
      </c>
      <c r="E14" s="130">
        <v>2</v>
      </c>
      <c r="F14" s="261"/>
      <c r="G14" s="22">
        <f t="shared" si="0"/>
        <v>0</v>
      </c>
    </row>
    <row r="15" spans="1:9" ht="28.95" customHeight="1" thickBot="1" x14ac:dyDescent="0.3">
      <c r="A15" s="16" t="s">
        <v>104</v>
      </c>
      <c r="B15" s="265" t="s">
        <v>194</v>
      </c>
      <c r="C15" s="230" t="s">
        <v>123</v>
      </c>
      <c r="D15" s="130" t="s">
        <v>220</v>
      </c>
      <c r="E15" s="130">
        <v>16</v>
      </c>
      <c r="F15" s="261"/>
      <c r="G15" s="22">
        <f t="shared" si="0"/>
        <v>0</v>
      </c>
    </row>
    <row r="16" spans="1:9" ht="34.200000000000003" customHeight="1" thickBot="1" x14ac:dyDescent="0.3">
      <c r="A16" s="158" t="s">
        <v>104</v>
      </c>
      <c r="B16" s="264" t="s">
        <v>196</v>
      </c>
      <c r="C16" s="156" t="s">
        <v>124</v>
      </c>
      <c r="D16" s="150" t="s">
        <v>119</v>
      </c>
      <c r="E16" s="150">
        <v>10.3</v>
      </c>
      <c r="F16" s="263"/>
      <c r="G16" s="152">
        <f t="shared" si="0"/>
        <v>0</v>
      </c>
      <c r="H16" s="45" t="s">
        <v>74</v>
      </c>
      <c r="I16" s="31">
        <f>ROUND(SUM(G5:G16),2)</f>
        <v>0</v>
      </c>
    </row>
    <row r="17" spans="1:9" ht="34.200000000000003" customHeight="1" x14ac:dyDescent="0.25">
      <c r="A17" s="10" t="s">
        <v>258</v>
      </c>
      <c r="B17" s="62" t="s">
        <v>236</v>
      </c>
      <c r="C17" s="135" t="s">
        <v>259</v>
      </c>
      <c r="D17" s="240" t="s">
        <v>224</v>
      </c>
      <c r="E17" s="240">
        <v>1</v>
      </c>
      <c r="F17" s="262"/>
      <c r="G17" s="15">
        <f t="shared" si="0"/>
        <v>0</v>
      </c>
      <c r="H17" s="33"/>
      <c r="I17" s="34"/>
    </row>
    <row r="18" spans="1:9" ht="34.200000000000003" customHeight="1" x14ac:dyDescent="0.25">
      <c r="A18" s="16" t="s">
        <v>258</v>
      </c>
      <c r="B18" s="67" t="s">
        <v>237</v>
      </c>
      <c r="C18" s="136" t="s">
        <v>128</v>
      </c>
      <c r="D18" s="168" t="s">
        <v>224</v>
      </c>
      <c r="E18" s="168">
        <v>7.9</v>
      </c>
      <c r="F18" s="261"/>
      <c r="G18" s="22">
        <f t="shared" si="0"/>
        <v>0</v>
      </c>
      <c r="H18" s="33"/>
      <c r="I18" s="34"/>
    </row>
    <row r="19" spans="1:9" ht="34.200000000000003" customHeight="1" x14ac:dyDescent="0.25">
      <c r="A19" s="16" t="s">
        <v>258</v>
      </c>
      <c r="B19" s="67" t="s">
        <v>239</v>
      </c>
      <c r="C19" s="136" t="s">
        <v>260</v>
      </c>
      <c r="D19" s="168" t="s">
        <v>220</v>
      </c>
      <c r="E19" s="168">
        <v>27.6</v>
      </c>
      <c r="F19" s="261"/>
      <c r="G19" s="22">
        <f t="shared" si="0"/>
        <v>0</v>
      </c>
      <c r="H19" s="33"/>
      <c r="I19" s="34"/>
    </row>
    <row r="20" spans="1:9" ht="34.200000000000003" customHeight="1" x14ac:dyDescent="0.25">
      <c r="A20" s="16" t="s">
        <v>258</v>
      </c>
      <c r="B20" s="67" t="s">
        <v>240</v>
      </c>
      <c r="C20" s="136" t="s">
        <v>261</v>
      </c>
      <c r="D20" s="168" t="s">
        <v>224</v>
      </c>
      <c r="E20" s="168">
        <v>8.3000000000000007</v>
      </c>
      <c r="F20" s="261"/>
      <c r="G20" s="22">
        <f t="shared" si="0"/>
        <v>0</v>
      </c>
      <c r="H20" s="33"/>
      <c r="I20" s="34"/>
    </row>
    <row r="21" spans="1:9" ht="34.200000000000003" customHeight="1" x14ac:dyDescent="0.25">
      <c r="A21" s="16" t="s">
        <v>258</v>
      </c>
      <c r="B21" s="67" t="s">
        <v>242</v>
      </c>
      <c r="C21" s="136" t="s">
        <v>131</v>
      </c>
      <c r="D21" s="168" t="s">
        <v>220</v>
      </c>
      <c r="E21" s="168">
        <v>10</v>
      </c>
      <c r="F21" s="261"/>
      <c r="G21" s="22">
        <f t="shared" si="0"/>
        <v>0</v>
      </c>
      <c r="H21" s="33"/>
      <c r="I21" s="34"/>
    </row>
    <row r="22" spans="1:9" ht="34.200000000000003" customHeight="1" thickBot="1" x14ac:dyDescent="0.3">
      <c r="A22" s="16" t="s">
        <v>258</v>
      </c>
      <c r="B22" s="67" t="s">
        <v>244</v>
      </c>
      <c r="C22" s="136" t="s">
        <v>262</v>
      </c>
      <c r="D22" s="168" t="s">
        <v>224</v>
      </c>
      <c r="E22" s="168">
        <v>1</v>
      </c>
      <c r="F22" s="261"/>
      <c r="G22" s="22">
        <f t="shared" si="0"/>
        <v>0</v>
      </c>
      <c r="H22" s="33"/>
      <c r="I22" s="34"/>
    </row>
    <row r="23" spans="1:9" s="37" customFormat="1" ht="28.5" customHeight="1" thickBot="1" x14ac:dyDescent="0.3">
      <c r="A23" s="158" t="s">
        <v>258</v>
      </c>
      <c r="B23" s="159" t="s">
        <v>246</v>
      </c>
      <c r="C23" s="156" t="s">
        <v>133</v>
      </c>
      <c r="D23" s="258" t="s">
        <v>220</v>
      </c>
      <c r="E23" s="258">
        <v>10</v>
      </c>
      <c r="F23" s="218"/>
      <c r="G23" s="152">
        <f t="shared" si="0"/>
        <v>0</v>
      </c>
      <c r="H23" s="45" t="s">
        <v>102</v>
      </c>
      <c r="I23" s="31">
        <f>ROUND(SUM(G17:G23),2)</f>
        <v>0</v>
      </c>
    </row>
    <row r="24" spans="1:9" s="37" customFormat="1" ht="37.200000000000003" customHeight="1" x14ac:dyDescent="0.25">
      <c r="A24" s="10" t="s">
        <v>295</v>
      </c>
      <c r="B24" s="11" t="s">
        <v>264</v>
      </c>
      <c r="C24" s="135" t="s">
        <v>136</v>
      </c>
      <c r="D24" s="240" t="s">
        <v>220</v>
      </c>
      <c r="E24" s="80">
        <v>3.4</v>
      </c>
      <c r="F24" s="139"/>
      <c r="G24" s="15">
        <f t="shared" si="0"/>
        <v>0</v>
      </c>
      <c r="H24" s="33"/>
      <c r="I24" s="34"/>
    </row>
    <row r="25" spans="1:9" s="37" customFormat="1" ht="28.5" customHeight="1" thickBot="1" x14ac:dyDescent="0.3">
      <c r="A25" s="16" t="s">
        <v>295</v>
      </c>
      <c r="B25" s="17" t="s">
        <v>137</v>
      </c>
      <c r="C25" s="136" t="s">
        <v>265</v>
      </c>
      <c r="D25" s="168" t="s">
        <v>220</v>
      </c>
      <c r="E25" s="130">
        <v>3.4</v>
      </c>
      <c r="F25" s="39"/>
      <c r="G25" s="22">
        <f t="shared" si="0"/>
        <v>0</v>
      </c>
      <c r="H25" s="33"/>
      <c r="I25" s="34"/>
    </row>
    <row r="26" spans="1:9" s="37" customFormat="1" ht="30.6" customHeight="1" thickBot="1" x14ac:dyDescent="0.3">
      <c r="A26" s="158" t="s">
        <v>295</v>
      </c>
      <c r="B26" s="159" t="s">
        <v>139</v>
      </c>
      <c r="C26" s="156" t="s">
        <v>140</v>
      </c>
      <c r="D26" s="258" t="s">
        <v>18</v>
      </c>
      <c r="E26" s="150">
        <v>21</v>
      </c>
      <c r="F26" s="218"/>
      <c r="G26" s="152">
        <f t="shared" si="0"/>
        <v>0</v>
      </c>
      <c r="H26" s="45" t="s">
        <v>141</v>
      </c>
      <c r="I26" s="31">
        <f>ROUND(SUM(G24:G26),2)</f>
        <v>0</v>
      </c>
    </row>
    <row r="27" spans="1:9" s="37" customFormat="1" ht="30.6" customHeight="1" x14ac:dyDescent="0.25">
      <c r="A27" s="10" t="s">
        <v>296</v>
      </c>
      <c r="B27" s="11" t="s">
        <v>267</v>
      </c>
      <c r="C27" s="135" t="s">
        <v>279</v>
      </c>
      <c r="D27" s="240" t="s">
        <v>224</v>
      </c>
      <c r="E27" s="80">
        <v>2.8</v>
      </c>
      <c r="F27" s="139"/>
      <c r="G27" s="15">
        <f t="shared" si="0"/>
        <v>0</v>
      </c>
      <c r="H27" s="33"/>
      <c r="I27" s="34"/>
    </row>
    <row r="28" spans="1:9" s="37" customFormat="1" ht="30.6" customHeight="1" x14ac:dyDescent="0.25">
      <c r="A28" s="16" t="s">
        <v>296</v>
      </c>
      <c r="B28" s="17" t="s">
        <v>270</v>
      </c>
      <c r="C28" s="136" t="s">
        <v>281</v>
      </c>
      <c r="D28" s="168" t="s">
        <v>220</v>
      </c>
      <c r="E28" s="130">
        <v>14.5</v>
      </c>
      <c r="F28" s="39"/>
      <c r="G28" s="22">
        <f t="shared" si="0"/>
        <v>0</v>
      </c>
      <c r="H28" s="33"/>
      <c r="I28" s="34"/>
    </row>
    <row r="29" spans="1:9" s="37" customFormat="1" ht="30.6" customHeight="1" x14ac:dyDescent="0.25">
      <c r="A29" s="16" t="s">
        <v>296</v>
      </c>
      <c r="B29" s="17" t="s">
        <v>271</v>
      </c>
      <c r="C29" s="136" t="s">
        <v>146</v>
      </c>
      <c r="D29" s="168" t="s">
        <v>220</v>
      </c>
      <c r="E29" s="130">
        <v>14.5</v>
      </c>
      <c r="F29" s="39"/>
      <c r="G29" s="22">
        <f t="shared" si="0"/>
        <v>0</v>
      </c>
      <c r="H29" s="33"/>
      <c r="I29" s="34"/>
    </row>
    <row r="30" spans="1:9" s="37" customFormat="1" ht="30.6" customHeight="1" x14ac:dyDescent="0.25">
      <c r="A30" s="16" t="s">
        <v>296</v>
      </c>
      <c r="B30" s="17" t="s">
        <v>272</v>
      </c>
      <c r="C30" s="136" t="s">
        <v>148</v>
      </c>
      <c r="D30" s="168" t="s">
        <v>220</v>
      </c>
      <c r="E30" s="130">
        <v>11.1</v>
      </c>
      <c r="F30" s="39"/>
      <c r="G30" s="22">
        <f t="shared" si="0"/>
        <v>0</v>
      </c>
      <c r="H30" s="33"/>
      <c r="I30" s="34"/>
    </row>
    <row r="31" spans="1:9" s="37" customFormat="1" ht="30.6" customHeight="1" x14ac:dyDescent="0.25">
      <c r="A31" s="16" t="s">
        <v>296</v>
      </c>
      <c r="B31" s="17" t="s">
        <v>273</v>
      </c>
      <c r="C31" s="136" t="s">
        <v>150</v>
      </c>
      <c r="D31" s="168" t="s">
        <v>220</v>
      </c>
      <c r="E31" s="130">
        <v>2.4</v>
      </c>
      <c r="F31" s="39"/>
      <c r="G31" s="22">
        <f t="shared" si="0"/>
        <v>0</v>
      </c>
      <c r="H31" s="33"/>
      <c r="I31" s="34"/>
    </row>
    <row r="32" spans="1:9" s="37" customFormat="1" ht="30.6" customHeight="1" x14ac:dyDescent="0.25">
      <c r="A32" s="16" t="s">
        <v>296</v>
      </c>
      <c r="B32" s="17" t="s">
        <v>153</v>
      </c>
      <c r="C32" s="136" t="s">
        <v>152</v>
      </c>
      <c r="D32" s="168" t="s">
        <v>220</v>
      </c>
      <c r="E32" s="130">
        <v>1</v>
      </c>
      <c r="F32" s="39"/>
      <c r="G32" s="22">
        <f t="shared" si="0"/>
        <v>0</v>
      </c>
      <c r="H32" s="33"/>
      <c r="I32" s="34"/>
    </row>
    <row r="33" spans="1:9" s="37" customFormat="1" ht="30.6" customHeight="1" x14ac:dyDescent="0.25">
      <c r="A33" s="16" t="s">
        <v>296</v>
      </c>
      <c r="B33" s="17" t="s">
        <v>155</v>
      </c>
      <c r="C33" s="136" t="s">
        <v>276</v>
      </c>
      <c r="D33" s="168" t="s">
        <v>18</v>
      </c>
      <c r="E33" s="130">
        <v>8</v>
      </c>
      <c r="F33" s="39"/>
      <c r="G33" s="22">
        <f t="shared" si="0"/>
        <v>0</v>
      </c>
      <c r="H33" s="33"/>
      <c r="I33" s="34"/>
    </row>
    <row r="34" spans="1:9" s="37" customFormat="1" ht="30.6" customHeight="1" thickBot="1" x14ac:dyDescent="0.3">
      <c r="A34" s="16" t="s">
        <v>296</v>
      </c>
      <c r="B34" s="17" t="s">
        <v>157</v>
      </c>
      <c r="C34" s="136" t="s">
        <v>156</v>
      </c>
      <c r="D34" s="168" t="s">
        <v>18</v>
      </c>
      <c r="E34" s="130">
        <v>14</v>
      </c>
      <c r="F34" s="39"/>
      <c r="G34" s="22">
        <f t="shared" si="0"/>
        <v>0</v>
      </c>
      <c r="H34" s="33"/>
      <c r="I34" s="34"/>
    </row>
    <row r="35" spans="1:9" s="37" customFormat="1" ht="28.5" customHeight="1" thickBot="1" x14ac:dyDescent="0.3">
      <c r="A35" s="158" t="s">
        <v>296</v>
      </c>
      <c r="B35" s="159" t="s">
        <v>297</v>
      </c>
      <c r="C35" s="156" t="s">
        <v>158</v>
      </c>
      <c r="D35" s="258" t="s">
        <v>18</v>
      </c>
      <c r="E35" s="150">
        <v>8</v>
      </c>
      <c r="F35" s="218"/>
      <c r="G35" s="152">
        <f t="shared" si="0"/>
        <v>0</v>
      </c>
      <c r="H35" s="45" t="s">
        <v>159</v>
      </c>
      <c r="I35" s="31">
        <f>ROUND(SUM(G27:G35),2)</f>
        <v>0</v>
      </c>
    </row>
    <row r="36" spans="1:9" s="37" customFormat="1" ht="28.5" customHeight="1" x14ac:dyDescent="0.25">
      <c r="A36" s="10" t="s">
        <v>298</v>
      </c>
      <c r="B36" s="11" t="s">
        <v>278</v>
      </c>
      <c r="C36" s="135" t="s">
        <v>281</v>
      </c>
      <c r="D36" s="240" t="s">
        <v>220</v>
      </c>
      <c r="E36" s="80">
        <v>8</v>
      </c>
      <c r="F36" s="139"/>
      <c r="G36" s="15">
        <f t="shared" si="0"/>
        <v>0</v>
      </c>
      <c r="H36" s="33"/>
      <c r="I36" s="34"/>
    </row>
    <row r="37" spans="1:9" s="37" customFormat="1" ht="28.5" customHeight="1" x14ac:dyDescent="0.25">
      <c r="A37" s="16" t="s">
        <v>298</v>
      </c>
      <c r="B37" s="17" t="s">
        <v>280</v>
      </c>
      <c r="C37" s="136" t="s">
        <v>146</v>
      </c>
      <c r="D37" s="168" t="s">
        <v>220</v>
      </c>
      <c r="E37" s="130">
        <v>13</v>
      </c>
      <c r="F37" s="39"/>
      <c r="G37" s="22">
        <f t="shared" si="0"/>
        <v>0</v>
      </c>
      <c r="H37" s="33"/>
      <c r="I37" s="34"/>
    </row>
    <row r="38" spans="1:9" s="37" customFormat="1" ht="28.5" customHeight="1" x14ac:dyDescent="0.25">
      <c r="A38" s="16" t="s">
        <v>298</v>
      </c>
      <c r="B38" s="17" t="s">
        <v>282</v>
      </c>
      <c r="C38" s="136" t="s">
        <v>299</v>
      </c>
      <c r="D38" s="168" t="s">
        <v>220</v>
      </c>
      <c r="E38" s="130">
        <v>9.6999999999999993</v>
      </c>
      <c r="F38" s="39"/>
      <c r="G38" s="22">
        <f t="shared" si="0"/>
        <v>0</v>
      </c>
      <c r="H38" s="33"/>
      <c r="I38" s="34"/>
    </row>
    <row r="39" spans="1:9" s="37" customFormat="1" ht="28.5" customHeight="1" x14ac:dyDescent="0.25">
      <c r="A39" s="16" t="s">
        <v>298</v>
      </c>
      <c r="B39" s="17" t="s">
        <v>283</v>
      </c>
      <c r="C39" s="136" t="s">
        <v>150</v>
      </c>
      <c r="D39" s="168" t="s">
        <v>220</v>
      </c>
      <c r="E39" s="130">
        <v>2.4</v>
      </c>
      <c r="F39" s="39"/>
      <c r="G39" s="22">
        <f t="shared" si="0"/>
        <v>0</v>
      </c>
      <c r="H39" s="33"/>
      <c r="I39" s="34"/>
    </row>
    <row r="40" spans="1:9" s="37" customFormat="1" ht="28.5" customHeight="1" x14ac:dyDescent="0.25">
      <c r="A40" s="16" t="s">
        <v>298</v>
      </c>
      <c r="B40" s="17" t="s">
        <v>284</v>
      </c>
      <c r="C40" s="136" t="s">
        <v>152</v>
      </c>
      <c r="D40" s="168" t="s">
        <v>220</v>
      </c>
      <c r="E40" s="130">
        <v>0.9</v>
      </c>
      <c r="F40" s="39"/>
      <c r="G40" s="22">
        <f t="shared" si="0"/>
        <v>0</v>
      </c>
      <c r="H40" s="33"/>
      <c r="I40" s="34"/>
    </row>
    <row r="41" spans="1:9" s="37" customFormat="1" ht="28.5" customHeight="1" x14ac:dyDescent="0.25">
      <c r="A41" s="16" t="s">
        <v>298</v>
      </c>
      <c r="B41" s="17" t="s">
        <v>285</v>
      </c>
      <c r="C41" s="136" t="s">
        <v>276</v>
      </c>
      <c r="D41" s="168" t="s">
        <v>18</v>
      </c>
      <c r="E41" s="130">
        <v>13</v>
      </c>
      <c r="F41" s="39"/>
      <c r="G41" s="22">
        <f t="shared" si="0"/>
        <v>0</v>
      </c>
      <c r="H41" s="33"/>
      <c r="I41" s="34"/>
    </row>
    <row r="42" spans="1:9" s="37" customFormat="1" ht="28.5" customHeight="1" thickBot="1" x14ac:dyDescent="0.3">
      <c r="A42" s="16" t="s">
        <v>298</v>
      </c>
      <c r="B42" s="17" t="s">
        <v>286</v>
      </c>
      <c r="C42" s="136" t="s">
        <v>156</v>
      </c>
      <c r="D42" s="168" t="s">
        <v>18</v>
      </c>
      <c r="E42" s="130">
        <v>10</v>
      </c>
      <c r="F42" s="39"/>
      <c r="G42" s="22">
        <f t="shared" si="0"/>
        <v>0</v>
      </c>
      <c r="H42" s="33"/>
      <c r="I42" s="34"/>
    </row>
    <row r="43" spans="1:9" s="37" customFormat="1" ht="28.5" customHeight="1" thickBot="1" x14ac:dyDescent="0.3">
      <c r="A43" s="24" t="s">
        <v>298</v>
      </c>
      <c r="B43" s="25" t="s">
        <v>287</v>
      </c>
      <c r="C43" s="137" t="s">
        <v>158</v>
      </c>
      <c r="D43" s="171" t="s">
        <v>18</v>
      </c>
      <c r="E43" s="134">
        <v>13</v>
      </c>
      <c r="F43" s="44"/>
      <c r="G43" s="29">
        <f t="shared" si="0"/>
        <v>0</v>
      </c>
      <c r="H43" s="45" t="s">
        <v>289</v>
      </c>
      <c r="I43" s="31">
        <f>ROUND(SUM(G36:G43),2)</f>
        <v>0</v>
      </c>
    </row>
    <row r="44" spans="1:9" s="37" customFormat="1" ht="28.5" customHeight="1" x14ac:dyDescent="0.25">
      <c r="A44" s="179" t="s">
        <v>290</v>
      </c>
      <c r="B44" s="190" t="s">
        <v>291</v>
      </c>
      <c r="C44" s="260" t="s">
        <v>300</v>
      </c>
      <c r="D44" s="259" t="s">
        <v>113</v>
      </c>
      <c r="E44" s="128">
        <v>2</v>
      </c>
      <c r="F44" s="140"/>
      <c r="G44" s="195">
        <f t="shared" si="0"/>
        <v>0</v>
      </c>
      <c r="H44" s="33"/>
      <c r="I44" s="34"/>
    </row>
    <row r="45" spans="1:9" s="37" customFormat="1" ht="28.5" customHeight="1" thickBot="1" x14ac:dyDescent="0.3">
      <c r="A45" s="16" t="s">
        <v>290</v>
      </c>
      <c r="B45" s="17" t="s">
        <v>163</v>
      </c>
      <c r="C45" s="136" t="s">
        <v>164</v>
      </c>
      <c r="D45" s="168" t="s">
        <v>113</v>
      </c>
      <c r="E45" s="130">
        <v>4</v>
      </c>
      <c r="F45" s="39"/>
      <c r="G45" s="22">
        <f t="shared" si="0"/>
        <v>0</v>
      </c>
      <c r="H45" s="33"/>
      <c r="I45" s="34"/>
    </row>
    <row r="46" spans="1:9" s="37" customFormat="1" ht="28.5" customHeight="1" thickBot="1" x14ac:dyDescent="0.3">
      <c r="A46" s="158" t="s">
        <v>290</v>
      </c>
      <c r="B46" s="159" t="s">
        <v>165</v>
      </c>
      <c r="C46" s="156" t="s">
        <v>166</v>
      </c>
      <c r="D46" s="258" t="s">
        <v>220</v>
      </c>
      <c r="E46" s="150">
        <v>16.2</v>
      </c>
      <c r="F46" s="218"/>
      <c r="G46" s="152">
        <f t="shared" si="0"/>
        <v>0</v>
      </c>
      <c r="H46" s="45" t="s">
        <v>167</v>
      </c>
      <c r="I46" s="31">
        <f>ROUND(SUM(G44:G46),2)</f>
        <v>0</v>
      </c>
    </row>
    <row r="47" spans="1:9" s="37" customFormat="1" ht="28.5" customHeight="1" thickBot="1" x14ac:dyDescent="0.3">
      <c r="A47" s="10" t="s">
        <v>168</v>
      </c>
      <c r="B47" s="11" t="s">
        <v>169</v>
      </c>
      <c r="C47" s="135" t="s">
        <v>172</v>
      </c>
      <c r="D47" s="240" t="s">
        <v>43</v>
      </c>
      <c r="E47" s="80">
        <v>1</v>
      </c>
      <c r="F47" s="139"/>
      <c r="G47" s="15">
        <f t="shared" si="0"/>
        <v>0</v>
      </c>
      <c r="H47" s="45"/>
      <c r="I47" s="31"/>
    </row>
    <row r="48" spans="1:9" s="37" customFormat="1" ht="31.5" customHeight="1" thickBot="1" x14ac:dyDescent="0.3">
      <c r="A48" s="24" t="s">
        <v>168</v>
      </c>
      <c r="B48" s="25" t="s">
        <v>171</v>
      </c>
      <c r="C48" s="137" t="s">
        <v>174</v>
      </c>
      <c r="D48" s="171" t="s">
        <v>43</v>
      </c>
      <c r="E48" s="134">
        <v>1</v>
      </c>
      <c r="F48" s="44"/>
      <c r="G48" s="29">
        <f t="shared" si="0"/>
        <v>0</v>
      </c>
      <c r="H48" s="45" t="s">
        <v>175</v>
      </c>
      <c r="I48" s="31">
        <f>ROUND(SUM(G47:G48),2)</f>
        <v>0</v>
      </c>
    </row>
    <row r="49" spans="1:9" ht="44.25" customHeight="1" thickBot="1" x14ac:dyDescent="0.3">
      <c r="A49" s="46"/>
      <c r="B49" s="47"/>
      <c r="C49" s="46"/>
      <c r="D49" s="47"/>
      <c r="E49" s="47"/>
      <c r="F49" s="48" t="s">
        <v>293</v>
      </c>
      <c r="G49" s="49">
        <f>SUM(G5:G48)</f>
        <v>0</v>
      </c>
      <c r="H49" s="50"/>
      <c r="I49" s="34"/>
    </row>
    <row r="50" spans="1:9" ht="20.25" customHeight="1" x14ac:dyDescent="0.25">
      <c r="A50" s="143"/>
      <c r="B50" s="144"/>
      <c r="C50" s="144"/>
      <c r="D50" s="144"/>
      <c r="E50" s="145"/>
      <c r="F50" s="144"/>
      <c r="G50" s="83"/>
    </row>
  </sheetData>
  <mergeCells count="2">
    <mergeCell ref="A1:G1"/>
    <mergeCell ref="A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7224-2FF2-4F0A-BFF8-BEAFC3CC810C}">
  <dimension ref="A1:I62"/>
  <sheetViews>
    <sheetView topLeftCell="C40" zoomScale="64" zoomScaleNormal="64"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284" t="s">
        <v>301</v>
      </c>
      <c r="B1" s="284"/>
      <c r="C1" s="284"/>
      <c r="D1" s="284"/>
      <c r="E1" s="284"/>
      <c r="F1" s="284"/>
      <c r="G1" s="284"/>
    </row>
    <row r="2" spans="1:8" x14ac:dyDescent="0.3">
      <c r="A2" s="284"/>
      <c r="B2" s="284"/>
      <c r="C2" s="284"/>
      <c r="D2" s="284"/>
      <c r="E2" s="284"/>
      <c r="F2" s="284"/>
      <c r="G2" s="284"/>
    </row>
    <row r="3" spans="1:8" ht="15" thickBot="1" x14ac:dyDescent="0.35"/>
    <row r="4" spans="1:8" s="2" customFormat="1" ht="21.75" customHeight="1" x14ac:dyDescent="0.25">
      <c r="A4" s="285" t="s">
        <v>302</v>
      </c>
      <c r="B4" s="286"/>
      <c r="C4" s="286"/>
      <c r="D4" s="286"/>
      <c r="E4" s="286"/>
      <c r="F4" s="286"/>
      <c r="G4" s="287"/>
      <c r="H4" s="1"/>
    </row>
    <row r="5" spans="1:8" s="2" customFormat="1" ht="48" customHeight="1" thickBot="1" x14ac:dyDescent="0.3">
      <c r="A5" s="55" t="s">
        <v>2</v>
      </c>
      <c r="B5" s="57" t="s">
        <v>3</v>
      </c>
      <c r="C5" s="57" t="s">
        <v>4</v>
      </c>
      <c r="D5" s="57" t="s">
        <v>5</v>
      </c>
      <c r="E5" s="58" t="s">
        <v>6</v>
      </c>
      <c r="F5" s="59" t="s">
        <v>7</v>
      </c>
      <c r="G5" s="60" t="s">
        <v>8</v>
      </c>
      <c r="H5" s="1"/>
    </row>
    <row r="6" spans="1:8" s="2" customFormat="1" ht="21" customHeight="1" x14ac:dyDescent="0.25">
      <c r="A6" s="10" t="s">
        <v>9</v>
      </c>
      <c r="B6" s="11" t="s">
        <v>303</v>
      </c>
      <c r="C6" s="79" t="s">
        <v>11</v>
      </c>
      <c r="D6" s="80" t="s">
        <v>12</v>
      </c>
      <c r="E6" s="80">
        <v>1</v>
      </c>
      <c r="F6" s="14"/>
      <c r="G6" s="15">
        <f t="shared" ref="G6:G52" si="0">ROUND((E6*F6),2)</f>
        <v>0</v>
      </c>
      <c r="H6" s="1"/>
    </row>
    <row r="7" spans="1:8" s="2" customFormat="1" ht="21" customHeight="1" x14ac:dyDescent="0.25">
      <c r="A7" s="16" t="s">
        <v>9</v>
      </c>
      <c r="B7" s="17" t="s">
        <v>304</v>
      </c>
      <c r="C7" s="129" t="s">
        <v>180</v>
      </c>
      <c r="D7" s="130" t="s">
        <v>15</v>
      </c>
      <c r="E7" s="130">
        <v>1</v>
      </c>
      <c r="F7" s="21"/>
      <c r="G7" s="22">
        <f t="shared" si="0"/>
        <v>0</v>
      </c>
      <c r="H7" s="1"/>
    </row>
    <row r="8" spans="1:8" s="2" customFormat="1" ht="20.25" customHeight="1" x14ac:dyDescent="0.25">
      <c r="A8" s="16" t="s">
        <v>9</v>
      </c>
      <c r="B8" s="17" t="s">
        <v>305</v>
      </c>
      <c r="C8" s="129" t="s">
        <v>182</v>
      </c>
      <c r="D8" s="130" t="s">
        <v>15</v>
      </c>
      <c r="E8" s="130">
        <v>1</v>
      </c>
      <c r="F8" s="21"/>
      <c r="G8" s="22">
        <f t="shared" si="0"/>
        <v>0</v>
      </c>
      <c r="H8" s="1"/>
    </row>
    <row r="9" spans="1:8" s="2" customFormat="1" ht="20.25" customHeight="1" x14ac:dyDescent="0.25">
      <c r="A9" s="16" t="s">
        <v>9</v>
      </c>
      <c r="B9" s="17" t="s">
        <v>306</v>
      </c>
      <c r="C9" s="129" t="s">
        <v>183</v>
      </c>
      <c r="D9" s="130" t="s">
        <v>18</v>
      </c>
      <c r="E9" s="130">
        <v>10</v>
      </c>
      <c r="F9" s="21"/>
      <c r="G9" s="22">
        <f t="shared" si="0"/>
        <v>0</v>
      </c>
      <c r="H9" s="1"/>
    </row>
    <row r="10" spans="1:8" s="2" customFormat="1" ht="20.25" customHeight="1" x14ac:dyDescent="0.25">
      <c r="A10" s="16" t="s">
        <v>9</v>
      </c>
      <c r="B10" s="17" t="s">
        <v>307</v>
      </c>
      <c r="C10" s="129" t="s">
        <v>22</v>
      </c>
      <c r="D10" s="130" t="s">
        <v>18</v>
      </c>
      <c r="E10" s="130">
        <v>10</v>
      </c>
      <c r="F10" s="21"/>
      <c r="G10" s="22">
        <f t="shared" si="0"/>
        <v>0</v>
      </c>
      <c r="H10" s="1"/>
    </row>
    <row r="11" spans="1:8" s="2" customFormat="1" ht="20.25" customHeight="1" x14ac:dyDescent="0.25">
      <c r="A11" s="16" t="s">
        <v>9</v>
      </c>
      <c r="B11" s="17" t="s">
        <v>308</v>
      </c>
      <c r="C11" s="129" t="s">
        <v>24</v>
      </c>
      <c r="D11" s="130" t="s">
        <v>18</v>
      </c>
      <c r="E11" s="130">
        <v>10</v>
      </c>
      <c r="F11" s="21"/>
      <c r="G11" s="22">
        <f t="shared" si="0"/>
        <v>0</v>
      </c>
      <c r="H11" s="1"/>
    </row>
    <row r="12" spans="1:8" s="2" customFormat="1" ht="20.25" customHeight="1" x14ac:dyDescent="0.25">
      <c r="A12" s="16" t="s">
        <v>9</v>
      </c>
      <c r="B12" s="17" t="s">
        <v>309</v>
      </c>
      <c r="C12" s="129" t="s">
        <v>187</v>
      </c>
      <c r="D12" s="130" t="s">
        <v>15</v>
      </c>
      <c r="E12" s="130">
        <v>14</v>
      </c>
      <c r="F12" s="21"/>
      <c r="G12" s="22">
        <f t="shared" si="0"/>
        <v>0</v>
      </c>
      <c r="H12" s="1"/>
    </row>
    <row r="13" spans="1:8" s="2" customFormat="1" ht="20.25" customHeight="1" x14ac:dyDescent="0.25">
      <c r="A13" s="16" t="s">
        <v>9</v>
      </c>
      <c r="B13" s="17" t="s">
        <v>310</v>
      </c>
      <c r="C13" s="129" t="s">
        <v>189</v>
      </c>
      <c r="D13" s="130" t="s">
        <v>18</v>
      </c>
      <c r="E13" s="130">
        <v>264</v>
      </c>
      <c r="F13" s="21"/>
      <c r="G13" s="22">
        <f t="shared" si="0"/>
        <v>0</v>
      </c>
      <c r="H13" s="1"/>
    </row>
    <row r="14" spans="1:8" s="2" customFormat="1" ht="20.25" customHeight="1" x14ac:dyDescent="0.25">
      <c r="A14" s="16" t="s">
        <v>9</v>
      </c>
      <c r="B14" s="17" t="s">
        <v>311</v>
      </c>
      <c r="C14" s="129" t="s">
        <v>312</v>
      </c>
      <c r="D14" s="130" t="s">
        <v>18</v>
      </c>
      <c r="E14" s="130">
        <v>274</v>
      </c>
      <c r="F14" s="21"/>
      <c r="G14" s="22">
        <f t="shared" si="0"/>
        <v>0</v>
      </c>
      <c r="H14" s="1"/>
    </row>
    <row r="15" spans="1:8" s="2" customFormat="1" ht="33.75" customHeight="1" x14ac:dyDescent="0.25">
      <c r="A15" s="16" t="s">
        <v>9</v>
      </c>
      <c r="B15" s="17" t="s">
        <v>313</v>
      </c>
      <c r="C15" s="129" t="s">
        <v>193</v>
      </c>
      <c r="D15" s="130" t="s">
        <v>18</v>
      </c>
      <c r="E15" s="130">
        <v>22</v>
      </c>
      <c r="F15" s="21"/>
      <c r="G15" s="22">
        <f t="shared" si="0"/>
        <v>0</v>
      </c>
      <c r="H15" s="1"/>
    </row>
    <row r="16" spans="1:8" s="2" customFormat="1" ht="21" customHeight="1" x14ac:dyDescent="0.25">
      <c r="A16" s="16" t="s">
        <v>9</v>
      </c>
      <c r="B16" s="17" t="s">
        <v>314</v>
      </c>
      <c r="C16" s="129" t="s">
        <v>195</v>
      </c>
      <c r="D16" s="130" t="s">
        <v>18</v>
      </c>
      <c r="E16" s="130">
        <v>6</v>
      </c>
      <c r="F16" s="21"/>
      <c r="G16" s="22">
        <f t="shared" si="0"/>
        <v>0</v>
      </c>
      <c r="H16" s="1"/>
    </row>
    <row r="17" spans="1:8" s="2" customFormat="1" ht="21" customHeight="1" x14ac:dyDescent="0.25">
      <c r="A17" s="16" t="s">
        <v>9</v>
      </c>
      <c r="B17" s="17" t="s">
        <v>315</v>
      </c>
      <c r="C17" s="129" t="s">
        <v>34</v>
      </c>
      <c r="D17" s="130" t="s">
        <v>18</v>
      </c>
      <c r="E17" s="130">
        <v>42</v>
      </c>
      <c r="F17" s="21"/>
      <c r="G17" s="22">
        <f t="shared" si="0"/>
        <v>0</v>
      </c>
      <c r="H17" s="1"/>
    </row>
    <row r="18" spans="1:8" s="2" customFormat="1" ht="21" customHeight="1" x14ac:dyDescent="0.25">
      <c r="A18" s="16" t="s">
        <v>9</v>
      </c>
      <c r="B18" s="17" t="s">
        <v>316</v>
      </c>
      <c r="C18" s="129" t="s">
        <v>200</v>
      </c>
      <c r="D18" s="130" t="s">
        <v>15</v>
      </c>
      <c r="E18" s="130">
        <v>6</v>
      </c>
      <c r="F18" s="21"/>
      <c r="G18" s="22">
        <f t="shared" si="0"/>
        <v>0</v>
      </c>
      <c r="H18" s="1"/>
    </row>
    <row r="19" spans="1:8" s="2" customFormat="1" ht="21" customHeight="1" x14ac:dyDescent="0.25">
      <c r="A19" s="16" t="s">
        <v>9</v>
      </c>
      <c r="B19" s="17" t="s">
        <v>317</v>
      </c>
      <c r="C19" s="129" t="s">
        <v>202</v>
      </c>
      <c r="D19" s="130" t="s">
        <v>15</v>
      </c>
      <c r="E19" s="130">
        <v>6</v>
      </c>
      <c r="F19" s="21"/>
      <c r="G19" s="22">
        <f t="shared" si="0"/>
        <v>0</v>
      </c>
      <c r="H19" s="1"/>
    </row>
    <row r="20" spans="1:8" s="2" customFormat="1" ht="21" customHeight="1" x14ac:dyDescent="0.25">
      <c r="A20" s="16" t="s">
        <v>9</v>
      </c>
      <c r="B20" s="17" t="s">
        <v>318</v>
      </c>
      <c r="C20" s="129" t="s">
        <v>204</v>
      </c>
      <c r="D20" s="130" t="s">
        <v>15</v>
      </c>
      <c r="E20" s="130">
        <v>6</v>
      </c>
      <c r="F20" s="21"/>
      <c r="G20" s="22">
        <f t="shared" si="0"/>
        <v>0</v>
      </c>
      <c r="H20" s="1"/>
    </row>
    <row r="21" spans="1:8" s="2" customFormat="1" ht="21" customHeight="1" x14ac:dyDescent="0.25">
      <c r="A21" s="16" t="s">
        <v>9</v>
      </c>
      <c r="B21" s="17" t="s">
        <v>319</v>
      </c>
      <c r="C21" s="129" t="s">
        <v>320</v>
      </c>
      <c r="D21" s="130" t="s">
        <v>15</v>
      </c>
      <c r="E21" s="130">
        <v>6</v>
      </c>
      <c r="F21" s="21"/>
      <c r="G21" s="22">
        <f t="shared" si="0"/>
        <v>0</v>
      </c>
      <c r="H21" s="1"/>
    </row>
    <row r="22" spans="1:8" s="2" customFormat="1" ht="21" customHeight="1" x14ac:dyDescent="0.25">
      <c r="A22" s="16" t="s">
        <v>9</v>
      </c>
      <c r="B22" s="17" t="s">
        <v>321</v>
      </c>
      <c r="C22" s="129" t="s">
        <v>206</v>
      </c>
      <c r="D22" s="130" t="s">
        <v>15</v>
      </c>
      <c r="E22" s="130">
        <v>6</v>
      </c>
      <c r="F22" s="21"/>
      <c r="G22" s="22">
        <f t="shared" si="0"/>
        <v>0</v>
      </c>
      <c r="H22" s="1"/>
    </row>
    <row r="23" spans="1:8" s="2" customFormat="1" ht="21" customHeight="1" x14ac:dyDescent="0.25">
      <c r="A23" s="16" t="s">
        <v>9</v>
      </c>
      <c r="B23" s="17" t="s">
        <v>322</v>
      </c>
      <c r="C23" s="129" t="s">
        <v>208</v>
      </c>
      <c r="D23" s="130" t="s">
        <v>43</v>
      </c>
      <c r="E23" s="130">
        <v>6</v>
      </c>
      <c r="F23" s="21"/>
      <c r="G23" s="22">
        <f t="shared" si="0"/>
        <v>0</v>
      </c>
      <c r="H23" s="1"/>
    </row>
    <row r="24" spans="1:8" s="2" customFormat="1" ht="21" customHeight="1" x14ac:dyDescent="0.25">
      <c r="A24" s="16" t="s">
        <v>9</v>
      </c>
      <c r="B24" s="17" t="s">
        <v>323</v>
      </c>
      <c r="C24" s="129" t="s">
        <v>210</v>
      </c>
      <c r="D24" s="130" t="s">
        <v>15</v>
      </c>
      <c r="E24" s="130">
        <v>6</v>
      </c>
      <c r="F24" s="21"/>
      <c r="G24" s="22">
        <f t="shared" si="0"/>
        <v>0</v>
      </c>
      <c r="H24" s="1"/>
    </row>
    <row r="25" spans="1:8" s="2" customFormat="1" ht="21" customHeight="1" x14ac:dyDescent="0.25">
      <c r="A25" s="16" t="s">
        <v>9</v>
      </c>
      <c r="B25" s="17" t="s">
        <v>324</v>
      </c>
      <c r="C25" s="129" t="s">
        <v>47</v>
      </c>
      <c r="D25" s="130" t="s">
        <v>15</v>
      </c>
      <c r="E25" s="130">
        <v>14</v>
      </c>
      <c r="F25" s="21"/>
      <c r="G25" s="22">
        <f t="shared" si="0"/>
        <v>0</v>
      </c>
      <c r="H25" s="1"/>
    </row>
    <row r="26" spans="1:8" s="2" customFormat="1" ht="21" customHeight="1" x14ac:dyDescent="0.25">
      <c r="A26" s="16" t="s">
        <v>9</v>
      </c>
      <c r="B26" s="17" t="s">
        <v>325</v>
      </c>
      <c r="C26" s="129" t="s">
        <v>55</v>
      </c>
      <c r="D26" s="130" t="s">
        <v>15</v>
      </c>
      <c r="E26" s="130">
        <v>7</v>
      </c>
      <c r="F26" s="21"/>
      <c r="G26" s="22">
        <f t="shared" si="0"/>
        <v>0</v>
      </c>
      <c r="H26" s="1"/>
    </row>
    <row r="27" spans="1:8" s="2" customFormat="1" ht="21" customHeight="1" x14ac:dyDescent="0.25">
      <c r="A27" s="16" t="s">
        <v>9</v>
      </c>
      <c r="B27" s="17" t="s">
        <v>326</v>
      </c>
      <c r="C27" s="129" t="s">
        <v>214</v>
      </c>
      <c r="D27" s="130" t="s">
        <v>15</v>
      </c>
      <c r="E27" s="130">
        <v>6</v>
      </c>
      <c r="F27" s="21"/>
      <c r="G27" s="22">
        <f t="shared" si="0"/>
        <v>0</v>
      </c>
      <c r="H27" s="1"/>
    </row>
    <row r="28" spans="1:8" s="2" customFormat="1" ht="21" customHeight="1" x14ac:dyDescent="0.25">
      <c r="A28" s="16" t="s">
        <v>9</v>
      </c>
      <c r="B28" s="17" t="s">
        <v>327</v>
      </c>
      <c r="C28" s="129" t="s">
        <v>53</v>
      </c>
      <c r="D28" s="130" t="s">
        <v>15</v>
      </c>
      <c r="E28" s="130">
        <v>7</v>
      </c>
      <c r="F28" s="21"/>
      <c r="G28" s="22">
        <f>ROUND((E28*F28),2)</f>
        <v>0</v>
      </c>
      <c r="H28" s="1"/>
    </row>
    <row r="29" spans="1:8" s="2" customFormat="1" ht="37.200000000000003" customHeight="1" x14ac:dyDescent="0.25">
      <c r="A29" s="16" t="s">
        <v>9</v>
      </c>
      <c r="B29" s="17" t="s">
        <v>328</v>
      </c>
      <c r="C29" s="129" t="s">
        <v>217</v>
      </c>
      <c r="D29" s="130" t="s">
        <v>15</v>
      </c>
      <c r="E29" s="130">
        <v>7</v>
      </c>
      <c r="F29" s="21"/>
      <c r="G29" s="22">
        <f t="shared" si="0"/>
        <v>0</v>
      </c>
      <c r="H29" s="1"/>
    </row>
    <row r="30" spans="1:8" s="2" customFormat="1" ht="21" customHeight="1" x14ac:dyDescent="0.25">
      <c r="A30" s="16" t="s">
        <v>9</v>
      </c>
      <c r="B30" s="17" t="s">
        <v>329</v>
      </c>
      <c r="C30" s="129" t="s">
        <v>59</v>
      </c>
      <c r="D30" s="130" t="s">
        <v>15</v>
      </c>
      <c r="E30" s="130">
        <v>1</v>
      </c>
      <c r="F30" s="21"/>
      <c r="G30" s="22">
        <f t="shared" si="0"/>
        <v>0</v>
      </c>
      <c r="H30" s="1"/>
    </row>
    <row r="31" spans="1:8" s="2" customFormat="1" ht="21" customHeight="1" x14ac:dyDescent="0.25">
      <c r="A31" s="16" t="s">
        <v>9</v>
      </c>
      <c r="B31" s="17" t="s">
        <v>330</v>
      </c>
      <c r="C31" s="129" t="s">
        <v>331</v>
      </c>
      <c r="D31" s="130" t="s">
        <v>43</v>
      </c>
      <c r="E31" s="130">
        <v>1</v>
      </c>
      <c r="F31" s="21"/>
      <c r="G31" s="22">
        <f t="shared" si="0"/>
        <v>0</v>
      </c>
      <c r="H31" s="1"/>
    </row>
    <row r="32" spans="1:8" s="2" customFormat="1" ht="21" customHeight="1" x14ac:dyDescent="0.25">
      <c r="A32" s="16" t="s">
        <v>9</v>
      </c>
      <c r="B32" s="17" t="s">
        <v>332</v>
      </c>
      <c r="C32" s="129" t="s">
        <v>65</v>
      </c>
      <c r="D32" s="130" t="s">
        <v>220</v>
      </c>
      <c r="E32" s="130">
        <v>14</v>
      </c>
      <c r="F32" s="21"/>
      <c r="G32" s="22">
        <f t="shared" si="0"/>
        <v>0</v>
      </c>
      <c r="H32" s="1"/>
    </row>
    <row r="33" spans="1:9" s="2" customFormat="1" ht="31.5" customHeight="1" x14ac:dyDescent="0.25">
      <c r="A33" s="16" t="s">
        <v>9</v>
      </c>
      <c r="B33" s="17" t="s">
        <v>333</v>
      </c>
      <c r="C33" s="129" t="s">
        <v>68</v>
      </c>
      <c r="D33" s="130" t="s">
        <v>224</v>
      </c>
      <c r="E33" s="130">
        <v>1</v>
      </c>
      <c r="F33" s="21"/>
      <c r="G33" s="22">
        <f>ROUND((E33*F33),2)</f>
        <v>0</v>
      </c>
      <c r="H33" s="1"/>
    </row>
    <row r="34" spans="1:9" s="2" customFormat="1" ht="21" customHeight="1" x14ac:dyDescent="0.25">
      <c r="A34" s="16" t="s">
        <v>9</v>
      </c>
      <c r="B34" s="17" t="s">
        <v>334</v>
      </c>
      <c r="C34" s="129" t="s">
        <v>335</v>
      </c>
      <c r="D34" s="130" t="s">
        <v>220</v>
      </c>
      <c r="E34" s="130">
        <v>6</v>
      </c>
      <c r="F34" s="21"/>
      <c r="G34" s="22">
        <f t="shared" si="0"/>
        <v>0</v>
      </c>
      <c r="H34" s="1"/>
    </row>
    <row r="35" spans="1:9" s="2" customFormat="1" ht="21" customHeight="1" x14ac:dyDescent="0.25">
      <c r="A35" s="16" t="s">
        <v>9</v>
      </c>
      <c r="B35" s="17" t="s">
        <v>336</v>
      </c>
      <c r="C35" s="129" t="s">
        <v>337</v>
      </c>
      <c r="D35" s="130" t="s">
        <v>224</v>
      </c>
      <c r="E35" s="130">
        <v>1.2</v>
      </c>
      <c r="F35" s="21"/>
      <c r="G35" s="22">
        <f t="shared" si="0"/>
        <v>0</v>
      </c>
      <c r="H35" s="1"/>
    </row>
    <row r="36" spans="1:9" s="2" customFormat="1" ht="39" customHeight="1" x14ac:dyDescent="0.25">
      <c r="A36" s="16" t="s">
        <v>9</v>
      </c>
      <c r="B36" s="17" t="s">
        <v>338</v>
      </c>
      <c r="C36" s="129" t="s">
        <v>339</v>
      </c>
      <c r="D36" s="130" t="s">
        <v>220</v>
      </c>
      <c r="E36" s="130">
        <v>6</v>
      </c>
      <c r="F36" s="21"/>
      <c r="G36" s="22">
        <f t="shared" si="0"/>
        <v>0</v>
      </c>
      <c r="H36" s="1"/>
    </row>
    <row r="37" spans="1:9" s="2" customFormat="1" ht="39" customHeight="1" x14ac:dyDescent="0.25">
      <c r="A37" s="16" t="s">
        <v>9</v>
      </c>
      <c r="B37" s="17" t="s">
        <v>340</v>
      </c>
      <c r="C37" s="129" t="s">
        <v>341</v>
      </c>
      <c r="D37" s="130" t="s">
        <v>220</v>
      </c>
      <c r="E37" s="130">
        <v>6</v>
      </c>
      <c r="F37" s="21"/>
      <c r="G37" s="22">
        <f t="shared" si="0"/>
        <v>0</v>
      </c>
      <c r="H37" s="1"/>
    </row>
    <row r="38" spans="1:9" s="2" customFormat="1" ht="21" customHeight="1" thickBot="1" x14ac:dyDescent="0.3">
      <c r="A38" s="16" t="s">
        <v>9</v>
      </c>
      <c r="B38" s="17" t="s">
        <v>342</v>
      </c>
      <c r="C38" s="129" t="s">
        <v>226</v>
      </c>
      <c r="D38" s="130" t="s">
        <v>220</v>
      </c>
      <c r="E38" s="130">
        <v>2</v>
      </c>
      <c r="F38" s="21"/>
      <c r="G38" s="22">
        <f t="shared" si="0"/>
        <v>0</v>
      </c>
      <c r="H38" s="1"/>
    </row>
    <row r="39" spans="1:9" s="2" customFormat="1" ht="31.5" customHeight="1" thickBot="1" x14ac:dyDescent="0.3">
      <c r="A39" s="24" t="s">
        <v>9</v>
      </c>
      <c r="B39" s="25" t="s">
        <v>343</v>
      </c>
      <c r="C39" s="248" t="s">
        <v>73</v>
      </c>
      <c r="D39" s="134" t="s">
        <v>220</v>
      </c>
      <c r="E39" s="134">
        <v>2</v>
      </c>
      <c r="F39" s="28"/>
      <c r="G39" s="29">
        <f t="shared" si="0"/>
        <v>0</v>
      </c>
      <c r="H39" s="45" t="s">
        <v>74</v>
      </c>
      <c r="I39" s="31">
        <f>ROUND(SUM(G6:G39),2)</f>
        <v>0</v>
      </c>
    </row>
    <row r="40" spans="1:9" s="2" customFormat="1" ht="176.4" customHeight="1" x14ac:dyDescent="0.25">
      <c r="A40" s="10" t="s">
        <v>75</v>
      </c>
      <c r="B40" s="11" t="s">
        <v>303</v>
      </c>
      <c r="C40" s="135" t="s">
        <v>77</v>
      </c>
      <c r="D40" s="80" t="s">
        <v>43</v>
      </c>
      <c r="E40" s="80">
        <v>1</v>
      </c>
      <c r="F40" s="14"/>
      <c r="G40" s="15">
        <f t="shared" si="0"/>
        <v>0</v>
      </c>
      <c r="H40" s="1"/>
    </row>
    <row r="41" spans="1:9" s="2" customFormat="1" ht="20.25" customHeight="1" x14ac:dyDescent="0.25">
      <c r="A41" s="16" t="s">
        <v>75</v>
      </c>
      <c r="B41" s="17" t="s">
        <v>304</v>
      </c>
      <c r="C41" s="129" t="s">
        <v>238</v>
      </c>
      <c r="D41" s="130" t="s">
        <v>15</v>
      </c>
      <c r="E41" s="130">
        <v>6</v>
      </c>
      <c r="F41" s="21"/>
      <c r="G41" s="22">
        <f t="shared" si="0"/>
        <v>0</v>
      </c>
      <c r="H41" s="1"/>
    </row>
    <row r="42" spans="1:9" s="2" customFormat="1" ht="20.25" customHeight="1" x14ac:dyDescent="0.25">
      <c r="A42" s="16" t="s">
        <v>75</v>
      </c>
      <c r="B42" s="17" t="s">
        <v>305</v>
      </c>
      <c r="C42" s="129" t="s">
        <v>81</v>
      </c>
      <c r="D42" s="130" t="s">
        <v>15</v>
      </c>
      <c r="E42" s="130">
        <v>6</v>
      </c>
      <c r="F42" s="21"/>
      <c r="G42" s="22">
        <f t="shared" si="0"/>
        <v>0</v>
      </c>
      <c r="H42" s="1"/>
    </row>
    <row r="43" spans="1:9" s="2" customFormat="1" ht="20.25" customHeight="1" x14ac:dyDescent="0.25">
      <c r="A43" s="16" t="s">
        <v>75</v>
      </c>
      <c r="B43" s="17" t="s">
        <v>306</v>
      </c>
      <c r="C43" s="129" t="s">
        <v>241</v>
      </c>
      <c r="D43" s="130" t="s">
        <v>18</v>
      </c>
      <c r="E43" s="130">
        <v>302</v>
      </c>
      <c r="F43" s="21"/>
      <c r="G43" s="22">
        <f t="shared" si="0"/>
        <v>0</v>
      </c>
      <c r="H43" s="1"/>
    </row>
    <row r="44" spans="1:9" s="2" customFormat="1" ht="19.5" customHeight="1" x14ac:dyDescent="0.25">
      <c r="A44" s="16" t="s">
        <v>75</v>
      </c>
      <c r="B44" s="17" t="s">
        <v>307</v>
      </c>
      <c r="C44" s="129" t="s">
        <v>344</v>
      </c>
      <c r="D44" s="130" t="s">
        <v>18</v>
      </c>
      <c r="E44" s="130">
        <v>42</v>
      </c>
      <c r="F44" s="21"/>
      <c r="G44" s="22">
        <f t="shared" si="0"/>
        <v>0</v>
      </c>
      <c r="H44" s="1"/>
    </row>
    <row r="45" spans="1:9" s="2" customFormat="1" ht="20.25" customHeight="1" x14ac:dyDescent="0.25">
      <c r="A45" s="16" t="s">
        <v>75</v>
      </c>
      <c r="B45" s="17" t="s">
        <v>308</v>
      </c>
      <c r="C45" s="129" t="s">
        <v>245</v>
      </c>
      <c r="D45" s="130" t="s">
        <v>43</v>
      </c>
      <c r="E45" s="130">
        <v>14</v>
      </c>
      <c r="F45" s="21"/>
      <c r="G45" s="22">
        <f t="shared" si="0"/>
        <v>0</v>
      </c>
      <c r="H45" s="1"/>
    </row>
    <row r="46" spans="1:9" s="2" customFormat="1" ht="19.5" customHeight="1" x14ac:dyDescent="0.25">
      <c r="A46" s="16" t="s">
        <v>75</v>
      </c>
      <c r="B46" s="17" t="s">
        <v>309</v>
      </c>
      <c r="C46" s="129" t="s">
        <v>89</v>
      </c>
      <c r="D46" s="130" t="s">
        <v>18</v>
      </c>
      <c r="E46" s="130">
        <v>264</v>
      </c>
      <c r="F46" s="21"/>
      <c r="G46" s="22">
        <f t="shared" si="0"/>
        <v>0</v>
      </c>
      <c r="H46" s="1"/>
    </row>
    <row r="47" spans="1:9" s="2" customFormat="1" ht="20.25" customHeight="1" x14ac:dyDescent="0.25">
      <c r="A47" s="16" t="s">
        <v>75</v>
      </c>
      <c r="B47" s="17" t="s">
        <v>310</v>
      </c>
      <c r="C47" s="129" t="s">
        <v>91</v>
      </c>
      <c r="D47" s="130" t="s">
        <v>18</v>
      </c>
      <c r="E47" s="130">
        <v>10</v>
      </c>
      <c r="F47" s="21"/>
      <c r="G47" s="22">
        <f t="shared" si="0"/>
        <v>0</v>
      </c>
      <c r="H47" s="1"/>
    </row>
    <row r="48" spans="1:9" s="2" customFormat="1" ht="19.5" customHeight="1" x14ac:dyDescent="0.25">
      <c r="A48" s="16" t="s">
        <v>75</v>
      </c>
      <c r="B48" s="17" t="s">
        <v>311</v>
      </c>
      <c r="C48" s="129" t="s">
        <v>93</v>
      </c>
      <c r="D48" s="130" t="s">
        <v>18</v>
      </c>
      <c r="E48" s="130">
        <v>10</v>
      </c>
      <c r="F48" s="21"/>
      <c r="G48" s="22">
        <f t="shared" si="0"/>
        <v>0</v>
      </c>
      <c r="H48" s="1"/>
    </row>
    <row r="49" spans="1:9" s="2" customFormat="1" ht="19.5" customHeight="1" x14ac:dyDescent="0.25">
      <c r="A49" s="16" t="s">
        <v>75</v>
      </c>
      <c r="B49" s="17" t="s">
        <v>313</v>
      </c>
      <c r="C49" s="129" t="s">
        <v>95</v>
      </c>
      <c r="D49" s="130" t="s">
        <v>43</v>
      </c>
      <c r="E49" s="130">
        <v>6</v>
      </c>
      <c r="F49" s="21"/>
      <c r="G49" s="22">
        <f t="shared" si="0"/>
        <v>0</v>
      </c>
      <c r="H49" s="1"/>
    </row>
    <row r="50" spans="1:9" s="2" customFormat="1" ht="19.5" customHeight="1" x14ac:dyDescent="0.25">
      <c r="A50" s="16" t="s">
        <v>75</v>
      </c>
      <c r="B50" s="17" t="s">
        <v>314</v>
      </c>
      <c r="C50" s="129" t="s">
        <v>345</v>
      </c>
      <c r="D50" s="130" t="s">
        <v>15</v>
      </c>
      <c r="E50" s="130">
        <v>6</v>
      </c>
      <c r="F50" s="21"/>
      <c r="G50" s="22">
        <f t="shared" si="0"/>
        <v>0</v>
      </c>
      <c r="H50" s="1"/>
    </row>
    <row r="51" spans="1:9" s="2" customFormat="1" ht="20.25" customHeight="1" x14ac:dyDescent="0.25">
      <c r="A51" s="16" t="s">
        <v>75</v>
      </c>
      <c r="B51" s="17" t="s">
        <v>315</v>
      </c>
      <c r="C51" s="129" t="s">
        <v>346</v>
      </c>
      <c r="D51" s="130" t="s">
        <v>15</v>
      </c>
      <c r="E51" s="130">
        <v>5</v>
      </c>
      <c r="F51" s="21"/>
      <c r="G51" s="22">
        <f t="shared" si="0"/>
        <v>0</v>
      </c>
      <c r="H51" s="1"/>
    </row>
    <row r="52" spans="1:9" s="2" customFormat="1" ht="64.95" customHeight="1" thickBot="1" x14ac:dyDescent="0.3">
      <c r="A52" s="16" t="s">
        <v>75</v>
      </c>
      <c r="B52" s="17" t="s">
        <v>316</v>
      </c>
      <c r="C52" s="129" t="s">
        <v>347</v>
      </c>
      <c r="D52" s="130" t="s">
        <v>15</v>
      </c>
      <c r="E52" s="130">
        <v>1</v>
      </c>
      <c r="F52" s="21"/>
      <c r="G52" s="22">
        <f t="shared" si="0"/>
        <v>0</v>
      </c>
    </row>
    <row r="53" spans="1:9" s="2" customFormat="1" ht="44.4" customHeight="1" thickBot="1" x14ac:dyDescent="0.3">
      <c r="A53" s="24" t="s">
        <v>75</v>
      </c>
      <c r="B53" s="25" t="s">
        <v>317</v>
      </c>
      <c r="C53" s="248" t="s">
        <v>250</v>
      </c>
      <c r="D53" s="134" t="s">
        <v>43</v>
      </c>
      <c r="E53" s="134">
        <v>7</v>
      </c>
      <c r="F53" s="28"/>
      <c r="G53" s="29">
        <f>ROUND((E53*F53),2)</f>
        <v>0</v>
      </c>
      <c r="H53" s="45" t="s">
        <v>102</v>
      </c>
      <c r="I53" s="31">
        <f>ROUND(SUM(G40:G53),2)</f>
        <v>0</v>
      </c>
    </row>
    <row r="54" spans="1:9" s="2" customFormat="1" ht="53.4" customHeight="1" thickBot="1" x14ac:dyDescent="0.3">
      <c r="A54" s="249"/>
      <c r="B54" s="250"/>
      <c r="C54" s="53"/>
      <c r="D54" s="251"/>
      <c r="E54" s="252"/>
      <c r="F54" s="48" t="s">
        <v>348</v>
      </c>
      <c r="G54" s="49">
        <f>SUM(G6:G53)</f>
        <v>0</v>
      </c>
      <c r="H54" s="1"/>
    </row>
    <row r="55" spans="1:9" s="2" customFormat="1" ht="20.25" customHeight="1" x14ac:dyDescent="0.25">
      <c r="A55" s="249"/>
      <c r="B55" s="250"/>
      <c r="C55" s="53"/>
      <c r="D55" s="251"/>
      <c r="E55" s="252"/>
      <c r="F55" s="253"/>
      <c r="G55" s="254"/>
      <c r="H55" s="1"/>
    </row>
    <row r="56" spans="1:9" s="2" customFormat="1" ht="38.25" customHeight="1" x14ac:dyDescent="0.25">
      <c r="A56" s="249"/>
      <c r="B56" s="250"/>
      <c r="C56" s="53"/>
      <c r="D56" s="251"/>
      <c r="E56" s="252"/>
      <c r="F56" s="253"/>
      <c r="G56" s="254"/>
    </row>
    <row r="57" spans="1:9" s="2" customFormat="1" ht="67.95" customHeight="1" x14ac:dyDescent="0.25">
      <c r="A57" s="249"/>
      <c r="B57" s="250"/>
      <c r="C57" s="255"/>
      <c r="D57" s="256"/>
      <c r="E57" s="256"/>
      <c r="H57" s="1"/>
    </row>
    <row r="58" spans="1:9" s="2" customFormat="1" ht="19.5" customHeight="1" x14ac:dyDescent="0.25">
      <c r="A58" s="249"/>
      <c r="B58" s="250"/>
      <c r="C58" s="257"/>
      <c r="D58" s="256"/>
      <c r="E58" s="256"/>
      <c r="F58" s="253"/>
      <c r="G58" s="254"/>
      <c r="H58" s="1"/>
    </row>
    <row r="59" spans="1:9" s="2" customFormat="1" ht="21" customHeight="1" x14ac:dyDescent="0.25">
      <c r="A59" s="249"/>
      <c r="B59" s="250"/>
      <c r="C59" s="257"/>
      <c r="D59" s="256"/>
      <c r="E59" s="256"/>
      <c r="F59" s="253"/>
      <c r="G59" s="254"/>
      <c r="H59" s="1"/>
    </row>
    <row r="60" spans="1:9" s="2" customFormat="1" ht="21" customHeight="1" x14ac:dyDescent="0.25">
      <c r="A60" s="249"/>
      <c r="B60" s="250"/>
      <c r="C60" s="257"/>
      <c r="D60" s="256"/>
      <c r="E60" s="256"/>
      <c r="F60" s="253"/>
      <c r="G60" s="254"/>
      <c r="H60" s="1"/>
    </row>
    <row r="61" spans="1:9" s="2" customFormat="1" ht="38.25" customHeight="1" x14ac:dyDescent="0.25">
      <c r="A61" s="249"/>
      <c r="B61" s="250"/>
      <c r="C61" s="257"/>
      <c r="D61" s="256"/>
      <c r="E61" s="256"/>
      <c r="F61" s="253"/>
      <c r="G61" s="254"/>
      <c r="H61" s="33"/>
      <c r="I61" s="34"/>
    </row>
    <row r="62" spans="1:9" s="2" customFormat="1" ht="44.25" customHeight="1" x14ac:dyDescent="0.25">
      <c r="A62" s="46"/>
      <c r="B62" s="47"/>
      <c r="C62" s="46"/>
      <c r="D62" s="47"/>
      <c r="E62" s="47"/>
      <c r="H62" s="50"/>
      <c r="I62" s="34"/>
    </row>
  </sheetData>
  <mergeCells count="2">
    <mergeCell ref="A1:G2"/>
    <mergeCell ref="A4:G4"/>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67214-C0F1-4E8A-801D-E3EF9F750D86}">
  <dimension ref="A1:I119"/>
  <sheetViews>
    <sheetView topLeftCell="F106" zoomScale="85" zoomScaleNormal="85" workbookViewId="0">
      <selection activeCell="G119" sqref="G119"/>
    </sheetView>
  </sheetViews>
  <sheetFormatPr defaultColWidth="9.109375" defaultRowHeight="13.8" x14ac:dyDescent="0.25"/>
  <cols>
    <col min="1" max="1" width="39.6640625" style="51" customWidth="1"/>
    <col min="2" max="2" width="10.5546875" style="52" customWidth="1"/>
    <col min="3" max="3" width="79.33203125" style="53" customWidth="1"/>
    <col min="4" max="4" width="9.109375" style="52"/>
    <col min="5" max="5" width="16.33203125" style="52" customWidth="1"/>
    <col min="6" max="6" width="20.6640625" style="54" customWidth="1"/>
    <col min="7" max="7" width="14.6640625" style="52" customWidth="1"/>
    <col min="8" max="8" width="21.5546875" style="1" customWidth="1"/>
    <col min="9" max="9" width="16.109375" style="2" customWidth="1"/>
    <col min="10" max="16384" width="9.109375" style="2"/>
  </cols>
  <sheetData>
    <row r="1" spans="1:7" ht="39.9" customHeight="1" x14ac:dyDescent="0.25">
      <c r="A1" s="284" t="s">
        <v>301</v>
      </c>
      <c r="B1" s="284"/>
      <c r="C1" s="284"/>
      <c r="D1" s="284"/>
      <c r="E1" s="284"/>
      <c r="F1" s="284"/>
      <c r="G1" s="284"/>
    </row>
    <row r="2" spans="1:7" ht="21.75" customHeight="1" thickBot="1" x14ac:dyDescent="0.3">
      <c r="A2" s="3"/>
      <c r="B2" s="3"/>
      <c r="C2" s="3"/>
      <c r="D2" s="3"/>
      <c r="E2" s="4"/>
      <c r="F2" s="3"/>
      <c r="G2" s="3"/>
    </row>
    <row r="3" spans="1:7" ht="21.75" customHeight="1" x14ac:dyDescent="0.25">
      <c r="A3" s="285" t="s">
        <v>349</v>
      </c>
      <c r="B3" s="286"/>
      <c r="C3" s="286"/>
      <c r="D3" s="286"/>
      <c r="E3" s="286"/>
      <c r="F3" s="286"/>
      <c r="G3" s="287"/>
    </row>
    <row r="4" spans="1:7" ht="28.2" thickBot="1" x14ac:dyDescent="0.3">
      <c r="A4" s="55" t="s">
        <v>2</v>
      </c>
      <c r="B4" s="56" t="s">
        <v>3</v>
      </c>
      <c r="C4" s="57" t="s">
        <v>4</v>
      </c>
      <c r="D4" s="57" t="s">
        <v>5</v>
      </c>
      <c r="E4" s="58" t="s">
        <v>6</v>
      </c>
      <c r="F4" s="59" t="s">
        <v>7</v>
      </c>
      <c r="G4" s="60" t="s">
        <v>8</v>
      </c>
    </row>
    <row r="5" spans="1:7" ht="20.25" customHeight="1" x14ac:dyDescent="0.25">
      <c r="A5" s="10" t="s">
        <v>104</v>
      </c>
      <c r="B5" s="11" t="s">
        <v>10</v>
      </c>
      <c r="C5" s="135" t="s">
        <v>105</v>
      </c>
      <c r="D5" s="80" t="s">
        <v>43</v>
      </c>
      <c r="E5" s="80">
        <v>1</v>
      </c>
      <c r="F5" s="14"/>
      <c r="G5" s="15">
        <f>ROUND((E5*F5),2)</f>
        <v>0</v>
      </c>
    </row>
    <row r="6" spans="1:7" ht="20.25" customHeight="1" x14ac:dyDescent="0.25">
      <c r="A6" s="16" t="s">
        <v>104</v>
      </c>
      <c r="B6" s="17" t="s">
        <v>13</v>
      </c>
      <c r="C6" s="230" t="s">
        <v>350</v>
      </c>
      <c r="D6" s="130" t="s">
        <v>113</v>
      </c>
      <c r="E6" s="130">
        <v>2</v>
      </c>
      <c r="F6" s="21"/>
      <c r="G6" s="22">
        <f>ROUND((E6*F6),2)</f>
        <v>0</v>
      </c>
    </row>
    <row r="7" spans="1:7" ht="20.25" customHeight="1" x14ac:dyDescent="0.25">
      <c r="A7" s="16" t="s">
        <v>104</v>
      </c>
      <c r="B7" s="17" t="s">
        <v>16</v>
      </c>
      <c r="C7" s="136" t="s">
        <v>106</v>
      </c>
      <c r="D7" s="130" t="s">
        <v>18</v>
      </c>
      <c r="E7" s="130">
        <v>29</v>
      </c>
      <c r="F7" s="21"/>
      <c r="G7" s="22">
        <f t="shared" ref="G7:G35" si="0">ROUND((E7*F7),2)</f>
        <v>0</v>
      </c>
    </row>
    <row r="8" spans="1:7" ht="20.25" customHeight="1" x14ac:dyDescent="0.25">
      <c r="A8" s="16" t="s">
        <v>104</v>
      </c>
      <c r="B8" s="17" t="s">
        <v>19</v>
      </c>
      <c r="C8" s="136" t="s">
        <v>110</v>
      </c>
      <c r="D8" s="130" t="s">
        <v>66</v>
      </c>
      <c r="E8" s="130">
        <v>12.7</v>
      </c>
      <c r="F8" s="21"/>
      <c r="G8" s="22">
        <f t="shared" si="0"/>
        <v>0</v>
      </c>
    </row>
    <row r="9" spans="1:7" ht="20.25" customHeight="1" x14ac:dyDescent="0.25">
      <c r="A9" s="16" t="s">
        <v>104</v>
      </c>
      <c r="B9" s="17" t="s">
        <v>21</v>
      </c>
      <c r="C9" s="136" t="s">
        <v>257</v>
      </c>
      <c r="D9" s="130" t="s">
        <v>66</v>
      </c>
      <c r="E9" s="130">
        <v>37.299999999999997</v>
      </c>
      <c r="F9" s="21"/>
      <c r="G9" s="22">
        <f t="shared" si="0"/>
        <v>0</v>
      </c>
    </row>
    <row r="10" spans="1:7" ht="20.25" customHeight="1" x14ac:dyDescent="0.25">
      <c r="A10" s="16" t="s">
        <v>104</v>
      </c>
      <c r="B10" s="17" t="s">
        <v>23</v>
      </c>
      <c r="C10" s="136" t="s">
        <v>114</v>
      </c>
      <c r="D10" s="130" t="s">
        <v>18</v>
      </c>
      <c r="E10" s="130">
        <v>61.5</v>
      </c>
      <c r="F10" s="21"/>
      <c r="G10" s="22">
        <f t="shared" si="0"/>
        <v>0</v>
      </c>
    </row>
    <row r="11" spans="1:7" ht="34.5" customHeight="1" x14ac:dyDescent="0.25">
      <c r="A11" s="16" t="s">
        <v>104</v>
      </c>
      <c r="B11" s="17" t="s">
        <v>25</v>
      </c>
      <c r="C11" s="136" t="s">
        <v>115</v>
      </c>
      <c r="D11" s="130" t="s">
        <v>69</v>
      </c>
      <c r="E11" s="130">
        <v>0.4</v>
      </c>
      <c r="F11" s="21"/>
      <c r="G11" s="22">
        <f t="shared" si="0"/>
        <v>0</v>
      </c>
    </row>
    <row r="12" spans="1:7" ht="36.75" customHeight="1" x14ac:dyDescent="0.25">
      <c r="A12" s="16" t="s">
        <v>104</v>
      </c>
      <c r="B12" s="17" t="s">
        <v>27</v>
      </c>
      <c r="C12" s="136" t="s">
        <v>351</v>
      </c>
      <c r="D12" s="130" t="s">
        <v>66</v>
      </c>
      <c r="E12" s="130">
        <v>43</v>
      </c>
      <c r="F12" s="21"/>
      <c r="G12" s="22">
        <f t="shared" si="0"/>
        <v>0</v>
      </c>
    </row>
    <row r="13" spans="1:7" ht="27" customHeight="1" x14ac:dyDescent="0.25">
      <c r="A13" s="16" t="s">
        <v>104</v>
      </c>
      <c r="B13" s="17" t="s">
        <v>29</v>
      </c>
      <c r="C13" s="136" t="s">
        <v>118</v>
      </c>
      <c r="D13" s="130" t="s">
        <v>119</v>
      </c>
      <c r="E13" s="130">
        <v>5.7</v>
      </c>
      <c r="F13" s="21"/>
      <c r="G13" s="22">
        <f t="shared" si="0"/>
        <v>0</v>
      </c>
    </row>
    <row r="14" spans="1:7" ht="20.25" customHeight="1" x14ac:dyDescent="0.25">
      <c r="A14" s="16" t="s">
        <v>104</v>
      </c>
      <c r="B14" s="238" t="s">
        <v>31</v>
      </c>
      <c r="C14" s="136" t="s">
        <v>352</v>
      </c>
      <c r="D14" s="130" t="s">
        <v>113</v>
      </c>
      <c r="E14" s="130">
        <v>3</v>
      </c>
      <c r="F14" s="21"/>
      <c r="G14" s="22">
        <f t="shared" si="0"/>
        <v>0</v>
      </c>
    </row>
    <row r="15" spans="1:7" ht="20.25" customHeight="1" x14ac:dyDescent="0.25">
      <c r="A15" s="16" t="s">
        <v>104</v>
      </c>
      <c r="B15" s="238" t="s">
        <v>33</v>
      </c>
      <c r="C15" s="136" t="s">
        <v>353</v>
      </c>
      <c r="D15" s="130" t="s">
        <v>113</v>
      </c>
      <c r="E15" s="130">
        <v>1</v>
      </c>
      <c r="F15" s="21"/>
      <c r="G15" s="22">
        <f t="shared" si="0"/>
        <v>0</v>
      </c>
    </row>
    <row r="16" spans="1:7" ht="20.25" customHeight="1" x14ac:dyDescent="0.25">
      <c r="A16" s="16" t="s">
        <v>104</v>
      </c>
      <c r="B16" s="238" t="s">
        <v>35</v>
      </c>
      <c r="C16" s="136" t="s">
        <v>122</v>
      </c>
      <c r="D16" s="130" t="s">
        <v>113</v>
      </c>
      <c r="E16" s="130">
        <v>6</v>
      </c>
      <c r="F16" s="21"/>
      <c r="G16" s="22">
        <f>ROUND((E16*F16),2)</f>
        <v>0</v>
      </c>
    </row>
    <row r="17" spans="1:9" ht="20.25" customHeight="1" thickBot="1" x14ac:dyDescent="0.3">
      <c r="A17" s="16" t="s">
        <v>104</v>
      </c>
      <c r="B17" s="238" t="s">
        <v>37</v>
      </c>
      <c r="C17" s="136" t="s">
        <v>123</v>
      </c>
      <c r="D17" s="130" t="s">
        <v>66</v>
      </c>
      <c r="E17" s="130">
        <v>44.35</v>
      </c>
      <c r="F17" s="21"/>
      <c r="G17" s="22">
        <f t="shared" si="0"/>
        <v>0</v>
      </c>
    </row>
    <row r="18" spans="1:9" ht="30.75" customHeight="1" thickBot="1" x14ac:dyDescent="0.3">
      <c r="A18" s="24" t="s">
        <v>104</v>
      </c>
      <c r="B18" s="239" t="s">
        <v>39</v>
      </c>
      <c r="C18" s="137" t="s">
        <v>124</v>
      </c>
      <c r="D18" s="134" t="s">
        <v>119</v>
      </c>
      <c r="E18" s="134">
        <v>13.9</v>
      </c>
      <c r="F18" s="28"/>
      <c r="G18" s="29">
        <f>ROUND((E18*F18),2)</f>
        <v>0</v>
      </c>
      <c r="H18" s="45" t="s">
        <v>74</v>
      </c>
      <c r="I18" s="31">
        <f>ROUND(SUM(G5:G18),2)</f>
        <v>0</v>
      </c>
    </row>
    <row r="19" spans="1:9" ht="29.25" customHeight="1" x14ac:dyDescent="0.25">
      <c r="A19" s="10" t="s">
        <v>125</v>
      </c>
      <c r="B19" s="11" t="s">
        <v>76</v>
      </c>
      <c r="C19" s="135" t="s">
        <v>128</v>
      </c>
      <c r="D19" s="240" t="s">
        <v>69</v>
      </c>
      <c r="E19" s="164">
        <v>10.8</v>
      </c>
      <c r="F19" s="14"/>
      <c r="G19" s="15">
        <f t="shared" si="0"/>
        <v>0</v>
      </c>
      <c r="H19" s="33"/>
      <c r="I19" s="34"/>
    </row>
    <row r="20" spans="1:9" ht="29.25" customHeight="1" thickBot="1" x14ac:dyDescent="0.3">
      <c r="A20" s="16" t="s">
        <v>125</v>
      </c>
      <c r="B20" s="17" t="s">
        <v>78</v>
      </c>
      <c r="C20" s="136" t="s">
        <v>260</v>
      </c>
      <c r="D20" s="168" t="s">
        <v>66</v>
      </c>
      <c r="E20" s="169">
        <v>47.2</v>
      </c>
      <c r="F20" s="21"/>
      <c r="G20" s="22">
        <f t="shared" si="0"/>
        <v>0</v>
      </c>
      <c r="H20" s="33"/>
      <c r="I20" s="34"/>
    </row>
    <row r="21" spans="1:9" ht="31.5" customHeight="1" thickBot="1" x14ac:dyDescent="0.3">
      <c r="A21" s="24" t="s">
        <v>125</v>
      </c>
      <c r="B21" s="25" t="s">
        <v>80</v>
      </c>
      <c r="C21" s="137" t="s">
        <v>261</v>
      </c>
      <c r="D21" s="171" t="s">
        <v>69</v>
      </c>
      <c r="E21" s="172">
        <v>14.2</v>
      </c>
      <c r="F21" s="28"/>
      <c r="G21" s="29">
        <f t="shared" si="0"/>
        <v>0</v>
      </c>
      <c r="H21" s="45" t="s">
        <v>102</v>
      </c>
      <c r="I21" s="31">
        <f>ROUND(SUM(G19:G21),2)</f>
        <v>0</v>
      </c>
    </row>
    <row r="22" spans="1:9" ht="31.5" customHeight="1" x14ac:dyDescent="0.25">
      <c r="A22" s="10" t="s">
        <v>295</v>
      </c>
      <c r="B22" s="11" t="s">
        <v>135</v>
      </c>
      <c r="C22" s="135" t="s">
        <v>136</v>
      </c>
      <c r="D22" s="240" t="s">
        <v>66</v>
      </c>
      <c r="E22" s="80">
        <v>12</v>
      </c>
      <c r="F22" s="14"/>
      <c r="G22" s="15">
        <f t="shared" si="0"/>
        <v>0</v>
      </c>
      <c r="H22" s="33"/>
      <c r="I22" s="34"/>
    </row>
    <row r="23" spans="1:9" ht="31.5" customHeight="1" thickBot="1" x14ac:dyDescent="0.3">
      <c r="A23" s="16" t="s">
        <v>295</v>
      </c>
      <c r="B23" s="17" t="s">
        <v>137</v>
      </c>
      <c r="C23" s="136" t="s">
        <v>138</v>
      </c>
      <c r="D23" s="168" t="s">
        <v>66</v>
      </c>
      <c r="E23" s="130">
        <v>12</v>
      </c>
      <c r="F23" s="21"/>
      <c r="G23" s="22">
        <f t="shared" si="0"/>
        <v>0</v>
      </c>
      <c r="H23" s="33"/>
      <c r="I23" s="34"/>
    </row>
    <row r="24" spans="1:9" ht="32.25" customHeight="1" thickBot="1" x14ac:dyDescent="0.3">
      <c r="A24" s="24" t="s">
        <v>295</v>
      </c>
      <c r="B24" s="25" t="s">
        <v>139</v>
      </c>
      <c r="C24" s="137" t="s">
        <v>140</v>
      </c>
      <c r="D24" s="171" t="s">
        <v>18</v>
      </c>
      <c r="E24" s="134">
        <v>61.5</v>
      </c>
      <c r="F24" s="28"/>
      <c r="G24" s="29">
        <f t="shared" si="0"/>
        <v>0</v>
      </c>
      <c r="H24" s="45" t="s">
        <v>141</v>
      </c>
      <c r="I24" s="31">
        <f>ROUND(SUM(G22:G24),2)</f>
        <v>0</v>
      </c>
    </row>
    <row r="25" spans="1:9" ht="32.25" customHeight="1" x14ac:dyDescent="0.25">
      <c r="A25" s="10" t="s">
        <v>354</v>
      </c>
      <c r="B25" s="11" t="s">
        <v>143</v>
      </c>
      <c r="C25" s="135" t="s">
        <v>281</v>
      </c>
      <c r="D25" s="240" t="s">
        <v>66</v>
      </c>
      <c r="E25" s="80">
        <v>47.2</v>
      </c>
      <c r="F25" s="14"/>
      <c r="G25" s="15">
        <f t="shared" si="0"/>
        <v>0</v>
      </c>
      <c r="H25" s="33"/>
      <c r="I25" s="34"/>
    </row>
    <row r="26" spans="1:9" ht="31.5" customHeight="1" x14ac:dyDescent="0.25">
      <c r="A26" s="16" t="s">
        <v>354</v>
      </c>
      <c r="B26" s="17" t="s">
        <v>145</v>
      </c>
      <c r="C26" s="136" t="s">
        <v>146</v>
      </c>
      <c r="D26" s="168" t="s">
        <v>66</v>
      </c>
      <c r="E26" s="130">
        <v>47.2</v>
      </c>
      <c r="F26" s="21"/>
      <c r="G26" s="22">
        <f t="shared" si="0"/>
        <v>0</v>
      </c>
      <c r="H26" s="33"/>
      <c r="I26" s="34"/>
    </row>
    <row r="27" spans="1:9" ht="31.5" customHeight="1" x14ac:dyDescent="0.25">
      <c r="A27" s="16" t="s">
        <v>354</v>
      </c>
      <c r="B27" s="17" t="s">
        <v>147</v>
      </c>
      <c r="C27" s="136" t="s">
        <v>355</v>
      </c>
      <c r="D27" s="168" t="s">
        <v>66</v>
      </c>
      <c r="E27" s="130">
        <v>37.299999999999997</v>
      </c>
      <c r="F27" s="21"/>
      <c r="G27" s="22">
        <f t="shared" si="0"/>
        <v>0</v>
      </c>
      <c r="H27" s="33"/>
      <c r="I27" s="34"/>
    </row>
    <row r="28" spans="1:9" ht="31.5" customHeight="1" x14ac:dyDescent="0.25">
      <c r="A28" s="16" t="s">
        <v>354</v>
      </c>
      <c r="B28" s="17" t="s">
        <v>149</v>
      </c>
      <c r="C28" s="136" t="s">
        <v>150</v>
      </c>
      <c r="D28" s="168" t="s">
        <v>66</v>
      </c>
      <c r="E28" s="130">
        <v>4.9000000000000004</v>
      </c>
      <c r="F28" s="21"/>
      <c r="G28" s="22">
        <f t="shared" si="0"/>
        <v>0</v>
      </c>
      <c r="H28" s="33"/>
      <c r="I28" s="34"/>
    </row>
    <row r="29" spans="1:9" ht="31.5" customHeight="1" x14ac:dyDescent="0.25">
      <c r="A29" s="16" t="s">
        <v>354</v>
      </c>
      <c r="B29" s="17" t="s">
        <v>151</v>
      </c>
      <c r="C29" s="136" t="s">
        <v>152</v>
      </c>
      <c r="D29" s="168" t="s">
        <v>66</v>
      </c>
      <c r="E29" s="130">
        <v>5</v>
      </c>
      <c r="F29" s="21"/>
      <c r="G29" s="22">
        <f t="shared" si="0"/>
        <v>0</v>
      </c>
      <c r="H29" s="33"/>
      <c r="I29" s="34"/>
    </row>
    <row r="30" spans="1:9" ht="31.5" customHeight="1" thickBot="1" x14ac:dyDescent="0.3">
      <c r="A30" s="16" t="s">
        <v>354</v>
      </c>
      <c r="B30" s="17" t="s">
        <v>153</v>
      </c>
      <c r="C30" s="136" t="s">
        <v>154</v>
      </c>
      <c r="D30" s="168" t="s">
        <v>18</v>
      </c>
      <c r="E30" s="130">
        <v>23</v>
      </c>
      <c r="F30" s="21"/>
      <c r="G30" s="22">
        <f t="shared" si="0"/>
        <v>0</v>
      </c>
      <c r="H30" s="33"/>
      <c r="I30" s="34"/>
    </row>
    <row r="31" spans="1:9" ht="31.5" customHeight="1" thickBot="1" x14ac:dyDescent="0.3">
      <c r="A31" s="24" t="s">
        <v>354</v>
      </c>
      <c r="B31" s="25" t="s">
        <v>155</v>
      </c>
      <c r="C31" s="137" t="s">
        <v>158</v>
      </c>
      <c r="D31" s="171" t="s">
        <v>18</v>
      </c>
      <c r="E31" s="134">
        <v>23</v>
      </c>
      <c r="F31" s="28"/>
      <c r="G31" s="29">
        <f t="shared" si="0"/>
        <v>0</v>
      </c>
      <c r="H31" s="45" t="s">
        <v>159</v>
      </c>
      <c r="I31" s="31">
        <f>ROUND(SUM(G25:G31),2)</f>
        <v>0</v>
      </c>
    </row>
    <row r="32" spans="1:9" s="37" customFormat="1" ht="30.75" customHeight="1" x14ac:dyDescent="0.25">
      <c r="A32" s="10" t="s">
        <v>356</v>
      </c>
      <c r="B32" s="11" t="s">
        <v>278</v>
      </c>
      <c r="C32" s="135" t="s">
        <v>146</v>
      </c>
      <c r="D32" s="240" t="s">
        <v>66</v>
      </c>
      <c r="E32" s="80">
        <v>29.8</v>
      </c>
      <c r="F32" s="14"/>
      <c r="G32" s="15">
        <f t="shared" si="0"/>
        <v>0</v>
      </c>
    </row>
    <row r="33" spans="1:9" s="37" customFormat="1" ht="30.75" customHeight="1" x14ac:dyDescent="0.25">
      <c r="A33" s="16" t="s">
        <v>356</v>
      </c>
      <c r="B33" s="17" t="s">
        <v>280</v>
      </c>
      <c r="C33" s="136" t="s">
        <v>148</v>
      </c>
      <c r="D33" s="168" t="s">
        <v>66</v>
      </c>
      <c r="E33" s="130">
        <v>25.4</v>
      </c>
      <c r="F33" s="21"/>
      <c r="G33" s="22">
        <f t="shared" si="0"/>
        <v>0</v>
      </c>
    </row>
    <row r="34" spans="1:9" s="37" customFormat="1" ht="29.25" customHeight="1" x14ac:dyDescent="0.25">
      <c r="A34" s="16" t="s">
        <v>356</v>
      </c>
      <c r="B34" s="17" t="s">
        <v>282</v>
      </c>
      <c r="C34" s="136" t="s">
        <v>150</v>
      </c>
      <c r="D34" s="168" t="s">
        <v>66</v>
      </c>
      <c r="E34" s="130">
        <v>4.4000000000000004</v>
      </c>
      <c r="F34" s="21"/>
      <c r="G34" s="22">
        <f t="shared" si="0"/>
        <v>0</v>
      </c>
    </row>
    <row r="35" spans="1:9" ht="44.25" customHeight="1" thickBot="1" x14ac:dyDescent="0.3">
      <c r="A35" s="16" t="s">
        <v>356</v>
      </c>
      <c r="B35" s="17" t="s">
        <v>283</v>
      </c>
      <c r="C35" s="136" t="s">
        <v>154</v>
      </c>
      <c r="D35" s="168" t="s">
        <v>18</v>
      </c>
      <c r="E35" s="130">
        <v>41</v>
      </c>
      <c r="F35" s="21"/>
      <c r="G35" s="22">
        <f t="shared" si="0"/>
        <v>0</v>
      </c>
      <c r="H35" s="2"/>
    </row>
    <row r="36" spans="1:9" ht="28.95" customHeight="1" thickBot="1" x14ac:dyDescent="0.3">
      <c r="A36" s="24" t="s">
        <v>356</v>
      </c>
      <c r="B36" s="25" t="s">
        <v>284</v>
      </c>
      <c r="C36" s="137" t="s">
        <v>158</v>
      </c>
      <c r="D36" s="171" t="s">
        <v>18</v>
      </c>
      <c r="E36" s="134">
        <v>37.5</v>
      </c>
      <c r="F36" s="28"/>
      <c r="G36" s="29">
        <f>ROUND((E36*F36),2)</f>
        <v>0</v>
      </c>
      <c r="H36" s="45" t="s">
        <v>289</v>
      </c>
      <c r="I36" s="31">
        <f>ROUND(SUM(G32:G36),2)</f>
        <v>0</v>
      </c>
    </row>
    <row r="37" spans="1:9" ht="27.6" x14ac:dyDescent="0.25">
      <c r="A37" s="10" t="s">
        <v>160</v>
      </c>
      <c r="B37" s="11" t="s">
        <v>161</v>
      </c>
      <c r="C37" s="135" t="s">
        <v>357</v>
      </c>
      <c r="D37" s="240" t="s">
        <v>113</v>
      </c>
      <c r="E37" s="80">
        <v>4</v>
      </c>
      <c r="F37" s="139"/>
      <c r="G37" s="15">
        <f>ROUND((E37*F37),2)</f>
        <v>0</v>
      </c>
      <c r="H37" s="89"/>
      <c r="I37" s="37"/>
    </row>
    <row r="38" spans="1:9" ht="21.75" customHeight="1" x14ac:dyDescent="0.25">
      <c r="A38" s="16" t="s">
        <v>160</v>
      </c>
      <c r="B38" s="17" t="s">
        <v>163</v>
      </c>
      <c r="C38" s="136" t="s">
        <v>358</v>
      </c>
      <c r="D38" s="168" t="s">
        <v>113</v>
      </c>
      <c r="E38" s="241">
        <v>4</v>
      </c>
      <c r="F38" s="39"/>
      <c r="G38" s="22">
        <f>ROUND((E38*F38),2)</f>
        <v>0</v>
      </c>
      <c r="H38" s="33"/>
      <c r="I38" s="34"/>
    </row>
    <row r="39" spans="1:9" ht="39.6" customHeight="1" x14ac:dyDescent="0.25">
      <c r="A39" s="16" t="s">
        <v>160</v>
      </c>
      <c r="B39" s="17" t="s">
        <v>165</v>
      </c>
      <c r="C39" s="136" t="s">
        <v>300</v>
      </c>
      <c r="D39" s="168" t="s">
        <v>113</v>
      </c>
      <c r="E39" s="130">
        <v>6</v>
      </c>
      <c r="F39" s="39"/>
      <c r="G39" s="22">
        <f t="shared" ref="G39:G44" si="1">ROUND((E39*F39),2)</f>
        <v>0</v>
      </c>
      <c r="H39" s="2"/>
    </row>
    <row r="40" spans="1:9" ht="28.95" customHeight="1" x14ac:dyDescent="0.25">
      <c r="A40" s="16" t="s">
        <v>160</v>
      </c>
      <c r="B40" s="17" t="s">
        <v>359</v>
      </c>
      <c r="C40" s="136" t="s">
        <v>360</v>
      </c>
      <c r="D40" s="168" t="s">
        <v>113</v>
      </c>
      <c r="E40" s="130">
        <v>1</v>
      </c>
      <c r="F40" s="39"/>
      <c r="G40" s="22">
        <f t="shared" si="1"/>
        <v>0</v>
      </c>
      <c r="H40" s="2"/>
    </row>
    <row r="41" spans="1:9" ht="30.6" customHeight="1" thickBot="1" x14ac:dyDescent="0.3">
      <c r="A41" s="16" t="s">
        <v>160</v>
      </c>
      <c r="B41" s="17" t="s">
        <v>361</v>
      </c>
      <c r="C41" s="136" t="s">
        <v>362</v>
      </c>
      <c r="D41" s="168" t="s">
        <v>113</v>
      </c>
      <c r="E41" s="130">
        <v>4</v>
      </c>
      <c r="F41" s="39"/>
      <c r="G41" s="22">
        <f>ROUND((E41*F41),2)</f>
        <v>0</v>
      </c>
      <c r="H41" s="2"/>
    </row>
    <row r="42" spans="1:9" ht="34.950000000000003" customHeight="1" thickBot="1" x14ac:dyDescent="0.3">
      <c r="A42" s="24" t="s">
        <v>160</v>
      </c>
      <c r="B42" s="25" t="s">
        <v>363</v>
      </c>
      <c r="C42" s="137" t="s">
        <v>166</v>
      </c>
      <c r="D42" s="171" t="s">
        <v>66</v>
      </c>
      <c r="E42" s="134">
        <v>47.85</v>
      </c>
      <c r="F42" s="44"/>
      <c r="G42" s="29">
        <f t="shared" si="1"/>
        <v>0</v>
      </c>
      <c r="H42" s="45" t="s">
        <v>167</v>
      </c>
      <c r="I42" s="31">
        <f>ROUND(SUM(G37:G42),2)</f>
        <v>0</v>
      </c>
    </row>
    <row r="43" spans="1:9" ht="19.5" customHeight="1" thickBot="1" x14ac:dyDescent="0.3">
      <c r="A43" s="242" t="s">
        <v>168</v>
      </c>
      <c r="B43" s="11" t="s">
        <v>169</v>
      </c>
      <c r="C43" s="135" t="s">
        <v>172</v>
      </c>
      <c r="D43" s="240" t="s">
        <v>43</v>
      </c>
      <c r="E43" s="80">
        <v>1</v>
      </c>
      <c r="F43" s="139"/>
      <c r="G43" s="15">
        <f>ROUND((E43*F43),2)</f>
        <v>0</v>
      </c>
      <c r="H43" s="2"/>
    </row>
    <row r="44" spans="1:9" ht="32.25" customHeight="1" thickBot="1" x14ac:dyDescent="0.3">
      <c r="A44" s="243" t="s">
        <v>168</v>
      </c>
      <c r="B44" s="25" t="s">
        <v>171</v>
      </c>
      <c r="C44" s="137" t="s">
        <v>174</v>
      </c>
      <c r="D44" s="171" t="s">
        <v>43</v>
      </c>
      <c r="E44" s="134">
        <v>1</v>
      </c>
      <c r="F44" s="44"/>
      <c r="G44" s="29">
        <f t="shared" si="1"/>
        <v>0</v>
      </c>
      <c r="H44" s="45" t="s">
        <v>175</v>
      </c>
      <c r="I44" s="31">
        <f>ROUND(SUM(G43:G44),2)</f>
        <v>0</v>
      </c>
    </row>
    <row r="45" spans="1:9" ht="43.95" customHeight="1" thickBot="1" x14ac:dyDescent="0.3">
      <c r="A45" s="2"/>
      <c r="B45" s="2"/>
      <c r="C45" s="2"/>
      <c r="D45" s="2"/>
      <c r="E45" s="2"/>
      <c r="F45" s="48" t="s">
        <v>364</v>
      </c>
      <c r="G45" s="49">
        <f>SUM(G5:G43)</f>
        <v>0</v>
      </c>
      <c r="H45" s="2"/>
    </row>
    <row r="46" spans="1:9" ht="20.25" customHeight="1" x14ac:dyDescent="0.25">
      <c r="A46" s="2"/>
      <c r="B46" s="2"/>
      <c r="C46" s="2"/>
      <c r="D46" s="2"/>
      <c r="E46" s="2"/>
      <c r="F46" s="2"/>
      <c r="G46" s="2"/>
      <c r="H46" s="2"/>
    </row>
    <row r="47" spans="1:9" ht="39" customHeight="1" thickBot="1" x14ac:dyDescent="0.3">
      <c r="A47" s="46"/>
      <c r="B47" s="47"/>
      <c r="C47" s="46"/>
      <c r="D47" s="47"/>
      <c r="E47" s="47"/>
      <c r="F47" s="82"/>
      <c r="G47" s="83"/>
    </row>
    <row r="48" spans="1:9" ht="20.25" customHeight="1" x14ac:dyDescent="0.25">
      <c r="A48" s="285" t="s">
        <v>365</v>
      </c>
      <c r="B48" s="286"/>
      <c r="C48" s="286"/>
      <c r="D48" s="286"/>
      <c r="E48" s="286"/>
      <c r="F48" s="286"/>
      <c r="G48" s="287"/>
    </row>
    <row r="49" spans="1:9" ht="33" customHeight="1" thickBot="1" x14ac:dyDescent="0.3">
      <c r="A49" s="55" t="s">
        <v>2</v>
      </c>
      <c r="B49" s="56" t="s">
        <v>3</v>
      </c>
      <c r="C49" s="57" t="s">
        <v>4</v>
      </c>
      <c r="D49" s="57" t="s">
        <v>5</v>
      </c>
      <c r="E49" s="58" t="s">
        <v>6</v>
      </c>
      <c r="F49" s="59" t="s">
        <v>7</v>
      </c>
      <c r="G49" s="60" t="s">
        <v>8</v>
      </c>
    </row>
    <row r="50" spans="1:9" ht="20.25" customHeight="1" x14ac:dyDescent="0.25">
      <c r="A50" s="10" t="s">
        <v>104</v>
      </c>
      <c r="B50" s="11" t="s">
        <v>10</v>
      </c>
      <c r="C50" s="135" t="s">
        <v>105</v>
      </c>
      <c r="D50" s="80" t="s">
        <v>43</v>
      </c>
      <c r="E50" s="80">
        <v>1</v>
      </c>
      <c r="F50" s="14"/>
      <c r="G50" s="15">
        <f>ROUND((E50*F50),2)</f>
        <v>0</v>
      </c>
    </row>
    <row r="51" spans="1:9" ht="29.25" customHeight="1" x14ac:dyDescent="0.25">
      <c r="A51" s="16" t="s">
        <v>104</v>
      </c>
      <c r="B51" s="17" t="s">
        <v>13</v>
      </c>
      <c r="C51" s="230" t="s">
        <v>350</v>
      </c>
      <c r="D51" s="130" t="s">
        <v>113</v>
      </c>
      <c r="E51" s="130">
        <v>2</v>
      </c>
      <c r="F51" s="21"/>
      <c r="G51" s="22">
        <f t="shared" ref="G51:G81" si="2">ROUND((E51*F51),2)</f>
        <v>0</v>
      </c>
    </row>
    <row r="52" spans="1:9" ht="29.25" customHeight="1" x14ac:dyDescent="0.25">
      <c r="A52" s="16" t="s">
        <v>104</v>
      </c>
      <c r="B52" s="17" t="s">
        <v>16</v>
      </c>
      <c r="C52" s="136" t="s">
        <v>106</v>
      </c>
      <c r="D52" s="130" t="s">
        <v>18</v>
      </c>
      <c r="E52" s="130">
        <v>22</v>
      </c>
      <c r="F52" s="21"/>
      <c r="G52" s="22">
        <f>ROUND((E52*F52),2)</f>
        <v>0</v>
      </c>
    </row>
    <row r="53" spans="1:9" ht="29.25" customHeight="1" x14ac:dyDescent="0.25">
      <c r="A53" s="16" t="s">
        <v>104</v>
      </c>
      <c r="B53" s="17" t="s">
        <v>19</v>
      </c>
      <c r="C53" s="136" t="s">
        <v>110</v>
      </c>
      <c r="D53" s="130" t="s">
        <v>66</v>
      </c>
      <c r="E53" s="130">
        <v>12.8</v>
      </c>
      <c r="F53" s="21"/>
      <c r="G53" s="22">
        <f t="shared" si="2"/>
        <v>0</v>
      </c>
    </row>
    <row r="54" spans="1:9" ht="34.5" customHeight="1" x14ac:dyDescent="0.25">
      <c r="A54" s="16" t="s">
        <v>104</v>
      </c>
      <c r="B54" s="17" t="s">
        <v>21</v>
      </c>
      <c r="C54" s="136" t="s">
        <v>257</v>
      </c>
      <c r="D54" s="130" t="s">
        <v>66</v>
      </c>
      <c r="E54" s="130">
        <v>39.200000000000003</v>
      </c>
      <c r="F54" s="21"/>
      <c r="G54" s="22">
        <f t="shared" si="2"/>
        <v>0</v>
      </c>
    </row>
    <row r="55" spans="1:9" ht="33" customHeight="1" x14ac:dyDescent="0.25">
      <c r="A55" s="16" t="s">
        <v>104</v>
      </c>
      <c r="B55" s="17" t="s">
        <v>23</v>
      </c>
      <c r="C55" s="136" t="s">
        <v>114</v>
      </c>
      <c r="D55" s="130" t="s">
        <v>18</v>
      </c>
      <c r="E55" s="130">
        <v>22</v>
      </c>
      <c r="F55" s="21"/>
      <c r="G55" s="22">
        <f t="shared" si="2"/>
        <v>0</v>
      </c>
    </row>
    <row r="56" spans="1:9" ht="19.95" customHeight="1" x14ac:dyDescent="0.25">
      <c r="A56" s="16" t="s">
        <v>104</v>
      </c>
      <c r="B56" s="17" t="s">
        <v>25</v>
      </c>
      <c r="C56" s="136" t="s">
        <v>115</v>
      </c>
      <c r="D56" s="130" t="s">
        <v>69</v>
      </c>
      <c r="E56" s="130">
        <v>0.3</v>
      </c>
      <c r="F56" s="21"/>
      <c r="G56" s="22">
        <f t="shared" si="2"/>
        <v>0</v>
      </c>
    </row>
    <row r="57" spans="1:9" ht="33.6" customHeight="1" x14ac:dyDescent="0.25">
      <c r="A57" s="16" t="s">
        <v>104</v>
      </c>
      <c r="B57" s="17" t="s">
        <v>27</v>
      </c>
      <c r="C57" s="136" t="s">
        <v>118</v>
      </c>
      <c r="D57" s="130" t="s">
        <v>119</v>
      </c>
      <c r="E57" s="130">
        <v>0.7</v>
      </c>
      <c r="F57" s="21"/>
      <c r="G57" s="22">
        <f t="shared" si="2"/>
        <v>0</v>
      </c>
    </row>
    <row r="58" spans="1:9" ht="39.75" customHeight="1" x14ac:dyDescent="0.25">
      <c r="A58" s="16" t="s">
        <v>104</v>
      </c>
      <c r="B58" s="17" t="s">
        <v>29</v>
      </c>
      <c r="C58" s="136" t="s">
        <v>352</v>
      </c>
      <c r="D58" s="130" t="s">
        <v>113</v>
      </c>
      <c r="E58" s="130">
        <v>2</v>
      </c>
      <c r="F58" s="21"/>
      <c r="G58" s="22">
        <f t="shared" si="2"/>
        <v>0</v>
      </c>
    </row>
    <row r="59" spans="1:9" ht="29.25" customHeight="1" x14ac:dyDescent="0.25">
      <c r="A59" s="16" t="s">
        <v>104</v>
      </c>
      <c r="B59" s="17" t="s">
        <v>31</v>
      </c>
      <c r="C59" s="136" t="s">
        <v>353</v>
      </c>
      <c r="D59" s="130" t="s">
        <v>113</v>
      </c>
      <c r="E59" s="130">
        <v>2</v>
      </c>
      <c r="F59" s="21"/>
      <c r="G59" s="22">
        <f t="shared" si="2"/>
        <v>0</v>
      </c>
    </row>
    <row r="60" spans="1:9" ht="29.25" customHeight="1" x14ac:dyDescent="0.25">
      <c r="A60" s="16" t="s">
        <v>104</v>
      </c>
      <c r="B60" s="238" t="s">
        <v>33</v>
      </c>
      <c r="C60" s="136" t="s">
        <v>122</v>
      </c>
      <c r="D60" s="130" t="s">
        <v>113</v>
      </c>
      <c r="E60" s="130">
        <v>7</v>
      </c>
      <c r="F60" s="21"/>
      <c r="G60" s="22">
        <f t="shared" si="2"/>
        <v>0</v>
      </c>
    </row>
    <row r="61" spans="1:9" ht="29.25" customHeight="1" thickBot="1" x14ac:dyDescent="0.3">
      <c r="A61" s="16" t="s">
        <v>104</v>
      </c>
      <c r="B61" s="238" t="s">
        <v>35</v>
      </c>
      <c r="C61" s="136" t="s">
        <v>123</v>
      </c>
      <c r="D61" s="130" t="s">
        <v>66</v>
      </c>
      <c r="E61" s="130">
        <v>16.5</v>
      </c>
      <c r="F61" s="21"/>
      <c r="G61" s="22">
        <f t="shared" si="2"/>
        <v>0</v>
      </c>
    </row>
    <row r="62" spans="1:9" ht="29.25" customHeight="1" thickBot="1" x14ac:dyDescent="0.3">
      <c r="A62" s="24" t="s">
        <v>104</v>
      </c>
      <c r="B62" s="239" t="s">
        <v>37</v>
      </c>
      <c r="C62" s="137" t="s">
        <v>124</v>
      </c>
      <c r="D62" s="134" t="s">
        <v>119</v>
      </c>
      <c r="E62" s="134">
        <v>11.4</v>
      </c>
      <c r="F62" s="28"/>
      <c r="G62" s="29">
        <f t="shared" si="2"/>
        <v>0</v>
      </c>
      <c r="H62" s="45" t="s">
        <v>74</v>
      </c>
      <c r="I62" s="31">
        <f>ROUND(SUM(G50:G62),2)</f>
        <v>0</v>
      </c>
    </row>
    <row r="63" spans="1:9" ht="29.25" customHeight="1" x14ac:dyDescent="0.25">
      <c r="A63" s="10" t="s">
        <v>125</v>
      </c>
      <c r="B63" s="11" t="s">
        <v>76</v>
      </c>
      <c r="C63" s="135" t="s">
        <v>128</v>
      </c>
      <c r="D63" s="240" t="s">
        <v>69</v>
      </c>
      <c r="E63" s="240">
        <v>10.8</v>
      </c>
      <c r="F63" s="14"/>
      <c r="G63" s="15">
        <f t="shared" si="2"/>
        <v>0</v>
      </c>
      <c r="H63" s="33"/>
      <c r="I63" s="34"/>
    </row>
    <row r="64" spans="1:9" ht="29.25" customHeight="1" thickBot="1" x14ac:dyDescent="0.3">
      <c r="A64" s="16" t="s">
        <v>125</v>
      </c>
      <c r="B64" s="17" t="s">
        <v>78</v>
      </c>
      <c r="C64" s="136" t="s">
        <v>260</v>
      </c>
      <c r="D64" s="168" t="s">
        <v>66</v>
      </c>
      <c r="E64" s="168">
        <v>47.2</v>
      </c>
      <c r="F64" s="21"/>
      <c r="G64" s="22">
        <f t="shared" si="2"/>
        <v>0</v>
      </c>
      <c r="H64" s="33"/>
      <c r="I64" s="34"/>
    </row>
    <row r="65" spans="1:9" ht="31.5" customHeight="1" thickBot="1" x14ac:dyDescent="0.3">
      <c r="A65" s="24" t="s">
        <v>125</v>
      </c>
      <c r="B65" s="25" t="s">
        <v>80</v>
      </c>
      <c r="C65" s="137" t="s">
        <v>261</v>
      </c>
      <c r="D65" s="171" t="s">
        <v>69</v>
      </c>
      <c r="E65" s="171">
        <v>14.2</v>
      </c>
      <c r="F65" s="28"/>
      <c r="G65" s="29">
        <f t="shared" si="2"/>
        <v>0</v>
      </c>
      <c r="H65" s="45" t="s">
        <v>102</v>
      </c>
      <c r="I65" s="31">
        <f>ROUND(SUM(G63:G65),2)</f>
        <v>0</v>
      </c>
    </row>
    <row r="66" spans="1:9" s="37" customFormat="1" ht="32.25" customHeight="1" x14ac:dyDescent="0.25">
      <c r="A66" s="10" t="s">
        <v>295</v>
      </c>
      <c r="B66" s="11" t="s">
        <v>135</v>
      </c>
      <c r="C66" s="135" t="s">
        <v>366</v>
      </c>
      <c r="D66" s="240" t="s">
        <v>66</v>
      </c>
      <c r="E66" s="80">
        <v>4</v>
      </c>
      <c r="F66" s="14"/>
      <c r="G66" s="15">
        <f t="shared" si="2"/>
        <v>0</v>
      </c>
      <c r="H66" s="33"/>
      <c r="I66" s="34"/>
    </row>
    <row r="67" spans="1:9" s="37" customFormat="1" ht="32.25" customHeight="1" thickBot="1" x14ac:dyDescent="0.3">
      <c r="A67" s="16" t="s">
        <v>295</v>
      </c>
      <c r="B67" s="17" t="s">
        <v>137</v>
      </c>
      <c r="C67" s="136" t="s">
        <v>138</v>
      </c>
      <c r="D67" s="168" t="s">
        <v>66</v>
      </c>
      <c r="E67" s="130">
        <v>4</v>
      </c>
      <c r="F67" s="21"/>
      <c r="G67" s="22">
        <f t="shared" si="2"/>
        <v>0</v>
      </c>
      <c r="H67" s="33"/>
      <c r="I67" s="34"/>
    </row>
    <row r="68" spans="1:9" s="37" customFormat="1" ht="31.5" customHeight="1" thickBot="1" x14ac:dyDescent="0.3">
      <c r="A68" s="24" t="s">
        <v>295</v>
      </c>
      <c r="B68" s="25" t="s">
        <v>139</v>
      </c>
      <c r="C68" s="137" t="s">
        <v>140</v>
      </c>
      <c r="D68" s="171" t="s">
        <v>18</v>
      </c>
      <c r="E68" s="134">
        <v>22</v>
      </c>
      <c r="F68" s="28"/>
      <c r="G68" s="29">
        <f t="shared" si="2"/>
        <v>0</v>
      </c>
      <c r="H68" s="45" t="s">
        <v>141</v>
      </c>
      <c r="I68" s="31">
        <f>ROUND(SUM(G66:G68),2)</f>
        <v>0</v>
      </c>
    </row>
    <row r="69" spans="1:9" s="37" customFormat="1" ht="31.5" customHeight="1" x14ac:dyDescent="0.25">
      <c r="A69" s="10" t="s">
        <v>266</v>
      </c>
      <c r="B69" s="11" t="s">
        <v>143</v>
      </c>
      <c r="C69" s="135" t="s">
        <v>281</v>
      </c>
      <c r="D69" s="240" t="s">
        <v>66</v>
      </c>
      <c r="E69" s="80">
        <v>47.2</v>
      </c>
      <c r="F69" s="229"/>
      <c r="G69" s="15">
        <f t="shared" si="2"/>
        <v>0</v>
      </c>
      <c r="H69" s="89"/>
    </row>
    <row r="70" spans="1:9" s="37" customFormat="1" ht="33" customHeight="1" x14ac:dyDescent="0.25">
      <c r="A70" s="16" t="s">
        <v>266</v>
      </c>
      <c r="B70" s="17" t="s">
        <v>145</v>
      </c>
      <c r="C70" s="136" t="s">
        <v>146</v>
      </c>
      <c r="D70" s="168" t="s">
        <v>66</v>
      </c>
      <c r="E70" s="130">
        <v>47.2</v>
      </c>
      <c r="F70" s="244"/>
      <c r="G70" s="22">
        <f t="shared" si="2"/>
        <v>0</v>
      </c>
      <c r="H70" s="89"/>
    </row>
    <row r="71" spans="1:9" s="37" customFormat="1" ht="33" customHeight="1" x14ac:dyDescent="0.25">
      <c r="A71" s="16" t="s">
        <v>266</v>
      </c>
      <c r="B71" s="17" t="s">
        <v>147</v>
      </c>
      <c r="C71" s="136" t="s">
        <v>355</v>
      </c>
      <c r="D71" s="168" t="s">
        <v>66</v>
      </c>
      <c r="E71" s="130">
        <v>39.200000000000003</v>
      </c>
      <c r="F71" s="244"/>
      <c r="G71" s="22">
        <f t="shared" si="2"/>
        <v>0</v>
      </c>
      <c r="H71" s="89"/>
    </row>
    <row r="72" spans="1:9" s="37" customFormat="1" ht="30.75" customHeight="1" x14ac:dyDescent="0.25">
      <c r="A72" s="16" t="s">
        <v>266</v>
      </c>
      <c r="B72" s="17" t="s">
        <v>149</v>
      </c>
      <c r="C72" s="136" t="s">
        <v>150</v>
      </c>
      <c r="D72" s="168" t="s">
        <v>66</v>
      </c>
      <c r="E72" s="130">
        <v>4.8</v>
      </c>
      <c r="F72" s="244"/>
      <c r="G72" s="22">
        <f t="shared" si="2"/>
        <v>0</v>
      </c>
      <c r="H72" s="89"/>
    </row>
    <row r="73" spans="1:9" s="37" customFormat="1" ht="30.75" customHeight="1" x14ac:dyDescent="0.25">
      <c r="A73" s="16" t="s">
        <v>266</v>
      </c>
      <c r="B73" s="17" t="s">
        <v>151</v>
      </c>
      <c r="C73" s="136" t="s">
        <v>152</v>
      </c>
      <c r="D73" s="168" t="s">
        <v>66</v>
      </c>
      <c r="E73" s="130">
        <v>3.2</v>
      </c>
      <c r="F73" s="244"/>
      <c r="G73" s="22">
        <f t="shared" si="2"/>
        <v>0</v>
      </c>
      <c r="H73" s="89"/>
    </row>
    <row r="74" spans="1:9" s="37" customFormat="1" ht="30.75" customHeight="1" thickBot="1" x14ac:dyDescent="0.3">
      <c r="A74" s="16" t="s">
        <v>266</v>
      </c>
      <c r="B74" s="17" t="s">
        <v>153</v>
      </c>
      <c r="C74" s="136" t="s">
        <v>154</v>
      </c>
      <c r="D74" s="168" t="s">
        <v>18</v>
      </c>
      <c r="E74" s="130">
        <v>22</v>
      </c>
      <c r="F74" s="244"/>
      <c r="G74" s="22">
        <f t="shared" si="2"/>
        <v>0</v>
      </c>
      <c r="H74" s="89"/>
    </row>
    <row r="75" spans="1:9" s="37" customFormat="1" ht="30.75" customHeight="1" thickBot="1" x14ac:dyDescent="0.3">
      <c r="A75" s="24" t="s">
        <v>266</v>
      </c>
      <c r="B75" s="25" t="s">
        <v>155</v>
      </c>
      <c r="C75" s="137" t="s">
        <v>158</v>
      </c>
      <c r="D75" s="171" t="s">
        <v>18</v>
      </c>
      <c r="E75" s="134">
        <v>22</v>
      </c>
      <c r="F75" s="237"/>
      <c r="G75" s="29">
        <f t="shared" si="2"/>
        <v>0</v>
      </c>
      <c r="H75" s="45" t="s">
        <v>159</v>
      </c>
      <c r="I75" s="31">
        <f>ROUND(SUM(G69:G75),2)</f>
        <v>0</v>
      </c>
    </row>
    <row r="76" spans="1:9" ht="43.95" customHeight="1" thickBot="1" x14ac:dyDescent="0.3">
      <c r="A76" s="10" t="s">
        <v>367</v>
      </c>
      <c r="B76" s="11" t="s">
        <v>278</v>
      </c>
      <c r="C76" s="135" t="s">
        <v>146</v>
      </c>
      <c r="D76" s="240" t="s">
        <v>66</v>
      </c>
      <c r="E76" s="80">
        <v>4.8</v>
      </c>
      <c r="F76" s="229"/>
      <c r="G76" s="15">
        <f t="shared" si="2"/>
        <v>0</v>
      </c>
      <c r="H76" s="37"/>
      <c r="I76" s="37"/>
    </row>
    <row r="77" spans="1:9" ht="43.95" customHeight="1" thickBot="1" x14ac:dyDescent="0.3">
      <c r="A77" s="24" t="s">
        <v>367</v>
      </c>
      <c r="B77" s="25" t="s">
        <v>280</v>
      </c>
      <c r="C77" s="137" t="s">
        <v>150</v>
      </c>
      <c r="D77" s="171" t="s">
        <v>66</v>
      </c>
      <c r="E77" s="134">
        <v>4.8</v>
      </c>
      <c r="F77" s="237"/>
      <c r="G77" s="29">
        <f t="shared" si="2"/>
        <v>0</v>
      </c>
      <c r="H77" s="45" t="s">
        <v>289</v>
      </c>
      <c r="I77" s="31">
        <f>ROUND(SUM(G76:G77),2)</f>
        <v>0</v>
      </c>
    </row>
    <row r="78" spans="1:9" ht="27.6" x14ac:dyDescent="0.25">
      <c r="A78" s="10" t="s">
        <v>368</v>
      </c>
      <c r="B78" s="80" t="s">
        <v>161</v>
      </c>
      <c r="C78" s="135" t="s">
        <v>300</v>
      </c>
      <c r="D78" s="240" t="s">
        <v>113</v>
      </c>
      <c r="E78" s="80">
        <v>7</v>
      </c>
      <c r="F78" s="229"/>
      <c r="G78" s="15">
        <f t="shared" si="2"/>
        <v>0</v>
      </c>
      <c r="H78" s="37"/>
      <c r="I78" s="37"/>
    </row>
    <row r="79" spans="1:9" ht="27.6" x14ac:dyDescent="0.25">
      <c r="A79" s="16" t="s">
        <v>368</v>
      </c>
      <c r="B79" s="130" t="s">
        <v>163</v>
      </c>
      <c r="C79" s="136" t="s">
        <v>369</v>
      </c>
      <c r="D79" s="168" t="s">
        <v>113</v>
      </c>
      <c r="E79" s="130">
        <v>1</v>
      </c>
      <c r="F79" s="244"/>
      <c r="G79" s="22">
        <f t="shared" si="2"/>
        <v>0</v>
      </c>
      <c r="H79" s="2"/>
    </row>
    <row r="80" spans="1:9" ht="28.2" thickBot="1" x14ac:dyDescent="0.3">
      <c r="A80" s="16" t="s">
        <v>368</v>
      </c>
      <c r="B80" s="130" t="s">
        <v>165</v>
      </c>
      <c r="C80" s="136" t="s">
        <v>370</v>
      </c>
      <c r="D80" s="168" t="s">
        <v>113</v>
      </c>
      <c r="E80" s="130">
        <v>1</v>
      </c>
      <c r="F80" s="244"/>
      <c r="G80" s="22">
        <f t="shared" si="2"/>
        <v>0</v>
      </c>
      <c r="H80" s="33"/>
      <c r="I80" s="34"/>
    </row>
    <row r="81" spans="1:9" ht="28.2" thickBot="1" x14ac:dyDescent="0.3">
      <c r="A81" s="24" t="s">
        <v>368</v>
      </c>
      <c r="B81" s="134" t="s">
        <v>359</v>
      </c>
      <c r="C81" s="137" t="s">
        <v>166</v>
      </c>
      <c r="D81" s="171" t="s">
        <v>66</v>
      </c>
      <c r="E81" s="134">
        <v>16.5</v>
      </c>
      <c r="F81" s="237"/>
      <c r="G81" s="29">
        <f t="shared" si="2"/>
        <v>0</v>
      </c>
      <c r="H81" s="45" t="s">
        <v>167</v>
      </c>
      <c r="I81" s="31">
        <f>ROUND(SUM(G78:G81),2)</f>
        <v>0</v>
      </c>
    </row>
    <row r="82" spans="1:9" ht="28.2" thickBot="1" x14ac:dyDescent="0.3">
      <c r="A82" s="121" t="s">
        <v>168</v>
      </c>
      <c r="B82" s="245" t="s">
        <v>169</v>
      </c>
      <c r="C82" s="160" t="s">
        <v>172</v>
      </c>
      <c r="D82" s="246" t="s">
        <v>43</v>
      </c>
      <c r="E82" s="245">
        <v>1</v>
      </c>
      <c r="F82" s="247"/>
      <c r="G82" s="126">
        <f>ROUND((E82*F82),2)</f>
        <v>0</v>
      </c>
      <c r="H82" s="45" t="s">
        <v>175</v>
      </c>
      <c r="I82" s="31">
        <f>ROUND(SUM(G82:G82),2)</f>
        <v>0</v>
      </c>
    </row>
    <row r="83" spans="1:9" ht="42" thickBot="1" x14ac:dyDescent="0.3">
      <c r="F83" s="48" t="s">
        <v>371</v>
      </c>
      <c r="G83" s="49">
        <f>SUM(G50:G82)</f>
        <v>0</v>
      </c>
    </row>
    <row r="84" spans="1:9" ht="14.4" thickBot="1" x14ac:dyDescent="0.3"/>
    <row r="85" spans="1:9" x14ac:dyDescent="0.25">
      <c r="A85" s="285" t="s">
        <v>372</v>
      </c>
      <c r="B85" s="286"/>
      <c r="C85" s="286"/>
      <c r="D85" s="286"/>
      <c r="E85" s="286"/>
      <c r="F85" s="286"/>
      <c r="G85" s="287"/>
    </row>
    <row r="86" spans="1:9" ht="28.2" thickBot="1" x14ac:dyDescent="0.3">
      <c r="A86" s="55" t="s">
        <v>2</v>
      </c>
      <c r="B86" s="57" t="s">
        <v>3</v>
      </c>
      <c r="C86" s="57" t="s">
        <v>4</v>
      </c>
      <c r="D86" s="57" t="s">
        <v>5</v>
      </c>
      <c r="E86" s="58" t="s">
        <v>6</v>
      </c>
      <c r="F86" s="59" t="s">
        <v>7</v>
      </c>
      <c r="G86" s="60" t="s">
        <v>8</v>
      </c>
    </row>
    <row r="87" spans="1:9" x14ac:dyDescent="0.25">
      <c r="A87" s="10" t="s">
        <v>104</v>
      </c>
      <c r="B87" s="11" t="s">
        <v>10</v>
      </c>
      <c r="C87" s="136" t="s">
        <v>105</v>
      </c>
      <c r="D87" s="80" t="s">
        <v>43</v>
      </c>
      <c r="E87" s="80">
        <v>1</v>
      </c>
      <c r="F87" s="14"/>
      <c r="G87" s="15">
        <f>ROUND((E87*F87),2)</f>
        <v>0</v>
      </c>
    </row>
    <row r="88" spans="1:9" x14ac:dyDescent="0.25">
      <c r="A88" s="16" t="s">
        <v>104</v>
      </c>
      <c r="B88" s="17" t="s">
        <v>13</v>
      </c>
      <c r="C88" s="136" t="s">
        <v>106</v>
      </c>
      <c r="D88" s="130" t="s">
        <v>18</v>
      </c>
      <c r="E88" s="130">
        <v>22</v>
      </c>
      <c r="F88" s="21"/>
      <c r="G88" s="22">
        <f t="shared" ref="G88" si="3">ROUND((E88*F88),2)</f>
        <v>0</v>
      </c>
    </row>
    <row r="89" spans="1:9" x14ac:dyDescent="0.25">
      <c r="A89" s="16" t="s">
        <v>104</v>
      </c>
      <c r="B89" s="17" t="s">
        <v>16</v>
      </c>
      <c r="C89" s="136" t="s">
        <v>110</v>
      </c>
      <c r="D89" s="130" t="s">
        <v>66</v>
      </c>
      <c r="E89" s="130">
        <v>12.5</v>
      </c>
      <c r="F89" s="21"/>
      <c r="G89" s="22">
        <f>ROUND((E89*F89),2)</f>
        <v>0</v>
      </c>
    </row>
    <row r="90" spans="1:9" x14ac:dyDescent="0.25">
      <c r="A90" s="16" t="s">
        <v>104</v>
      </c>
      <c r="B90" s="17" t="s">
        <v>19</v>
      </c>
      <c r="C90" s="136" t="s">
        <v>257</v>
      </c>
      <c r="D90" s="130" t="s">
        <v>66</v>
      </c>
      <c r="E90" s="130">
        <v>39.1</v>
      </c>
      <c r="F90" s="21"/>
      <c r="G90" s="22">
        <f t="shared" ref="G90:G117" si="4">ROUND((E90*F90),2)</f>
        <v>0</v>
      </c>
    </row>
    <row r="91" spans="1:9" x14ac:dyDescent="0.25">
      <c r="A91" s="16" t="s">
        <v>104</v>
      </c>
      <c r="B91" s="17" t="s">
        <v>21</v>
      </c>
      <c r="C91" s="136" t="s">
        <v>114</v>
      </c>
      <c r="D91" s="130" t="s">
        <v>18</v>
      </c>
      <c r="E91" s="130">
        <v>22</v>
      </c>
      <c r="F91" s="21"/>
      <c r="G91" s="22">
        <f t="shared" si="4"/>
        <v>0</v>
      </c>
    </row>
    <row r="92" spans="1:9" x14ac:dyDescent="0.25">
      <c r="A92" s="16" t="s">
        <v>104</v>
      </c>
      <c r="B92" s="17" t="s">
        <v>23</v>
      </c>
      <c r="C92" s="136" t="s">
        <v>115</v>
      </c>
      <c r="D92" s="130" t="s">
        <v>69</v>
      </c>
      <c r="E92" s="130">
        <v>0.3</v>
      </c>
      <c r="F92" s="21"/>
      <c r="G92" s="22">
        <f t="shared" si="4"/>
        <v>0</v>
      </c>
    </row>
    <row r="93" spans="1:9" ht="27.6" x14ac:dyDescent="0.25">
      <c r="A93" s="16" t="s">
        <v>104</v>
      </c>
      <c r="B93" s="17" t="s">
        <v>25</v>
      </c>
      <c r="C93" s="136" t="s">
        <v>118</v>
      </c>
      <c r="D93" s="130" t="s">
        <v>119</v>
      </c>
      <c r="E93" s="130">
        <v>0.7</v>
      </c>
      <c r="F93" s="21"/>
      <c r="G93" s="22">
        <f t="shared" si="4"/>
        <v>0</v>
      </c>
    </row>
    <row r="94" spans="1:9" x14ac:dyDescent="0.25">
      <c r="A94" s="16" t="s">
        <v>104</v>
      </c>
      <c r="B94" s="17" t="s">
        <v>27</v>
      </c>
      <c r="C94" s="136" t="s">
        <v>352</v>
      </c>
      <c r="D94" s="130" t="s">
        <v>113</v>
      </c>
      <c r="E94" s="130">
        <v>1</v>
      </c>
      <c r="F94" s="21"/>
      <c r="G94" s="22">
        <f t="shared" si="4"/>
        <v>0</v>
      </c>
    </row>
    <row r="95" spans="1:9" x14ac:dyDescent="0.25">
      <c r="A95" s="16" t="s">
        <v>104</v>
      </c>
      <c r="B95" s="17" t="s">
        <v>29</v>
      </c>
      <c r="C95" s="136" t="s">
        <v>353</v>
      </c>
      <c r="D95" s="130" t="s">
        <v>113</v>
      </c>
      <c r="E95" s="130">
        <v>2</v>
      </c>
      <c r="F95" s="21"/>
      <c r="G95" s="22">
        <f t="shared" si="4"/>
        <v>0</v>
      </c>
    </row>
    <row r="96" spans="1:9" x14ac:dyDescent="0.25">
      <c r="A96" s="16" t="s">
        <v>104</v>
      </c>
      <c r="B96" s="17" t="s">
        <v>31</v>
      </c>
      <c r="C96" s="136" t="s">
        <v>122</v>
      </c>
      <c r="D96" s="130" t="s">
        <v>113</v>
      </c>
      <c r="E96" s="241">
        <v>4</v>
      </c>
      <c r="F96" s="21"/>
      <c r="G96" s="22">
        <f t="shared" si="4"/>
        <v>0</v>
      </c>
    </row>
    <row r="97" spans="1:9" ht="14.4" thickBot="1" x14ac:dyDescent="0.3">
      <c r="A97" s="16" t="s">
        <v>104</v>
      </c>
      <c r="B97" s="238" t="s">
        <v>33</v>
      </c>
      <c r="C97" s="136" t="s">
        <v>123</v>
      </c>
      <c r="D97" s="130" t="s">
        <v>66</v>
      </c>
      <c r="E97" s="130">
        <v>16.5</v>
      </c>
      <c r="F97" s="21"/>
      <c r="G97" s="22">
        <f t="shared" si="4"/>
        <v>0</v>
      </c>
    </row>
    <row r="98" spans="1:9" ht="28.2" thickBot="1" x14ac:dyDescent="0.3">
      <c r="A98" s="24" t="s">
        <v>104</v>
      </c>
      <c r="B98" s="239" t="s">
        <v>35</v>
      </c>
      <c r="C98" s="136" t="s">
        <v>124</v>
      </c>
      <c r="D98" s="134" t="s">
        <v>119</v>
      </c>
      <c r="E98" s="134">
        <v>11.3</v>
      </c>
      <c r="F98" s="28"/>
      <c r="G98" s="29">
        <f t="shared" si="4"/>
        <v>0</v>
      </c>
      <c r="H98" s="45" t="s">
        <v>74</v>
      </c>
      <c r="I98" s="31">
        <f>ROUND(SUM(G87:G98),2)</f>
        <v>0</v>
      </c>
    </row>
    <row r="99" spans="1:9" ht="27.6" x14ac:dyDescent="0.25">
      <c r="A99" s="10" t="s">
        <v>125</v>
      </c>
      <c r="B99" s="11" t="s">
        <v>76</v>
      </c>
      <c r="C99" s="135" t="s">
        <v>128</v>
      </c>
      <c r="D99" s="240" t="s">
        <v>69</v>
      </c>
      <c r="E99" s="240">
        <v>10.5</v>
      </c>
      <c r="F99" s="14"/>
      <c r="G99" s="15">
        <f t="shared" si="4"/>
        <v>0</v>
      </c>
      <c r="H99" s="33"/>
      <c r="I99" s="34"/>
    </row>
    <row r="100" spans="1:9" ht="14.4" thickBot="1" x14ac:dyDescent="0.3">
      <c r="A100" s="16" t="s">
        <v>125</v>
      </c>
      <c r="B100" s="17" t="s">
        <v>78</v>
      </c>
      <c r="C100" s="136" t="s">
        <v>260</v>
      </c>
      <c r="D100" s="168" t="s">
        <v>66</v>
      </c>
      <c r="E100" s="168">
        <v>46.8</v>
      </c>
      <c r="F100" s="21"/>
      <c r="G100" s="22">
        <f t="shared" si="4"/>
        <v>0</v>
      </c>
      <c r="H100" s="33"/>
      <c r="I100" s="34"/>
    </row>
    <row r="101" spans="1:9" ht="28.2" thickBot="1" x14ac:dyDescent="0.3">
      <c r="A101" s="24" t="s">
        <v>125</v>
      </c>
      <c r="B101" s="25" t="s">
        <v>80</v>
      </c>
      <c r="C101" s="137" t="s">
        <v>261</v>
      </c>
      <c r="D101" s="171" t="s">
        <v>69</v>
      </c>
      <c r="E101" s="171">
        <v>14</v>
      </c>
      <c r="F101" s="28"/>
      <c r="G101" s="29">
        <f>ROUND((E101*F101),2)</f>
        <v>0</v>
      </c>
      <c r="H101" s="45" t="s">
        <v>102</v>
      </c>
      <c r="I101" s="31">
        <f>ROUND(SUM(G99:G101),2)</f>
        <v>0</v>
      </c>
    </row>
    <row r="102" spans="1:9" ht="27.6" x14ac:dyDescent="0.25">
      <c r="A102" s="10" t="s">
        <v>295</v>
      </c>
      <c r="B102" s="11" t="s">
        <v>135</v>
      </c>
      <c r="C102" s="135" t="s">
        <v>366</v>
      </c>
      <c r="D102" s="240" t="s">
        <v>66</v>
      </c>
      <c r="E102" s="80">
        <v>4</v>
      </c>
      <c r="F102" s="14"/>
      <c r="G102" s="15">
        <f t="shared" si="4"/>
        <v>0</v>
      </c>
      <c r="H102" s="33"/>
      <c r="I102" s="34"/>
    </row>
    <row r="103" spans="1:9" ht="28.2" thickBot="1" x14ac:dyDescent="0.3">
      <c r="A103" s="16" t="s">
        <v>295</v>
      </c>
      <c r="B103" s="17" t="s">
        <v>137</v>
      </c>
      <c r="C103" s="136" t="s">
        <v>138</v>
      </c>
      <c r="D103" s="168" t="s">
        <v>66</v>
      </c>
      <c r="E103" s="130">
        <v>4</v>
      </c>
      <c r="F103" s="21"/>
      <c r="G103" s="22">
        <f t="shared" si="4"/>
        <v>0</v>
      </c>
      <c r="H103" s="33"/>
      <c r="I103" s="34"/>
    </row>
    <row r="104" spans="1:9" ht="28.2" thickBot="1" x14ac:dyDescent="0.3">
      <c r="A104" s="24" t="s">
        <v>295</v>
      </c>
      <c r="B104" s="25" t="s">
        <v>139</v>
      </c>
      <c r="C104" s="137" t="s">
        <v>140</v>
      </c>
      <c r="D104" s="171" t="s">
        <v>18</v>
      </c>
      <c r="E104" s="134">
        <v>22</v>
      </c>
      <c r="F104" s="28"/>
      <c r="G104" s="29">
        <f t="shared" si="4"/>
        <v>0</v>
      </c>
      <c r="H104" s="45" t="s">
        <v>141</v>
      </c>
      <c r="I104" s="31">
        <f>ROUND(SUM(G102:G104),2)</f>
        <v>0</v>
      </c>
    </row>
    <row r="105" spans="1:9" ht="27.6" x14ac:dyDescent="0.25">
      <c r="A105" s="10" t="s">
        <v>266</v>
      </c>
      <c r="B105" s="11" t="s">
        <v>143</v>
      </c>
      <c r="C105" s="135" t="s">
        <v>281</v>
      </c>
      <c r="D105" s="240" t="s">
        <v>66</v>
      </c>
      <c r="E105" s="80">
        <v>46.8</v>
      </c>
      <c r="F105" s="229"/>
      <c r="G105" s="15">
        <f t="shared" si="4"/>
        <v>0</v>
      </c>
      <c r="H105" s="89"/>
      <c r="I105" s="37"/>
    </row>
    <row r="106" spans="1:9" ht="27.6" x14ac:dyDescent="0.25">
      <c r="A106" s="16" t="s">
        <v>266</v>
      </c>
      <c r="B106" s="17" t="s">
        <v>145</v>
      </c>
      <c r="C106" s="136" t="s">
        <v>146</v>
      </c>
      <c r="D106" s="168" t="s">
        <v>66</v>
      </c>
      <c r="E106" s="130">
        <v>46.8</v>
      </c>
      <c r="F106" s="244"/>
      <c r="G106" s="22">
        <f t="shared" si="4"/>
        <v>0</v>
      </c>
      <c r="H106" s="89"/>
      <c r="I106" s="37"/>
    </row>
    <row r="107" spans="1:9" ht="27.6" x14ac:dyDescent="0.25">
      <c r="A107" s="16" t="s">
        <v>266</v>
      </c>
      <c r="B107" s="17" t="s">
        <v>147</v>
      </c>
      <c r="C107" s="136" t="s">
        <v>355</v>
      </c>
      <c r="D107" s="168" t="s">
        <v>66</v>
      </c>
      <c r="E107" s="130">
        <v>39.1</v>
      </c>
      <c r="F107" s="244"/>
      <c r="G107" s="22">
        <f t="shared" si="4"/>
        <v>0</v>
      </c>
      <c r="H107" s="89"/>
      <c r="I107" s="37"/>
    </row>
    <row r="108" spans="1:9" ht="27.6" x14ac:dyDescent="0.25">
      <c r="A108" s="16" t="s">
        <v>266</v>
      </c>
      <c r="B108" s="17" t="s">
        <v>149</v>
      </c>
      <c r="C108" s="136" t="s">
        <v>150</v>
      </c>
      <c r="D108" s="168" t="s">
        <v>66</v>
      </c>
      <c r="E108" s="130">
        <v>4.9000000000000004</v>
      </c>
      <c r="F108" s="244"/>
      <c r="G108" s="22">
        <f t="shared" si="4"/>
        <v>0</v>
      </c>
      <c r="H108" s="89"/>
      <c r="I108" s="37"/>
    </row>
    <row r="109" spans="1:9" ht="27.6" x14ac:dyDescent="0.25">
      <c r="A109" s="16" t="s">
        <v>266</v>
      </c>
      <c r="B109" s="17" t="s">
        <v>151</v>
      </c>
      <c r="C109" s="136" t="s">
        <v>152</v>
      </c>
      <c r="D109" s="168" t="s">
        <v>66</v>
      </c>
      <c r="E109" s="130">
        <v>2.8</v>
      </c>
      <c r="F109" s="244"/>
      <c r="G109" s="22">
        <f t="shared" si="4"/>
        <v>0</v>
      </c>
      <c r="H109" s="89"/>
      <c r="I109" s="37"/>
    </row>
    <row r="110" spans="1:9" ht="28.2" thickBot="1" x14ac:dyDescent="0.3">
      <c r="A110" s="16" t="s">
        <v>266</v>
      </c>
      <c r="B110" s="17" t="s">
        <v>153</v>
      </c>
      <c r="C110" s="136" t="s">
        <v>154</v>
      </c>
      <c r="D110" s="168" t="s">
        <v>18</v>
      </c>
      <c r="E110" s="130">
        <v>22</v>
      </c>
      <c r="F110" s="244"/>
      <c r="G110" s="22">
        <f t="shared" si="4"/>
        <v>0</v>
      </c>
      <c r="H110" s="89"/>
      <c r="I110" s="37"/>
    </row>
    <row r="111" spans="1:9" ht="28.2" thickBot="1" x14ac:dyDescent="0.3">
      <c r="A111" s="24" t="s">
        <v>266</v>
      </c>
      <c r="B111" s="25" t="s">
        <v>155</v>
      </c>
      <c r="C111" s="137" t="s">
        <v>158</v>
      </c>
      <c r="D111" s="171" t="s">
        <v>18</v>
      </c>
      <c r="E111" s="134">
        <v>22</v>
      </c>
      <c r="F111" s="237"/>
      <c r="G111" s="29">
        <f t="shared" si="4"/>
        <v>0</v>
      </c>
      <c r="H111" s="45" t="s">
        <v>159</v>
      </c>
      <c r="I111" s="31">
        <f>ROUND(SUM(G105:G111),2)</f>
        <v>0</v>
      </c>
    </row>
    <row r="112" spans="1:9" ht="28.2" thickBot="1" x14ac:dyDescent="0.3">
      <c r="A112" s="10" t="s">
        <v>367</v>
      </c>
      <c r="B112" s="11" t="s">
        <v>278</v>
      </c>
      <c r="C112" s="135" t="s">
        <v>146</v>
      </c>
      <c r="D112" s="240" t="s">
        <v>66</v>
      </c>
      <c r="E112" s="80">
        <v>4.8</v>
      </c>
      <c r="F112" s="229"/>
      <c r="G112" s="15">
        <f t="shared" si="4"/>
        <v>0</v>
      </c>
      <c r="H112" s="37"/>
      <c r="I112" s="37"/>
    </row>
    <row r="113" spans="1:9" ht="28.2" thickBot="1" x14ac:dyDescent="0.3">
      <c r="A113" s="24" t="s">
        <v>367</v>
      </c>
      <c r="B113" s="25" t="s">
        <v>280</v>
      </c>
      <c r="C113" s="137" t="s">
        <v>150</v>
      </c>
      <c r="D113" s="171" t="s">
        <v>66</v>
      </c>
      <c r="E113" s="134">
        <v>4.8</v>
      </c>
      <c r="F113" s="237"/>
      <c r="G113" s="29">
        <f t="shared" si="4"/>
        <v>0</v>
      </c>
      <c r="H113" s="45" t="s">
        <v>289</v>
      </c>
      <c r="I113" s="31">
        <f>ROUND(SUM(G112:G113),2)</f>
        <v>0</v>
      </c>
    </row>
    <row r="114" spans="1:9" ht="27.6" x14ac:dyDescent="0.25">
      <c r="A114" s="10" t="s">
        <v>368</v>
      </c>
      <c r="B114" s="80" t="s">
        <v>161</v>
      </c>
      <c r="C114" s="135" t="s">
        <v>373</v>
      </c>
      <c r="D114" s="240" t="s">
        <v>113</v>
      </c>
      <c r="E114" s="80">
        <v>4</v>
      </c>
      <c r="F114" s="229"/>
      <c r="G114" s="15">
        <f t="shared" si="4"/>
        <v>0</v>
      </c>
      <c r="H114" s="37"/>
      <c r="I114" s="37"/>
    </row>
    <row r="115" spans="1:9" ht="27.6" x14ac:dyDescent="0.25">
      <c r="A115" s="16" t="s">
        <v>368</v>
      </c>
      <c r="B115" s="130" t="s">
        <v>163</v>
      </c>
      <c r="C115" s="136" t="s">
        <v>369</v>
      </c>
      <c r="D115" s="168" t="s">
        <v>113</v>
      </c>
      <c r="E115" s="130">
        <v>1</v>
      </c>
      <c r="F115" s="244"/>
      <c r="G115" s="22">
        <f>ROUND((E115*F115),2)</f>
        <v>0</v>
      </c>
      <c r="H115" s="2"/>
    </row>
    <row r="116" spans="1:9" ht="28.2" thickBot="1" x14ac:dyDescent="0.3">
      <c r="A116" s="16" t="s">
        <v>368</v>
      </c>
      <c r="B116" s="130" t="s">
        <v>165</v>
      </c>
      <c r="C116" s="136" t="s">
        <v>374</v>
      </c>
      <c r="D116" s="168" t="s">
        <v>113</v>
      </c>
      <c r="E116" s="130">
        <v>1</v>
      </c>
      <c r="F116" s="244"/>
      <c r="G116" s="22">
        <f t="shared" si="4"/>
        <v>0</v>
      </c>
      <c r="H116" s="33"/>
      <c r="I116" s="34"/>
    </row>
    <row r="117" spans="1:9" ht="28.2" thickBot="1" x14ac:dyDescent="0.3">
      <c r="A117" s="24" t="s">
        <v>368</v>
      </c>
      <c r="B117" s="134" t="s">
        <v>359</v>
      </c>
      <c r="C117" s="137" t="s">
        <v>166</v>
      </c>
      <c r="D117" s="171" t="s">
        <v>66</v>
      </c>
      <c r="E117" s="134">
        <v>16.5</v>
      </c>
      <c r="F117" s="237"/>
      <c r="G117" s="29">
        <f t="shared" si="4"/>
        <v>0</v>
      </c>
      <c r="H117" s="45" t="s">
        <v>167</v>
      </c>
      <c r="I117" s="31">
        <f>ROUND(SUM(G114:G117),2)</f>
        <v>0</v>
      </c>
    </row>
    <row r="118" spans="1:9" ht="28.2" thickBot="1" x14ac:dyDescent="0.3">
      <c r="A118" s="121" t="s">
        <v>168</v>
      </c>
      <c r="B118" s="245" t="s">
        <v>169</v>
      </c>
      <c r="C118" s="160" t="s">
        <v>172</v>
      </c>
      <c r="D118" s="246" t="s">
        <v>43</v>
      </c>
      <c r="E118" s="245">
        <v>1</v>
      </c>
      <c r="F118" s="247"/>
      <c r="G118" s="126">
        <f>ROUND((E118*F118),2)</f>
        <v>0</v>
      </c>
      <c r="H118" s="45" t="s">
        <v>175</v>
      </c>
      <c r="I118" s="31">
        <f>ROUND(SUM(G118:G118),2)</f>
        <v>0</v>
      </c>
    </row>
    <row r="119" spans="1:9" ht="42" thickBot="1" x14ac:dyDescent="0.3">
      <c r="F119" s="48" t="s">
        <v>375</v>
      </c>
      <c r="G119" s="49">
        <f>SUM(G87:G118)</f>
        <v>0</v>
      </c>
    </row>
  </sheetData>
  <mergeCells count="4">
    <mergeCell ref="A1:G1"/>
    <mergeCell ref="A3:G3"/>
    <mergeCell ref="A48:G48"/>
    <mergeCell ref="A85:G8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FFDEB7-B05D-4807-9032-1128FFAC5DA4}">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8DB425A3-990D-4E00-A5A9-68D7EA698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A400FB-A1A4-419A-9F9B-EF1865CF9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23</vt:i4>
      </vt:variant>
    </vt:vector>
  </HeadingPairs>
  <TitlesOfParts>
    <vt:vector size="23" baseType="lpstr">
      <vt:lpstr>SANTRAUKA</vt:lpstr>
      <vt:lpstr>Elektrotechninė 13A</vt:lpstr>
      <vt:lpstr>Susisiekimo 13A</vt:lpstr>
      <vt:lpstr>Elektrotechninė 14</vt:lpstr>
      <vt:lpstr>Elektrotechninė 13</vt:lpstr>
      <vt:lpstr>Susisiekimo 14</vt:lpstr>
      <vt:lpstr>Susisiekimo 13</vt:lpstr>
      <vt:lpstr>Elektrotechninė 5-6-7</vt:lpstr>
      <vt:lpstr>Susisiekimo 5-6-7</vt:lpstr>
      <vt:lpstr>Elektrotechninė 03-04</vt:lpstr>
      <vt:lpstr>Susisiekimo 03-04</vt:lpstr>
      <vt:lpstr>Elektrotechninė 54</vt:lpstr>
      <vt:lpstr>Susisiekimo 54</vt:lpstr>
      <vt:lpstr>Elektrotechninė 53-59</vt:lpstr>
      <vt:lpstr>Susisiekimo 59</vt:lpstr>
      <vt:lpstr>Susisiekimo 53</vt:lpstr>
      <vt:lpstr>Elektrotechninė 26</vt:lpstr>
      <vt:lpstr>Susisiekimo 26</vt:lpstr>
      <vt:lpstr>Elektrotechninė 25</vt:lpstr>
      <vt:lpstr>Susisiekimo 25</vt:lpstr>
      <vt:lpstr>Elektrotechninė 2-3</vt:lpstr>
      <vt:lpstr>Susisiekimo 3</vt:lpstr>
      <vt:lpstr>Susisiekimo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Žygimantas Mažeikis</dc:creator>
  <cp:keywords/>
  <dc:description/>
  <cp:lastModifiedBy>Loreta Jakštienė</cp:lastModifiedBy>
  <cp:revision/>
  <dcterms:created xsi:type="dcterms:W3CDTF">2024-12-10T10:41:07Z</dcterms:created>
  <dcterms:modified xsi:type="dcterms:W3CDTF">2024-12-10T17:08:26Z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