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karoliss\Downloads\"/>
    </mc:Choice>
  </mc:AlternateContent>
  <xr:revisionPtr revIDLastSave="0" documentId="8_{DACA70EC-868F-4EAB-894A-49F9A92D7AD5}" xr6:coauthVersionLast="47" xr6:coauthVersionMax="47" xr10:uidLastSave="{00000000-0000-0000-0000-000000000000}"/>
  <bookViews>
    <workbookView xWindow="-120" yWindow="-120" windowWidth="29040" windowHeight="15720" activeTab="1" xr2:uid="{00000000-000D-0000-FFFF-FFFF00000000}"/>
  </bookViews>
  <sheets>
    <sheet name="1918" sheetId="1" r:id="rId1"/>
    <sheet name="santrauka" sheetId="4" r:id="rId2"/>
  </sheets>
  <definedNames>
    <definedName name="_GoBack" localSheetId="0">'1918'!$B$262</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2" i="1" l="1"/>
  <c r="G163" i="1" s="1"/>
  <c r="G263" i="1"/>
  <c r="G264" i="1"/>
  <c r="G265" i="1"/>
  <c r="G266" i="1"/>
  <c r="G267" i="1"/>
  <c r="G268" i="1"/>
  <c r="G269" i="1"/>
  <c r="G262" i="1"/>
  <c r="G254" i="1"/>
  <c r="G251" i="1"/>
  <c r="G250" i="1"/>
  <c r="G247" i="1"/>
  <c r="G243" i="1"/>
  <c r="G244" i="1"/>
  <c r="G245" i="1"/>
  <c r="G242" i="1"/>
  <c r="G237" i="1"/>
  <c r="G238" i="1"/>
  <c r="G236" i="1"/>
  <c r="G231" i="1"/>
  <c r="G232" i="1"/>
  <c r="G233" i="1"/>
  <c r="G230" i="1"/>
  <c r="G228" i="1"/>
  <c r="G222" i="1"/>
  <c r="G223" i="1"/>
  <c r="G224" i="1"/>
  <c r="G225" i="1"/>
  <c r="G226" i="1"/>
  <c r="G221" i="1"/>
  <c r="G216" i="1"/>
  <c r="G217" i="1"/>
  <c r="G218" i="1"/>
  <c r="G219" i="1"/>
  <c r="G215" i="1"/>
  <c r="G209" i="1"/>
  <c r="G210" i="1"/>
  <c r="G211" i="1"/>
  <c r="G208" i="1"/>
  <c r="G200" i="1"/>
  <c r="G201" i="1"/>
  <c r="G202" i="1"/>
  <c r="G203" i="1"/>
  <c r="G204" i="1"/>
  <c r="G205" i="1"/>
  <c r="G199" i="1"/>
  <c r="G195" i="1"/>
  <c r="G194" i="1"/>
  <c r="G182" i="1"/>
  <c r="G183" i="1"/>
  <c r="G184" i="1"/>
  <c r="G185" i="1"/>
  <c r="G186" i="1"/>
  <c r="G187" i="1"/>
  <c r="G188" i="1"/>
  <c r="G189" i="1"/>
  <c r="G190" i="1"/>
  <c r="G191" i="1"/>
  <c r="G181" i="1"/>
  <c r="G170" i="1"/>
  <c r="G171" i="1"/>
  <c r="G172" i="1"/>
  <c r="G173" i="1"/>
  <c r="G174" i="1"/>
  <c r="G175" i="1"/>
  <c r="G176" i="1"/>
  <c r="G177" i="1"/>
  <c r="G178" i="1"/>
  <c r="G169" i="1"/>
  <c r="G159" i="1"/>
  <c r="G158" i="1"/>
  <c r="G155" i="1"/>
  <c r="G153" i="1"/>
  <c r="G152" i="1"/>
  <c r="G147" i="1"/>
  <c r="G148" i="1"/>
  <c r="G146" i="1"/>
  <c r="G141" i="1"/>
  <c r="G142" i="1"/>
  <c r="G143" i="1"/>
  <c r="G140" i="1"/>
  <c r="G138" i="1"/>
  <c r="G132" i="1"/>
  <c r="G133" i="1"/>
  <c r="G134" i="1"/>
  <c r="G135" i="1"/>
  <c r="G136" i="1"/>
  <c r="G131" i="1"/>
  <c r="G126" i="1"/>
  <c r="G127" i="1"/>
  <c r="G128" i="1"/>
  <c r="G129" i="1"/>
  <c r="G125" i="1"/>
  <c r="G121" i="1"/>
  <c r="G113" i="1"/>
  <c r="G114" i="1"/>
  <c r="G115" i="1"/>
  <c r="G116" i="1"/>
  <c r="G117" i="1"/>
  <c r="G118" i="1"/>
  <c r="G112" i="1"/>
  <c r="G108" i="1"/>
  <c r="G107" i="1"/>
  <c r="G95" i="1"/>
  <c r="G96" i="1"/>
  <c r="G97" i="1"/>
  <c r="G98" i="1"/>
  <c r="G99" i="1"/>
  <c r="G100" i="1"/>
  <c r="G101" i="1"/>
  <c r="G102" i="1"/>
  <c r="G103" i="1"/>
  <c r="G104" i="1"/>
  <c r="G94" i="1"/>
  <c r="G86" i="1"/>
  <c r="G87" i="1"/>
  <c r="G88" i="1"/>
  <c r="G89" i="1"/>
  <c r="G90" i="1"/>
  <c r="G91" i="1"/>
  <c r="G85" i="1"/>
  <c r="G78" i="1"/>
  <c r="G75" i="1"/>
  <c r="G74" i="1"/>
  <c r="G71" i="1"/>
  <c r="G69" i="1"/>
  <c r="G68" i="1"/>
  <c r="G63" i="1"/>
  <c r="G64" i="1"/>
  <c r="G62" i="1"/>
  <c r="G58" i="1"/>
  <c r="G59" i="1"/>
  <c r="G57" i="1"/>
  <c r="G55" i="1"/>
  <c r="G49" i="1"/>
  <c r="G50" i="1"/>
  <c r="G51" i="1"/>
  <c r="G52" i="1"/>
  <c r="G53" i="1"/>
  <c r="G48" i="1"/>
  <c r="G43" i="1"/>
  <c r="G44" i="1"/>
  <c r="G45" i="1"/>
  <c r="G46" i="1"/>
  <c r="G42" i="1"/>
  <c r="G33" i="1"/>
  <c r="G34" i="1"/>
  <c r="G35" i="1"/>
  <c r="G36" i="1"/>
  <c r="G37" i="1"/>
  <c r="G38" i="1"/>
  <c r="G32" i="1"/>
  <c r="G28" i="1"/>
  <c r="G27" i="1"/>
  <c r="G15" i="1"/>
  <c r="G16" i="1"/>
  <c r="G17" i="1"/>
  <c r="G18" i="1"/>
  <c r="G19" i="1"/>
  <c r="G20" i="1"/>
  <c r="G21" i="1"/>
  <c r="G22" i="1"/>
  <c r="G23" i="1"/>
  <c r="G24" i="1"/>
  <c r="G14" i="1"/>
  <c r="G7" i="1"/>
  <c r="G8" i="1"/>
  <c r="G9" i="1"/>
  <c r="G10" i="1"/>
  <c r="G11" i="1"/>
  <c r="G6" i="1"/>
  <c r="D177" i="1" l="1"/>
  <c r="D90" i="1"/>
  <c r="D10" i="1" l="1"/>
  <c r="G255" i="1" l="1"/>
  <c r="G234" i="1" l="1"/>
  <c r="G212" i="1"/>
  <c r="G252" i="1"/>
  <c r="G248" i="1"/>
  <c r="G239" i="1"/>
  <c r="G122" i="1" l="1"/>
  <c r="G119" i="1" l="1"/>
  <c r="G144" i="1"/>
  <c r="G160" i="1"/>
  <c r="G179" i="1"/>
  <c r="G206" i="1"/>
  <c r="G192" i="1"/>
  <c r="G109" i="1"/>
  <c r="G149" i="1"/>
  <c r="G196" i="1"/>
  <c r="G156" i="1"/>
  <c r="G92" i="1"/>
  <c r="G105" i="1"/>
  <c r="G79" i="1"/>
  <c r="G60" i="1" l="1"/>
  <c r="G76" i="1"/>
  <c r="G270" i="1"/>
  <c r="C7" i="4" s="1"/>
  <c r="G72" i="1"/>
  <c r="G65" i="1"/>
  <c r="G39" i="1"/>
  <c r="G29" i="1"/>
  <c r="G25" i="1"/>
  <c r="G12" i="1"/>
  <c r="G164" i="1"/>
  <c r="C5" i="4" s="1"/>
  <c r="G256" i="1"/>
  <c r="C6" i="4" s="1"/>
  <c r="G80" i="1" l="1"/>
  <c r="C4" i="4" s="1"/>
  <c r="C8" i="4" s="1"/>
</calcChain>
</file>

<file path=xl/sharedStrings.xml><?xml version="1.0" encoding="utf-8"?>
<sst xmlns="http://schemas.openxmlformats.org/spreadsheetml/2006/main" count="650" uniqueCount="241">
  <si>
    <t>Eilės Nr.</t>
  </si>
  <si>
    <t>Darbo pavadinimas, aprašymas</t>
  </si>
  <si>
    <t>Mato vnt.</t>
  </si>
  <si>
    <t>Kiekis</t>
  </si>
  <si>
    <t>Iš viso, Eur be PVM</t>
  </si>
  <si>
    <t>kompl.</t>
  </si>
  <si>
    <t>Skyriuje 4</t>
  </si>
  <si>
    <t>Skyriuje 5</t>
  </si>
  <si>
    <t>Skyriuje 6</t>
  </si>
  <si>
    <t>Žiniaraštyje  1,  Eur be PVM</t>
  </si>
  <si>
    <t>Žiniaraštyje  2,  Eur be PVM</t>
  </si>
  <si>
    <t>Pastaba: Rangovas statybvietės išlaidose turi įsivertinti visus su sutarties vykdymu susijusius dokumentus (įskaitant deklaracijos apie statybos užbaigimą gavimą).</t>
  </si>
  <si>
    <t>Skyriuje 7</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</si>
  <si>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</si>
  <si>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Skyriuje 8</t>
  </si>
  <si>
    <t>3.1</t>
  </si>
  <si>
    <t>3.2</t>
  </si>
  <si>
    <r>
      <t xml:space="preserve">Vieneto kaina, Eur be PVM  </t>
    </r>
    <r>
      <rPr>
        <b/>
        <sz val="11"/>
        <color rgb="FFFF0000"/>
        <rFont val="Times New Roman"/>
        <family val="1"/>
        <charset val="186"/>
      </rPr>
      <t>(pildo Tiekėjas)</t>
    </r>
  </si>
  <si>
    <t xml:space="preserve">                         </t>
  </si>
  <si>
    <t xml:space="preserve">                        </t>
  </si>
  <si>
    <t xml:space="preserve">                </t>
  </si>
  <si>
    <t>DARBŲ KIEKIŲ ŽINIARAŠČIŲ SANTRAUKA</t>
  </si>
  <si>
    <t>Žiniaraščio pavadinimas</t>
  </si>
  <si>
    <t>Vertė, EUR be PVM</t>
  </si>
  <si>
    <t>Vertės į pasiūlymo formą</t>
  </si>
  <si>
    <t>Melioracija</t>
  </si>
  <si>
    <t>Iš viso žiniaraščiuose  (Eur be PVM):</t>
  </si>
  <si>
    <t>Žiniaraščio priedas</t>
  </si>
  <si>
    <t>Pastaba: Rangovas statybvietės išlaidose arba laisvai pasirinktoje (-ose) darbų kiekių žiniaraščių eilutėje (-ėse) turi įsivertinti visus su sutarties vykdymu susijusius dokumentus (įskaitant deklaracijos apie statybos užbaigimą gavimą).</t>
  </si>
  <si>
    <t>1.1</t>
  </si>
  <si>
    <t>1.2</t>
  </si>
  <si>
    <t>1.3</t>
  </si>
  <si>
    <t>1.4</t>
  </si>
  <si>
    <t>1.5</t>
  </si>
  <si>
    <t>2.1</t>
  </si>
  <si>
    <t>2.2</t>
  </si>
  <si>
    <t>2.3</t>
  </si>
  <si>
    <t>2.4</t>
  </si>
  <si>
    <t>2.5</t>
  </si>
  <si>
    <t>2.6</t>
  </si>
  <si>
    <t>2.7</t>
  </si>
  <si>
    <t>2.8</t>
  </si>
  <si>
    <t>2.9</t>
  </si>
  <si>
    <t>2.10</t>
  </si>
  <si>
    <t>2.11</t>
  </si>
  <si>
    <t>4.1.1</t>
  </si>
  <si>
    <t>4.1.2</t>
  </si>
  <si>
    <t>4.1.3</t>
  </si>
  <si>
    <t>4.1.4</t>
  </si>
  <si>
    <t>4.1.5</t>
  </si>
  <si>
    <t>4.1.6</t>
  </si>
  <si>
    <t>4.1.7</t>
  </si>
  <si>
    <t>6.1</t>
  </si>
  <si>
    <t>6.2</t>
  </si>
  <si>
    <t>6.3</t>
  </si>
  <si>
    <t>7.1.1</t>
  </si>
  <si>
    <t>7.1.2</t>
  </si>
  <si>
    <t>8.1</t>
  </si>
  <si>
    <t>8.2</t>
  </si>
  <si>
    <t>1. Paruošiamieji ir ardymo darbai</t>
  </si>
  <si>
    <t>Kelio ašinės linijos nužymėjimas trasoje</t>
  </si>
  <si>
    <t>m</t>
  </si>
  <si>
    <t>vnt.</t>
  </si>
  <si>
    <t>Asfalto dangos frezavimas (vid. 6 cm)</t>
  </si>
  <si>
    <t>m2</t>
  </si>
  <si>
    <t>t</t>
  </si>
  <si>
    <t>2. Žemės darbai</t>
  </si>
  <si>
    <t>3. Atraminių apželdintų sienučių sistemos įrengimo darbai</t>
  </si>
  <si>
    <t>Atraminių apželdintų sienučių sistemos segmentų įrengimas iš dvigubo pynimo vielos tinklo 8x10, su ZN95AL5 ir polimeriniu padengimu, tinklo vielos storis 02,2/3,2 mm, armavimo ilgis 2,0 m, elemento matmenys B=3,0 m, H=0,76 m, a=70°</t>
  </si>
  <si>
    <t>Sistemos užpildymas dirvožemiu ir užsėjant žolės sėklomis</t>
  </si>
  <si>
    <r>
      <t>m</t>
    </r>
    <r>
      <rPr>
        <vertAlign val="superscript"/>
        <sz val="11"/>
        <rFont val="Times New Roman"/>
        <family val="1"/>
        <charset val="186"/>
      </rPr>
      <t>3</t>
    </r>
  </si>
  <si>
    <t>4. Vandens nuleidimo įrenginių įrengimo darbai</t>
  </si>
  <si>
    <t>4.1  Lietaus nuotekų surinkimo įrengimas</t>
  </si>
  <si>
    <t>PVC nuotekų vamzdžiai D160 mm įrengimas (4 vnt.)</t>
  </si>
  <si>
    <t>G/b apžiūros šulinėlio D700 įrengimas</t>
  </si>
  <si>
    <t>Apvalių ketinių grotelių važiuojamajai daliai, lietaus surinkimo šulinėliams įrengimas</t>
  </si>
  <si>
    <t>10 cm storio smėlio pagrindo po PVC vamzdžiais įrengimas</t>
  </si>
  <si>
    <t>m3</t>
  </si>
  <si>
    <t>Vandens nuvedimo gelžbetoninio latako 0,8x0,3x0,22 m įrengimas</t>
  </si>
  <si>
    <t>Šlaitų tvirtinimo plokščių 0,49x0,49 m įrengimas</t>
  </si>
  <si>
    <t>Lauko akmenų įrengimas (vandens srauto gesintuvas)</t>
  </si>
  <si>
    <t>5. Dangų konstrukcijos įrengimo darbai</t>
  </si>
  <si>
    <t>5.1  Asfaltbetonio dangos konstrukcija (autobusų sustojimo aikštelė))</t>
  </si>
  <si>
    <t>5.1.1</t>
  </si>
  <si>
    <t>5.1.2</t>
  </si>
  <si>
    <t>56 cm storio apsauginio šalčiui atsparaus sluoksnio iš nesurištojo mineralinio medžiagų mišinio įrengimas</t>
  </si>
  <si>
    <t>20 cm storio skaldos pagrindo sluoksnio iš nesurištojo mineralinio medžiagų mišinio (fr.0/45)</t>
  </si>
  <si>
    <t>10 cm storio asfalto pagrindo sluoksnio iš mišinio AC 22 PS įrengimas</t>
  </si>
  <si>
    <t>4 cm storio asfalto viršutinio sluoksnio iš mišinio SMA 11 S su PMB įrengimas</t>
  </si>
  <si>
    <t>Juodų dangų paviršiaus gruntavimas bitumine emulsija</t>
  </si>
  <si>
    <t>5.1.3</t>
  </si>
  <si>
    <t>5.1.4</t>
  </si>
  <si>
    <t>5.1.5</t>
  </si>
  <si>
    <t>5.2  Pėsčiųjų takų dangos konstrukcija</t>
  </si>
  <si>
    <t>5.2.1</t>
  </si>
  <si>
    <t>5.2.2</t>
  </si>
  <si>
    <t>5.2.3</t>
  </si>
  <si>
    <t>5.2.4</t>
  </si>
  <si>
    <t>5.2.5</t>
  </si>
  <si>
    <t>5.2.6</t>
  </si>
  <si>
    <t>19 cm storio apsauginio šalčiui atsparaus sluoksnio iš nesurištojo mineralinių medžiagų mišinio įrengimas</t>
  </si>
  <si>
    <t>15 cm storio skaldos pagrindo sluoksnio iš nesurištojo mineralinių medžiagų mišinio įrengimas (fr. 0/45)</t>
  </si>
  <si>
    <t>3 cm storio atsijų sluoksnio įrengimas</t>
  </si>
  <si>
    <t>8 cm storio pilkos spalvos betoninių trinkelių 200x100 mm dangos įrengimas</t>
  </si>
  <si>
    <t>8 cm storio geltonos spalvos betoninių trinkelių 200x100 mm įrengimas (neregių įspėjimo sistemos)</t>
  </si>
  <si>
    <t>8 cm storio geltonos spalvos betoninių trinkelių 200x100 mm įrengimas (neregių vedimo sistemos)</t>
  </si>
  <si>
    <t>14 cm storio apželdinto kelkraščio iš 85% skaldos (fr. 0/32) ir 15% dirvožemio mišinio įrengimas</t>
  </si>
  <si>
    <t>Geokompozito įrengimas</t>
  </si>
  <si>
    <t>4 cm storio viršutinio sluoksnio iš asfalto mišinio SMA 11 S su PMB įrengimas</t>
  </si>
  <si>
    <t>Asfaltbetonio dangos išilginės siūlės įrengimas klojant „karštas prie šalto“</t>
  </si>
  <si>
    <t>5.3  Kelkraščių dangos konstrukcija</t>
  </si>
  <si>
    <t>5.4  Kiti dangų konstrukcijos įrengimo darbai</t>
  </si>
  <si>
    <t>5.3.1</t>
  </si>
  <si>
    <t>5.4.1</t>
  </si>
  <si>
    <t>5.4.2</t>
  </si>
  <si>
    <t>5.4.3</t>
  </si>
  <si>
    <t>6. Bordiūrų įrengimo darbai</t>
  </si>
  <si>
    <t>Betoninių bordiūrų 100x15x30 cm ant C12/15 markės betono pagrindo įrengimas</t>
  </si>
  <si>
    <t>Betoninių bordiūrų 100x8x20 cm ant C12/15 markės betono pagrindo įrengimas</t>
  </si>
  <si>
    <t>Bituminės juostos įrengimas asfalto dangos su bordiūrais sujungimo vietose</t>
  </si>
  <si>
    <t>7. Eismo organizavimo darbai</t>
  </si>
  <si>
    <t>Kelio ženklų vienstiebių metalinių atramų (d = 76,1 mm) ant monolitinių betoninių pamatų pastatymas</t>
  </si>
  <si>
    <t>Kelio ženklų skydų montavimas prie vienstiebių atramų rankiniu būdu (I dydžio)</t>
  </si>
  <si>
    <t>7.2.1.</t>
  </si>
  <si>
    <t>Kelio dangos horizontalus ženklinimas baltos spalvos termoplastu</t>
  </si>
  <si>
    <t>Viešojo transporto sustojimo paviljono įrengimas</t>
  </si>
  <si>
    <t>Šiukšliadėžių įrengimas</t>
  </si>
  <si>
    <t>7.2 Horizontalusis ženklinimas</t>
  </si>
  <si>
    <t>7.1 Kelio ženklų įrengimas</t>
  </si>
  <si>
    <t>8. Mažosios architektūros įrengimo darbai</t>
  </si>
  <si>
    <t>9. Kiti darbai</t>
  </si>
  <si>
    <t>9.1</t>
  </si>
  <si>
    <t>Skyriuje 9</t>
  </si>
  <si>
    <t>Skyriuje 3</t>
  </si>
  <si>
    <t xml:space="preserve"> Skyriuje 2</t>
  </si>
  <si>
    <t>Skyriuje 1</t>
  </si>
  <si>
    <t>1.6</t>
  </si>
  <si>
    <t>1.7</t>
  </si>
  <si>
    <t>1.8</t>
  </si>
  <si>
    <t>1.9</t>
  </si>
  <si>
    <t>1.10</t>
  </si>
  <si>
    <t>Dirvožemio kasimas ekskavatoriais, pakrovimas į autosavivarčius ir vežimas Rangovo pasirinktu atstumu (sandėliavimui)</t>
  </si>
  <si>
    <t>Dirvožemio sijojimas atskiriant šiukšles</t>
  </si>
  <si>
    <t>Dirvožemio kasimas, pakrovimas į autosavivarčius ir išvežimas rangovo pasirinktu atstumu į išlykį</t>
  </si>
  <si>
    <t>Grunto kasimas mechanizuotu būdu, pakrovimas į autosavivarčius ir išvežimas Rangovo pasirinktu atstumu j išlykį</t>
  </si>
  <si>
    <t>Grunto kasimas mechanizuotu būdu, supilant gruntą vietoje (pylimams)</t>
  </si>
  <si>
    <t>Grunto kasimas mechanizuotu būdu, pakrovimas į autosavivarčius ir atvežimas į statybos darbų aikštelę iš karjero (naujas gruntas pylimams) ir paskleidimas vietoje</t>
  </si>
  <si>
    <t>Sankasos planiravimas</t>
  </si>
  <si>
    <t>Grunto sutankinimas</t>
  </si>
  <si>
    <t>Plotų ir šlaitų planiravimas</t>
  </si>
  <si>
    <t>Dirvožemio kasimas, pakrovimas į autosavivarčius ir atvežimas į statybos darbų aikštelę iš sandėliavimo vietos (esamos medžiagos vejos atstatymui)</t>
  </si>
  <si>
    <t>Plotų ir šlaitų sutvarkymas, užpilant 10 cm storio dirvožemio sluoksniu mechanizuotu būdu ir užsėjant žolės sėklomis</t>
  </si>
  <si>
    <t>Metalinės tvoros ant betono pagrindo demontavimas (perduodama savininkui)</t>
  </si>
  <si>
    <t>Betoninių gatvės bordiūrų ant betoninio pagrindo išardymas</t>
  </si>
  <si>
    <t>PVC nuotekų vamzdžiai D160 mm įrengimas (3 vnt.)</t>
  </si>
  <si>
    <t>5. Požeminių komunikacijų įrengimo darbai</t>
  </si>
  <si>
    <t>Sudedamų apsaugos vamzdžių HDPE d110 montavimas ant esamų kabelių</t>
  </si>
  <si>
    <t>5.1</t>
  </si>
  <si>
    <t>6. Dangų konstrukcijos įrengimo darbai</t>
  </si>
  <si>
    <t>Skyriuje 10</t>
  </si>
  <si>
    <t>6.1  Asfaltbetonio dangos konstrukcija (autobusų sustojimo aikštelė))</t>
  </si>
  <si>
    <t>6.2  Pėsčiųjų takų dangos konstrukcija</t>
  </si>
  <si>
    <t>6.3  Kelkraščių dangos konstrukcija</t>
  </si>
  <si>
    <t>6.4  Kiti dangų konstrukcijos įrengimo darbai</t>
  </si>
  <si>
    <t>7. Bordiūrų įrengimo darbai</t>
  </si>
  <si>
    <t>8. Eismo organizavimo darbai</t>
  </si>
  <si>
    <t>8.1 Kelio ženklų įrengimas</t>
  </si>
  <si>
    <t>8.2 Horizontalusis ženklinimas</t>
  </si>
  <si>
    <t>9. Mažosios architektūros įrengimo darbai</t>
  </si>
  <si>
    <t>10. Kiti darbai</t>
  </si>
  <si>
    <t>6.1.1</t>
  </si>
  <si>
    <t>6.1.2</t>
  </si>
  <si>
    <t>6.1.3</t>
  </si>
  <si>
    <t>6.1.4</t>
  </si>
  <si>
    <t>6.1.5</t>
  </si>
  <si>
    <t>6.2.1</t>
  </si>
  <si>
    <t>6.2.2</t>
  </si>
  <si>
    <t>6.2.3</t>
  </si>
  <si>
    <t>6.2.4</t>
  </si>
  <si>
    <t>6.2.5</t>
  </si>
  <si>
    <t>6.2.6</t>
  </si>
  <si>
    <t>6.3.1</t>
  </si>
  <si>
    <t>6.4.1</t>
  </si>
  <si>
    <t>6.4.2</t>
  </si>
  <si>
    <t>6.4.3</t>
  </si>
  <si>
    <t>Žvyro dangos iš nesurištojo mineralinių medžiagų mišinio įrengimas</t>
  </si>
  <si>
    <t>6.4.4</t>
  </si>
  <si>
    <t>7.1</t>
  </si>
  <si>
    <t>7.2</t>
  </si>
  <si>
    <t>7.3</t>
  </si>
  <si>
    <t>8.1.1</t>
  </si>
  <si>
    <t>8.1.2</t>
  </si>
  <si>
    <t>8.2.1.</t>
  </si>
  <si>
    <t>9.2</t>
  </si>
  <si>
    <t>10.1</t>
  </si>
  <si>
    <t>DARBŲ KIEKIŲ ŽINIARAŠTIS NR. 1 – SUSISIEKIMO DALIS (Stotelės Nr. 1)</t>
  </si>
  <si>
    <t>Šulinių liukų demontavimas</t>
  </si>
  <si>
    <t>Požeminių komunikacijų žymėjimo stulpelių demontavimas, pakrovimas ir išvežimas rangovo pasirinktu atstumu</t>
  </si>
  <si>
    <t>Kelio ženklų skydų demontavimas nuo vienstiebių atramų rankiniu būdu ir išvežimas (žiūrėti žiniarščio priedą dėl išvežimo)</t>
  </si>
  <si>
    <t>Kelio ženklų vienstiebių metalinių atramų su betono pamatu demontavimas rankiniu būdu ir išvežimas (žiūrėti žiniarščio priedą dėl išvežimo)</t>
  </si>
  <si>
    <t>Kelio ženklų skydų demontavimas nuo dvistiebių atramų rankiniu būdu ir išvežimas (žiūrėti žiniarščio priedą dėl išvežimo)</t>
  </si>
  <si>
    <t>Kelio ženklų dvistiebių metalinių atramų su betono pamatu demontavimas rankiniu būdu ir išvežimas (žiūrėti žiniarščio priedą dėl išvežimo)</t>
  </si>
  <si>
    <t>Menkaverčių želdinių (krūmų) kirtimas, surinkimas į krūvas, pakrovimas ir išvežimas Rangovo pasirinktu atstumu utilizavimui</t>
  </si>
  <si>
    <t>Statybinio laužo mechanizuotas pakrovimas ir išvežimas Rangovo pasirinktu atstumu utilizavimui</t>
  </si>
  <si>
    <t>Grunto kasimas mechanizuotu būdu, pakrovimas į autosavivarčius ir išvežimas Rangovo pasirinktu atstumu į išlykį</t>
  </si>
  <si>
    <t>Žiniaraštyje  3,  Eur be PVM</t>
  </si>
  <si>
    <t>5.2</t>
  </si>
  <si>
    <t>5.3</t>
  </si>
  <si>
    <t>5.4</t>
  </si>
  <si>
    <t>G/b šulinio perdangos pakeitimas</t>
  </si>
  <si>
    <t>Aukščio reguliavimo žiedų įrengimas</t>
  </si>
  <si>
    <t>Šulinių liukų įrengimas, kalaus ketaus 25 t apkrovai (su atitinkama simbolika)</t>
  </si>
  <si>
    <t>8.1.3</t>
  </si>
  <si>
    <t>8.1.4</t>
  </si>
  <si>
    <t>Kelio ženklų dvistiebių metalinių atramų (d=76,1 mm) ant monolitinių betoninių pamatų pastatymas</t>
  </si>
  <si>
    <t>Kelio ženklų skydų montavimas prie dvistiebių atramų rankiniu būdu (I dydžio)</t>
  </si>
  <si>
    <t>Valstybinės reikšmės rajoninio kelio Nr. 1918 Palemonas–Neveronys–Ramučiai ruožo nuo 1,668 iki 5,846 km kapitalinis remontas, 
įrengiant autobusų sustojimo aikšteles</t>
  </si>
  <si>
    <t>Darbų kiekių žin. Nr.</t>
  </si>
  <si>
    <t>Esamo drenažo ieškojimas</t>
  </si>
  <si>
    <t xml:space="preserve">m3 </t>
  </si>
  <si>
    <t>Grunto kasimas rankiniu būdu</t>
  </si>
  <si>
    <t>Pažeisto drenažo atstatymas iš 50/60 perforuotų vamzdžių su geotekstilės filtru, įskaitant žemės darbus</t>
  </si>
  <si>
    <t>Pažeisto drenažo atstatymas iš 110 mm N klasės vamzdžių, įskaitant žemės darbus</t>
  </si>
  <si>
    <t>Požeminio drenažo šulinio ŠP-600 įrengimas, įskaitant vamzdynų pajungimus ir žemės darbus</t>
  </si>
  <si>
    <t>Vandens nuleistuvo PN-45 pakelėje įrengimas, įskaitant vamzdynų pajungimus ir žemės darbus</t>
  </si>
  <si>
    <t>Drenažo sausintuvų Ø50 sujungimas, įskaitant vamzdynų pajungimus ir žemės darbus</t>
  </si>
  <si>
    <t>Drenažo aklinimas, įskaitant fasonines dalis ir žemės darbus</t>
  </si>
  <si>
    <t>DARBŲ KIEKIŲ ŽINIARAŠTIS NR. 2 – SUSISIEKIMO DALIS (Stotelės Nr. 2)</t>
  </si>
  <si>
    <t>DARBŲ KIEKIŲ ŽINIARAŠTIS NR. 3 – SUSISIEKIMO DALIS (Stotelės Nr. 3)</t>
  </si>
  <si>
    <t>DARBŲ KIEKIŲ ŽINIARAŠTIS NR. 4 – MELIORACIJA</t>
  </si>
  <si>
    <t>Susiekimo dalis (Stotelės Nr. 1)</t>
  </si>
  <si>
    <t>Susiekimo dalis (Stotelės Nr. 2)</t>
  </si>
  <si>
    <t>Susiekimo dalis (Stotelės Nr. 3)</t>
  </si>
  <si>
    <t>Žiniaraštyje  4,  Eur be PVM</t>
  </si>
  <si>
    <t>Grįžtamosios medžiagos (frezuoto asfalto granulės – ne mažiau kaip 9,58 Eur/m3) (sąmatoje įvertinama su minuso ženklu)</t>
  </si>
  <si>
    <t>Valstybinės reikšmės rajoninio kelio Nr. 1918 Palemonas–Neveronys–Ramučiai ruožo nuo 1,668 iki 5,846 km kapitalinis remontas, įrengiant autobusų sustojimo aikšteles</t>
  </si>
  <si>
    <t>Likęs kiekis</t>
  </si>
  <si>
    <t>Kiekis numatytas TDP</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</si>
  <si>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</si>
  <si>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</si>
  <si>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Kėdainių kelių tarnybos Kėdainių meistrija, Birutės g. 4, Kėdainiai.</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</si>
</sst>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23" x14ac:knownFonts="1">
    <font>
      <sz val="11"/>
      <color theme="1"/>
      <name val="Calibri"/>
      <family val="2"/>
      <charset val="186"/>
      <scheme val="minor"/>
    </font>
    <font>
      <sz val="11"/>
      <color rgb="FF000000"/>
      <name val="Calibri"/>
      <family val="2"/>
      <charset val="186"/>
    </font>
    <font>
      <b/>
      <sz val="11"/>
      <name val="Times New Roman"/>
      <family val="1"/>
      <charset val="186"/>
    </font>
    <font>
      <sz val="11"/>
      <name val="Times New Roman"/>
      <family val="1"/>
      <charset val="186"/>
    </font>
    <font>
      <b/>
      <sz val="11"/>
      <color rgb="FF000000"/>
      <name val="Times New Roman"/>
      <family val="1"/>
      <charset val="186"/>
    </font>
    <font>
      <sz val="11"/>
      <color theme="1"/>
      <name val="Times New Roman"/>
      <family val="1"/>
      <charset val="186"/>
    </font>
    <font>
      <i/>
      <sz val="11"/>
      <color theme="1"/>
      <name val="Times New Roman"/>
      <family val="1"/>
      <charset val="186"/>
    </font>
    <font>
      <b/>
      <sz val="11"/>
      <color theme="1"/>
      <name val="Times New Roman"/>
      <family val="1"/>
      <charset val="186"/>
    </font>
    <font>
      <sz val="8"/>
      <name val="Calibri"/>
      <family val="2"/>
      <charset val="186"/>
      <scheme val="minor"/>
    </font>
    <font>
      <sz val="8"/>
      <name val="Arial"/>
      <family val="2"/>
    </font>
    <font>
      <sz val="11"/>
      <name val="Arial"/>
      <family val="2"/>
    </font>
    <font>
      <b/>
      <sz val="11"/>
      <color rgb="FFFF0000"/>
      <name val="Times New Roman"/>
      <family val="1"/>
      <charset val="186"/>
    </font>
    <font>
      <sz val="10"/>
      <name val="Times New Roman"/>
      <family val="1"/>
      <charset val="186"/>
    </font>
    <font>
      <b/>
      <sz val="10"/>
      <name val="Times New Roman"/>
      <family val="1"/>
      <charset val="186"/>
    </font>
    <font>
      <sz val="10"/>
      <name val="Arial"/>
      <family val="2"/>
      <charset val="186"/>
    </font>
    <font>
      <i/>
      <sz val="10"/>
      <name val="Times New Roman"/>
      <family val="1"/>
      <charset val="186"/>
    </font>
    <font>
      <b/>
      <sz val="12"/>
      <name val="Times New Roman"/>
      <family val="1"/>
      <charset val="186"/>
    </font>
    <font>
      <sz val="9"/>
      <name val="Times New Roman"/>
      <family val="1"/>
      <charset val="186"/>
    </font>
    <font>
      <vertAlign val="superscript"/>
      <sz val="11"/>
      <name val="Times New Roman"/>
      <family val="1"/>
      <charset val="186"/>
    </font>
    <font>
      <sz val="11"/>
      <name val="Calibri"/>
      <family val="2"/>
      <charset val="186"/>
      <scheme val="minor"/>
    </font>
    <font>
      <i/>
      <sz val="11"/>
      <name val="Times New Roman"/>
      <family val="1"/>
      <charset val="186"/>
    </font>
    <font>
      <b/>
      <i/>
      <sz val="11"/>
      <name val="Times New Roman"/>
      <family val="1"/>
      <charset val="186"/>
    </font>
    <font>
      <i/>
      <sz val="11"/>
      <color theme="1"/>
      <name val="Calibri"/>
      <family val="2"/>
      <charset val="186"/>
      <scheme val="minor"/>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4" fillId="0" borderId="0"/>
  </cellStyleXfs>
  <cellXfs count="149">
    <xf numFmtId="0" fontId="0" fillId="0" borderId="0" xfId="0"/>
    <xf numFmtId="0" fontId="0" fillId="0" borderId="0" xfId="0" applyProtection="1">
      <protection locked="0"/>
    </xf>
    <xf numFmtId="0" fontId="0" fillId="0" borderId="0" xfId="0" applyAlignment="1" applyProtection="1">
      <alignment wrapText="1"/>
      <protection locked="0"/>
    </xf>
    <xf numFmtId="0" fontId="4" fillId="0" borderId="0" xfId="1" applyFont="1" applyAlignment="1" applyProtection="1">
      <alignment horizontal="center" vertical="center" wrapText="1"/>
    </xf>
    <xf numFmtId="0" fontId="4" fillId="3" borderId="2" xfId="1" applyFont="1" applyFill="1" applyBorder="1" applyAlignment="1" applyProtection="1">
      <alignment vertical="center"/>
    </xf>
    <xf numFmtId="0" fontId="4" fillId="3" borderId="3" xfId="1" applyFont="1" applyFill="1" applyBorder="1" applyAlignment="1" applyProtection="1">
      <alignment vertical="center"/>
    </xf>
    <xf numFmtId="0" fontId="4" fillId="0" borderId="1" xfId="2" applyFont="1" applyBorder="1" applyAlignment="1" applyProtection="1">
      <alignment horizontal="center" vertical="center" wrapText="1"/>
    </xf>
    <xf numFmtId="0" fontId="2" fillId="0" borderId="2" xfId="3" applyFont="1" applyBorder="1" applyAlignment="1">
      <alignment vertical="center"/>
    </xf>
    <xf numFmtId="0" fontId="2" fillId="0" borderId="3" xfId="3" applyFont="1" applyBorder="1" applyAlignment="1">
      <alignment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49" fontId="9" fillId="0" borderId="0" xfId="0" applyNumberFormat="1" applyFont="1" applyAlignment="1">
      <alignment horizontal="right" vertical="top"/>
    </xf>
    <xf numFmtId="49" fontId="2" fillId="0" borderId="0" xfId="0" applyNumberFormat="1" applyFont="1" applyAlignment="1">
      <alignment vertical="top"/>
    </xf>
    <xf numFmtId="0" fontId="2" fillId="0" borderId="0" xfId="0" applyFont="1" applyAlignment="1">
      <alignment vertical="top"/>
    </xf>
    <xf numFmtId="0" fontId="2" fillId="0" borderId="1" xfId="3" applyFont="1" applyBorder="1" applyAlignment="1">
      <alignment vertical="center"/>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right" vertical="top"/>
    </xf>
    <xf numFmtId="49" fontId="2" fillId="0" borderId="1" xfId="0" applyNumberFormat="1" applyFont="1" applyBorder="1" applyAlignment="1">
      <alignment vertical="top"/>
    </xf>
    <xf numFmtId="0" fontId="2" fillId="0" borderId="1" xfId="0" applyFont="1" applyBorder="1" applyAlignment="1">
      <alignment vertical="top"/>
    </xf>
    <xf numFmtId="49" fontId="2" fillId="0" borderId="1" xfId="4" applyNumberFormat="1" applyFont="1" applyBorder="1" applyAlignment="1">
      <alignment vertical="center"/>
    </xf>
    <xf numFmtId="49" fontId="2" fillId="0" borderId="2" xfId="0" applyNumberFormat="1" applyFont="1" applyBorder="1" applyAlignment="1">
      <alignment vertical="top" wrapText="1"/>
    </xf>
    <xf numFmtId="49" fontId="2" fillId="0" borderId="3" xfId="0" applyNumberFormat="1" applyFont="1" applyBorder="1" applyAlignment="1">
      <alignment vertical="top" wrapText="1"/>
    </xf>
    <xf numFmtId="0" fontId="2" fillId="0" borderId="2" xfId="4" applyFont="1" applyBorder="1" applyAlignment="1">
      <alignment vertical="center" wrapText="1"/>
    </xf>
    <xf numFmtId="0" fontId="2" fillId="0" borderId="3" xfId="4" applyFont="1" applyBorder="1" applyAlignment="1">
      <alignment vertical="center" wrapText="1"/>
    </xf>
    <xf numFmtId="0" fontId="2" fillId="0" borderId="2" xfId="4" applyFont="1" applyBorder="1" applyAlignment="1">
      <alignment vertical="center"/>
    </xf>
    <xf numFmtId="0" fontId="2" fillId="0" borderId="3" xfId="4" applyFont="1" applyBorder="1" applyAlignment="1">
      <alignment vertical="center"/>
    </xf>
    <xf numFmtId="49" fontId="2" fillId="0" borderId="2" xfId="4" applyNumberFormat="1" applyFont="1" applyBorder="1" applyAlignment="1">
      <alignment vertical="center" wrapText="1"/>
    </xf>
    <xf numFmtId="49" fontId="2" fillId="0" borderId="3" xfId="4" applyNumberFormat="1" applyFont="1" applyBorder="1" applyAlignment="1">
      <alignment vertical="center" wrapText="1"/>
    </xf>
    <xf numFmtId="49" fontId="2" fillId="0" borderId="2" xfId="4" applyNumberFormat="1" applyFont="1" applyBorder="1" applyAlignment="1">
      <alignment vertical="center"/>
    </xf>
    <xf numFmtId="49" fontId="2" fillId="0" borderId="3" xfId="4" applyNumberFormat="1" applyFont="1" applyBorder="1" applyAlignment="1">
      <alignment vertical="center"/>
    </xf>
    <xf numFmtId="49" fontId="3" fillId="0" borderId="1" xfId="4" applyNumberFormat="1" applyFont="1" applyBorder="1" applyAlignment="1">
      <alignment horizontal="center" vertical="center" wrapText="1"/>
    </xf>
    <xf numFmtId="49" fontId="5" fillId="0" borderId="1" xfId="0" applyNumberFormat="1" applyFont="1" applyBorder="1" applyAlignment="1">
      <alignment horizontal="left" vertical="top" wrapText="1"/>
    </xf>
    <xf numFmtId="0" fontId="3" fillId="0" borderId="1" xfId="4" applyFont="1" applyBorder="1" applyAlignment="1">
      <alignment horizontal="left" vertical="center" wrapText="1"/>
    </xf>
    <xf numFmtId="0" fontId="3" fillId="0" borderId="1"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left" vertical="center" wrapText="1"/>
    </xf>
    <xf numFmtId="0" fontId="2" fillId="0" borderId="1" xfId="4" applyFont="1" applyBorder="1" applyAlignment="1">
      <alignment vertical="center"/>
    </xf>
    <xf numFmtId="0" fontId="3" fillId="0" borderId="1" xfId="4"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3" borderId="4" xfId="1" applyFont="1" applyFill="1" applyBorder="1" applyAlignment="1" applyProtection="1">
      <alignment vertical="center"/>
    </xf>
    <xf numFmtId="0" fontId="4" fillId="0" borderId="1" xfId="1" applyFont="1" applyBorder="1" applyAlignment="1" applyProtection="1">
      <alignment horizontal="center" vertical="center" wrapText="1"/>
    </xf>
    <xf numFmtId="0" fontId="2" fillId="0" borderId="4" xfId="3" applyFont="1" applyBorder="1" applyAlignment="1">
      <alignment vertical="center"/>
    </xf>
    <xf numFmtId="4" fontId="12" fillId="0" borderId="1" xfId="0" applyNumberFormat="1" applyFont="1" applyBorder="1" applyAlignment="1">
      <alignment horizontal="center" vertical="center" wrapText="1"/>
    </xf>
    <xf numFmtId="4" fontId="13" fillId="0" borderId="1" xfId="3" applyNumberFormat="1" applyFont="1" applyBorder="1" applyAlignment="1">
      <alignment horizontal="center" vertical="center" wrapText="1"/>
    </xf>
    <xf numFmtId="49" fontId="2" fillId="0" borderId="4" xfId="0" applyNumberFormat="1" applyFont="1" applyBorder="1" applyAlignment="1">
      <alignment vertical="top" wrapText="1"/>
    </xf>
    <xf numFmtId="49" fontId="2" fillId="0" borderId="4" xfId="4" applyNumberFormat="1" applyFont="1" applyBorder="1" applyAlignment="1">
      <alignment vertical="center"/>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7" fillId="0" borderId="1" xfId="0" applyNumberFormat="1" applyFont="1" applyBorder="1" applyAlignment="1">
      <alignment horizontal="center" vertical="center"/>
    </xf>
    <xf numFmtId="0" fontId="13" fillId="0" borderId="1" xfId="0" applyFont="1" applyBorder="1" applyAlignment="1">
      <alignment horizontal="right" vertical="center"/>
    </xf>
    <xf numFmtId="0" fontId="12" fillId="0" borderId="0" xfId="0" applyFont="1" applyAlignment="1">
      <alignment horizontal="left" vertical="center"/>
    </xf>
    <xf numFmtId="0" fontId="15" fillId="0" borderId="0" xfId="0" applyFont="1" applyAlignment="1">
      <alignment horizontal="left" vertical="center" wrapText="1"/>
    </xf>
    <xf numFmtId="0" fontId="15" fillId="0" borderId="0" xfId="0" applyFont="1"/>
    <xf numFmtId="0" fontId="2" fillId="0" borderId="0" xfId="4" applyFont="1" applyAlignment="1">
      <alignment vertical="center"/>
    </xf>
    <xf numFmtId="4" fontId="13" fillId="0" borderId="0" xfId="3" applyNumberFormat="1" applyFont="1" applyAlignment="1">
      <alignment horizontal="center" vertical="center" wrapText="1"/>
    </xf>
    <xf numFmtId="49" fontId="2" fillId="0" borderId="1" xfId="0" applyNumberFormat="1" applyFont="1" applyBorder="1" applyAlignment="1">
      <alignment horizontal="left" vertical="center"/>
    </xf>
    <xf numFmtId="0" fontId="19" fillId="0" borderId="0" xfId="0" applyFont="1" applyAlignment="1" applyProtection="1">
      <alignment wrapText="1"/>
      <protection locked="0"/>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left" vertical="top" wrapText="1"/>
    </xf>
    <xf numFmtId="49" fontId="2" fillId="0" borderId="3" xfId="4" applyNumberFormat="1" applyFont="1" applyBorder="1" applyAlignment="1">
      <alignment horizontal="right" vertical="center" wrapText="1"/>
    </xf>
    <xf numFmtId="0" fontId="4" fillId="0" borderId="0" xfId="1" applyFont="1" applyAlignment="1" applyProtection="1">
      <alignment horizontal="right" vertical="center" wrapText="1"/>
    </xf>
    <xf numFmtId="0" fontId="4" fillId="3" borderId="3" xfId="1" applyFont="1" applyFill="1" applyBorder="1" applyAlignment="1" applyProtection="1">
      <alignment horizontal="right" vertical="center"/>
    </xf>
    <xf numFmtId="0" fontId="2" fillId="0" borderId="3" xfId="3" applyFont="1" applyBorder="1" applyAlignment="1">
      <alignment horizontal="right" vertical="center"/>
    </xf>
    <xf numFmtId="4" fontId="2" fillId="4" borderId="1" xfId="3" applyNumberFormat="1" applyFont="1" applyFill="1" applyBorder="1" applyAlignment="1" applyProtection="1">
      <alignment horizontal="right" vertical="center" wrapText="1"/>
      <protection locked="0"/>
    </xf>
    <xf numFmtId="0" fontId="2" fillId="0" borderId="1" xfId="3" applyFont="1" applyBorder="1" applyAlignment="1">
      <alignment horizontal="right" vertical="center"/>
    </xf>
    <xf numFmtId="165" fontId="12" fillId="4" borderId="1" xfId="0" applyNumberFormat="1" applyFont="1" applyFill="1" applyBorder="1" applyAlignment="1" applyProtection="1">
      <alignment horizontal="right" vertical="top"/>
      <protection locked="0"/>
    </xf>
    <xf numFmtId="49" fontId="2" fillId="0" borderId="1" xfId="4" applyNumberFormat="1" applyFont="1" applyBorder="1" applyAlignment="1">
      <alignment horizontal="right" vertical="center"/>
    </xf>
    <xf numFmtId="4" fontId="2" fillId="4" borderId="1" xfId="4" applyNumberFormat="1" applyFont="1" applyFill="1" applyBorder="1" applyAlignment="1" applyProtection="1">
      <alignment horizontal="right" vertical="center" wrapText="1"/>
      <protection locked="0"/>
    </xf>
    <xf numFmtId="49" fontId="2" fillId="0" borderId="3" xfId="0" applyNumberFormat="1" applyFont="1" applyBorder="1" applyAlignment="1">
      <alignment horizontal="right" vertical="top" wrapText="1"/>
    </xf>
    <xf numFmtId="4" fontId="3" fillId="4" borderId="1" xfId="0" applyNumberFormat="1" applyFont="1" applyFill="1" applyBorder="1" applyAlignment="1" applyProtection="1">
      <alignment horizontal="right" vertical="center" wrapText="1"/>
      <protection locked="0"/>
    </xf>
    <xf numFmtId="4" fontId="3" fillId="4" borderId="4" xfId="0" applyNumberFormat="1" applyFont="1" applyFill="1" applyBorder="1" applyAlignment="1" applyProtection="1">
      <alignment horizontal="right" vertical="center" wrapText="1"/>
      <protection locked="0"/>
    </xf>
    <xf numFmtId="49" fontId="2" fillId="0" borderId="3" xfId="4" applyNumberFormat="1" applyFont="1" applyBorder="1" applyAlignment="1">
      <alignment horizontal="right" vertical="center"/>
    </xf>
    <xf numFmtId="4" fontId="3" fillId="4" borderId="1" xfId="4" applyNumberFormat="1" applyFont="1" applyFill="1" applyBorder="1" applyAlignment="1" applyProtection="1">
      <alignment horizontal="right" vertical="center" wrapText="1"/>
      <protection locked="0"/>
    </xf>
    <xf numFmtId="0" fontId="2" fillId="0" borderId="4" xfId="4" applyFont="1" applyBorder="1" applyAlignment="1">
      <alignment horizontal="right" vertical="center"/>
    </xf>
    <xf numFmtId="0" fontId="2" fillId="0" borderId="0" xfId="4" applyFont="1" applyAlignment="1">
      <alignment horizontal="right" vertical="center"/>
    </xf>
    <xf numFmtId="0" fontId="0" fillId="0" borderId="0" xfId="0" applyAlignment="1">
      <alignment horizontal="right"/>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1" xfId="4" applyFont="1" applyBorder="1" applyAlignment="1">
      <alignment horizontal="right" vertical="center"/>
    </xf>
    <xf numFmtId="0" fontId="0" fillId="0" borderId="0" xfId="0" applyAlignment="1" applyProtection="1">
      <alignment horizontal="right"/>
      <protection locked="0"/>
    </xf>
    <xf numFmtId="4" fontId="2" fillId="4" borderId="3" xfId="4" applyNumberFormat="1" applyFont="1" applyFill="1" applyBorder="1" applyAlignment="1" applyProtection="1">
      <alignment horizontal="right" vertical="center" wrapText="1"/>
      <protection locked="0"/>
    </xf>
    <xf numFmtId="49" fontId="20" fillId="0" borderId="1" xfId="0" applyNumberFormat="1" applyFont="1" applyBorder="1" applyAlignment="1">
      <alignment horizontal="center" vertical="center"/>
    </xf>
    <xf numFmtId="49" fontId="20" fillId="0" borderId="1" xfId="0" applyNumberFormat="1" applyFont="1" applyBorder="1" applyAlignment="1">
      <alignment horizontal="left" vertical="center" wrapText="1"/>
    </xf>
    <xf numFmtId="49" fontId="20" fillId="0" borderId="1" xfId="0" applyNumberFormat="1" applyFont="1" applyBorder="1" applyAlignment="1">
      <alignment horizontal="center" vertical="center" wrapText="1"/>
    </xf>
    <xf numFmtId="4" fontId="21" fillId="4" borderId="1" xfId="3" applyNumberFormat="1" applyFont="1" applyFill="1" applyBorder="1" applyAlignment="1" applyProtection="1">
      <alignment horizontal="right" vertical="center" wrapText="1"/>
      <protection locked="0"/>
    </xf>
    <xf numFmtId="4" fontId="15" fillId="0" borderId="1" xfId="0" applyNumberFormat="1" applyFont="1" applyBorder="1" applyAlignment="1">
      <alignment horizontal="center" vertical="center" wrapText="1"/>
    </xf>
    <xf numFmtId="0" fontId="22" fillId="0" borderId="0" xfId="0" applyFont="1" applyProtection="1">
      <protection locked="0"/>
    </xf>
    <xf numFmtId="49" fontId="5" fillId="0" borderId="1" xfId="0" applyNumberFormat="1" applyFont="1" applyBorder="1" applyAlignment="1">
      <alignment horizontal="center" vertical="top" wrapText="1"/>
    </xf>
    <xf numFmtId="0" fontId="4" fillId="0" borderId="0" xfId="1" applyFont="1" applyBorder="1" applyAlignment="1" applyProtection="1">
      <alignment vertical="center"/>
    </xf>
    <xf numFmtId="0" fontId="4" fillId="0" borderId="0" xfId="1" applyFont="1" applyBorder="1" applyAlignment="1" applyProtection="1">
      <alignment horizontal="right" vertical="center"/>
    </xf>
    <xf numFmtId="0" fontId="4" fillId="0" borderId="0" xfId="2" applyFont="1" applyBorder="1" applyAlignment="1" applyProtection="1">
      <alignment horizontal="center" vertical="center" wrapText="1"/>
    </xf>
    <xf numFmtId="0" fontId="4" fillId="0" borderId="0" xfId="1" applyFont="1" applyBorder="1" applyAlignment="1" applyProtection="1">
      <alignment horizontal="center" vertical="center" wrapText="1"/>
    </xf>
    <xf numFmtId="49" fontId="2" fillId="0" borderId="0" xfId="0" applyNumberFormat="1" applyFont="1" applyAlignment="1">
      <alignment horizontal="right" vertical="top"/>
    </xf>
    <xf numFmtId="49" fontId="2" fillId="0" borderId="0" xfId="0" applyNumberFormat="1" applyFont="1" applyAlignment="1">
      <alignment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3" fillId="0" borderId="0" xfId="0" applyFont="1" applyAlignment="1">
      <alignment horizontal="center" vertical="center"/>
    </xf>
    <xf numFmtId="49" fontId="3" fillId="0" borderId="0" xfId="0" applyNumberFormat="1" applyFont="1" applyAlignment="1">
      <alignment horizontal="left" vertical="top" wrapText="1"/>
    </xf>
    <xf numFmtId="49" fontId="3" fillId="0" borderId="0" xfId="0" applyNumberFormat="1" applyFont="1" applyAlignment="1">
      <alignment horizontal="center" vertical="center" wrapText="1"/>
    </xf>
    <xf numFmtId="165" fontId="3" fillId="0" borderId="0" xfId="0" applyNumberFormat="1" applyFont="1" applyAlignment="1" applyProtection="1">
      <alignment horizontal="right" vertical="center"/>
      <protection locked="0"/>
    </xf>
    <xf numFmtId="4" fontId="12" fillId="0" borderId="0" xfId="0" applyNumberFormat="1" applyFont="1" applyAlignment="1">
      <alignment horizontal="center" vertical="center" wrapText="1"/>
    </xf>
    <xf numFmtId="49" fontId="10" fillId="0" borderId="0" xfId="0" applyNumberFormat="1" applyFont="1" applyAlignment="1">
      <alignment horizontal="right" vertical="top"/>
    </xf>
    <xf numFmtId="164" fontId="2" fillId="0" borderId="0" xfId="0" applyNumberFormat="1" applyFont="1" applyAlignment="1">
      <alignment horizontal="right" vertical="top"/>
    </xf>
    <xf numFmtId="49" fontId="2"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7" fillId="0" borderId="0" xfId="0" applyFont="1"/>
    <xf numFmtId="0" fontId="4" fillId="2" borderId="0" xfId="1" applyFont="1" applyFill="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wrapText="1"/>
    </xf>
    <xf numFmtId="0" fontId="12" fillId="0" borderId="0" xfId="0" applyFont="1" applyAlignment="1">
      <alignment horizontal="left"/>
    </xf>
    <xf numFmtId="0" fontId="16" fillId="3" borderId="1" xfId="0"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5" fillId="0" borderId="0" xfId="0" applyFont="1" applyAlignment="1">
      <alignment horizontal="left" vertical="center" wrapText="1"/>
    </xf>
    <xf numFmtId="0" fontId="3" fillId="0" borderId="1" xfId="0" applyNumberFormat="1" applyFont="1" applyBorder="1" applyAlignment="1">
      <alignment horizontal="center" vertical="center" wrapText="1"/>
    </xf>
    <xf numFmtId="0" fontId="4" fillId="0" borderId="0" xfId="1" applyNumberFormat="1" applyFont="1" applyAlignment="1" applyProtection="1">
      <alignment horizontal="center" vertical="center" wrapText="1"/>
    </xf>
    <xf numFmtId="0" fontId="4" fillId="3" borderId="3" xfId="1" applyNumberFormat="1" applyFont="1" applyFill="1" applyBorder="1" applyAlignment="1" applyProtection="1">
      <alignment vertical="center"/>
    </xf>
    <xf numFmtId="0" fontId="4" fillId="0" borderId="1" xfId="2" applyNumberFormat="1" applyFont="1" applyBorder="1" applyAlignment="1" applyProtection="1">
      <alignment horizontal="center" vertical="center" wrapText="1"/>
    </xf>
    <xf numFmtId="0" fontId="2" fillId="0" borderId="3" xfId="3" applyNumberFormat="1" applyFont="1" applyBorder="1" applyAlignment="1">
      <alignment vertical="center"/>
    </xf>
    <xf numFmtId="0" fontId="3" fillId="0" borderId="1" xfId="0" applyNumberFormat="1" applyFont="1" applyBorder="1" applyAlignment="1">
      <alignment horizontal="center" vertical="center"/>
    </xf>
    <xf numFmtId="0" fontId="20" fillId="0" borderId="1" xfId="0" applyNumberFormat="1" applyFont="1" applyBorder="1" applyAlignment="1">
      <alignment horizontal="center" vertical="center"/>
    </xf>
    <xf numFmtId="0" fontId="2" fillId="0" borderId="0" xfId="0" applyNumberFormat="1" applyFont="1" applyAlignment="1">
      <alignment vertical="top"/>
    </xf>
    <xf numFmtId="0" fontId="2" fillId="0" borderId="1" xfId="3" applyNumberFormat="1" applyFont="1" applyBorder="1" applyAlignment="1">
      <alignment vertical="center"/>
    </xf>
    <xf numFmtId="0" fontId="2" fillId="0" borderId="1" xfId="0" applyNumberFormat="1" applyFont="1" applyBorder="1" applyAlignment="1">
      <alignment vertical="top"/>
    </xf>
    <xf numFmtId="0" fontId="2" fillId="0" borderId="3" xfId="0" applyNumberFormat="1" applyFont="1" applyBorder="1" applyAlignment="1">
      <alignment vertical="top"/>
    </xf>
    <xf numFmtId="0" fontId="2" fillId="0" borderId="1" xfId="4" applyNumberFormat="1" applyFont="1" applyBorder="1" applyAlignment="1">
      <alignment vertical="center"/>
    </xf>
    <xf numFmtId="0" fontId="2" fillId="0" borderId="3" xfId="4" applyNumberFormat="1" applyFont="1" applyBorder="1" applyAlignment="1">
      <alignment vertical="center" wrapText="1"/>
    </xf>
    <xf numFmtId="0" fontId="2" fillId="0" borderId="3" xfId="0" applyNumberFormat="1" applyFont="1" applyBorder="1" applyAlignment="1">
      <alignment vertical="top" wrapText="1"/>
    </xf>
    <xf numFmtId="0" fontId="2" fillId="0" borderId="3" xfId="4" applyNumberFormat="1" applyFont="1" applyBorder="1" applyAlignment="1">
      <alignment vertical="center"/>
    </xf>
    <xf numFmtId="0" fontId="3" fillId="0" borderId="4" xfId="0" applyNumberFormat="1" applyFont="1" applyBorder="1" applyAlignment="1">
      <alignment horizontal="center" vertical="center"/>
    </xf>
    <xf numFmtId="0" fontId="2" fillId="0" borderId="0" xfId="4" applyNumberFormat="1" applyFont="1" applyAlignment="1">
      <alignment vertical="center"/>
    </xf>
    <xf numFmtId="0" fontId="3" fillId="0" borderId="3" xfId="0" applyNumberFormat="1" applyFont="1" applyBorder="1" applyAlignment="1">
      <alignment horizontal="center" vertical="center"/>
    </xf>
    <xf numFmtId="0" fontId="6" fillId="0" borderId="0" xfId="0" applyNumberFormat="1" applyFont="1" applyAlignment="1">
      <alignment vertical="center"/>
    </xf>
    <xf numFmtId="0" fontId="6" fillId="0" borderId="0" xfId="0" applyNumberFormat="1" applyFont="1" applyAlignment="1">
      <alignment horizontal="left" vertical="center" wrapText="1"/>
    </xf>
    <xf numFmtId="0"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0" fillId="0" borderId="0" xfId="0" applyNumberFormat="1"/>
    <xf numFmtId="0" fontId="4" fillId="0" borderId="0" xfId="1" applyNumberFormat="1" applyFont="1" applyBorder="1" applyAlignment="1" applyProtection="1">
      <alignment vertical="center"/>
    </xf>
    <xf numFmtId="0" fontId="4" fillId="0" borderId="0" xfId="2" applyNumberFormat="1" applyFont="1" applyBorder="1" applyAlignment="1" applyProtection="1">
      <alignment horizontal="center" vertical="center" wrapText="1"/>
    </xf>
    <xf numFmtId="0" fontId="5" fillId="0" borderId="0" xfId="0" applyNumberFormat="1" applyFont="1" applyAlignment="1">
      <alignment vertical="center" wrapText="1"/>
    </xf>
    <xf numFmtId="0" fontId="3" fillId="0" borderId="0" xfId="0" applyNumberFormat="1" applyFont="1" applyAlignment="1">
      <alignment horizontal="center" vertical="center"/>
    </xf>
    <xf numFmtId="0" fontId="5" fillId="0" borderId="0" xfId="0" applyNumberFormat="1" applyFont="1" applyAlignment="1">
      <alignment vertical="center"/>
    </xf>
  </cellXfs>
  <cellStyles count="6">
    <cellStyle name="Įprastas" xfId="0" builtinId="0"/>
    <cellStyle name="Įprastas 2" xfId="5" xr:uid="{00000000-0005-0000-0000-000001000000}"/>
    <cellStyle name="Normal 2 2" xfId="1" xr:uid="{00000000-0005-0000-0000-000002000000}"/>
    <cellStyle name="Normal 3" xfId="4" xr:uid="{00000000-0005-0000-0000-000003000000}"/>
    <cellStyle name="TableStyleLight1" xfId="3" xr:uid="{00000000-0005-0000-0000-000004000000}"/>
    <cellStyle name="TableStyleLight1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4"/>
  <sheetViews>
    <sheetView zoomScale="90" zoomScaleNormal="90" zoomScaleSheetLayoutView="90" workbookViewId="0">
      <selection activeCell="G164" sqref="G164"/>
    </sheetView>
  </sheetViews>
  <sheetFormatPr defaultColWidth="9.140625" defaultRowHeight="15" x14ac:dyDescent="0.25"/>
  <cols>
    <col min="2" max="2" width="55.140625" customWidth="1"/>
    <col min="3" max="3" width="9.140625" customWidth="1"/>
    <col min="4" max="4" width="17.5703125" style="143" customWidth="1"/>
    <col min="5" max="5" width="9.7109375" style="143" customWidth="1"/>
    <col min="6" max="6" width="15" style="83" customWidth="1"/>
    <col min="7" max="7" width="12.7109375" customWidth="1"/>
    <col min="8" max="16384" width="9.140625" style="1"/>
  </cols>
  <sheetData>
    <row r="1" spans="1:7" ht="31.5" customHeight="1" x14ac:dyDescent="0.25">
      <c r="A1" s="111" t="s">
        <v>216</v>
      </c>
      <c r="B1" s="111"/>
      <c r="C1" s="111"/>
      <c r="D1" s="111"/>
      <c r="E1" s="111"/>
      <c r="F1" s="111"/>
      <c r="G1" s="111"/>
    </row>
    <row r="2" spans="1:7" ht="21.75" customHeight="1" x14ac:dyDescent="0.25">
      <c r="A2" s="3"/>
      <c r="B2" s="3"/>
      <c r="C2" s="3"/>
      <c r="D2" s="122"/>
      <c r="E2" s="122"/>
      <c r="F2" s="64"/>
      <c r="G2" s="3"/>
    </row>
    <row r="3" spans="1:7" ht="21.75" customHeight="1" x14ac:dyDescent="0.25">
      <c r="A3" s="4" t="s">
        <v>195</v>
      </c>
      <c r="B3" s="5"/>
      <c r="C3" s="5"/>
      <c r="D3" s="123"/>
      <c r="E3" s="123"/>
      <c r="F3" s="65"/>
      <c r="G3" s="41"/>
    </row>
    <row r="4" spans="1:7" ht="42.75" customHeight="1" x14ac:dyDescent="0.25">
      <c r="A4" s="6" t="s">
        <v>0</v>
      </c>
      <c r="B4" s="6" t="s">
        <v>1</v>
      </c>
      <c r="C4" s="6" t="s">
        <v>2</v>
      </c>
      <c r="D4" s="124" t="s">
        <v>237</v>
      </c>
      <c r="E4" s="124" t="s">
        <v>236</v>
      </c>
      <c r="F4" s="42" t="s">
        <v>17</v>
      </c>
      <c r="G4" s="42" t="s">
        <v>4</v>
      </c>
    </row>
    <row r="5" spans="1:7" ht="15" customHeight="1" x14ac:dyDescent="0.25">
      <c r="A5" s="7" t="s">
        <v>59</v>
      </c>
      <c r="B5" s="8"/>
      <c r="C5" s="8"/>
      <c r="D5" s="125"/>
      <c r="E5" s="125"/>
      <c r="F5" s="66"/>
      <c r="G5" s="43"/>
    </row>
    <row r="6" spans="1:7" x14ac:dyDescent="0.25">
      <c r="A6" s="9" t="s">
        <v>29</v>
      </c>
      <c r="B6" s="10" t="s">
        <v>60</v>
      </c>
      <c r="C6" s="11" t="s">
        <v>61</v>
      </c>
      <c r="D6" s="126">
        <v>176</v>
      </c>
      <c r="E6" s="126">
        <v>0</v>
      </c>
      <c r="F6" s="67"/>
      <c r="G6" s="44">
        <f>ROUND((E6*F6),2)</f>
        <v>0</v>
      </c>
    </row>
    <row r="7" spans="1:7" ht="45" x14ac:dyDescent="0.25">
      <c r="A7" s="9" t="s">
        <v>30</v>
      </c>
      <c r="B7" s="10" t="s">
        <v>198</v>
      </c>
      <c r="C7" s="11" t="s">
        <v>62</v>
      </c>
      <c r="D7" s="126">
        <v>2</v>
      </c>
      <c r="E7" s="126">
        <v>2</v>
      </c>
      <c r="F7" s="67"/>
      <c r="G7" s="44">
        <f t="shared" ref="G7:G11" si="0">ROUND((E7*F7),2)</f>
        <v>0</v>
      </c>
    </row>
    <row r="8" spans="1:7" ht="45" x14ac:dyDescent="0.25">
      <c r="A8" s="9" t="s">
        <v>31</v>
      </c>
      <c r="B8" s="10" t="s">
        <v>199</v>
      </c>
      <c r="C8" s="11" t="s">
        <v>62</v>
      </c>
      <c r="D8" s="126">
        <v>1</v>
      </c>
      <c r="E8" s="126">
        <v>1</v>
      </c>
      <c r="F8" s="67"/>
      <c r="G8" s="44">
        <f t="shared" si="0"/>
        <v>0</v>
      </c>
    </row>
    <row r="9" spans="1:7" x14ac:dyDescent="0.25">
      <c r="A9" s="9" t="s">
        <v>32</v>
      </c>
      <c r="B9" s="10" t="s">
        <v>63</v>
      </c>
      <c r="C9" s="11" t="s">
        <v>64</v>
      </c>
      <c r="D9" s="126">
        <v>167</v>
      </c>
      <c r="E9" s="126">
        <v>167</v>
      </c>
      <c r="F9" s="67"/>
      <c r="G9" s="44">
        <f t="shared" si="0"/>
        <v>0</v>
      </c>
    </row>
    <row r="10" spans="1:7" s="90" customFormat="1" ht="45" x14ac:dyDescent="0.25">
      <c r="A10" s="85" t="s">
        <v>33</v>
      </c>
      <c r="B10" s="86" t="s">
        <v>234</v>
      </c>
      <c r="C10" s="87" t="s">
        <v>77</v>
      </c>
      <c r="D10" s="127">
        <f>D9*0.06</f>
        <v>10.02</v>
      </c>
      <c r="E10" s="127">
        <v>10.02</v>
      </c>
      <c r="F10" s="88"/>
      <c r="G10" s="44">
        <f t="shared" si="0"/>
        <v>0</v>
      </c>
    </row>
    <row r="11" spans="1:7" ht="30" x14ac:dyDescent="0.25">
      <c r="A11" s="9" t="s">
        <v>136</v>
      </c>
      <c r="B11" s="10" t="s">
        <v>203</v>
      </c>
      <c r="C11" s="11" t="s">
        <v>65</v>
      </c>
      <c r="D11" s="126">
        <v>25</v>
      </c>
      <c r="E11" s="126">
        <v>25</v>
      </c>
      <c r="F11" s="67"/>
      <c r="G11" s="44">
        <f t="shared" si="0"/>
        <v>0</v>
      </c>
    </row>
    <row r="12" spans="1:7" ht="15" customHeight="1" x14ac:dyDescent="0.25">
      <c r="A12" s="12"/>
      <c r="B12" s="13" t="s">
        <v>18</v>
      </c>
      <c r="C12" s="14"/>
      <c r="D12" s="128"/>
      <c r="E12" s="128"/>
      <c r="F12" s="63" t="s">
        <v>135</v>
      </c>
      <c r="G12" s="45">
        <f>ROUND(SUM(G6:G11),2)</f>
        <v>0</v>
      </c>
    </row>
    <row r="13" spans="1:7" s="2" customFormat="1" ht="15" customHeight="1" x14ac:dyDescent="0.25">
      <c r="A13" s="15" t="s">
        <v>66</v>
      </c>
      <c r="B13" s="15"/>
      <c r="C13" s="15"/>
      <c r="D13" s="129"/>
      <c r="E13" s="129"/>
      <c r="F13" s="68"/>
      <c r="G13" s="15"/>
    </row>
    <row r="14" spans="1:7" s="2" customFormat="1" ht="45" x14ac:dyDescent="0.25">
      <c r="A14" s="9" t="s">
        <v>34</v>
      </c>
      <c r="B14" s="16" t="s">
        <v>141</v>
      </c>
      <c r="C14" s="11" t="s">
        <v>77</v>
      </c>
      <c r="D14" s="126">
        <v>111</v>
      </c>
      <c r="E14" s="126">
        <v>0</v>
      </c>
      <c r="F14" s="69"/>
      <c r="G14" s="44">
        <f>ROUND((E14*F14),2)</f>
        <v>0</v>
      </c>
    </row>
    <row r="15" spans="1:7" s="2" customFormat="1" x14ac:dyDescent="0.25">
      <c r="A15" s="9" t="s">
        <v>35</v>
      </c>
      <c r="B15" s="16" t="s">
        <v>142</v>
      </c>
      <c r="C15" s="11" t="s">
        <v>77</v>
      </c>
      <c r="D15" s="126">
        <v>111</v>
      </c>
      <c r="E15" s="126">
        <v>111</v>
      </c>
      <c r="F15" s="69"/>
      <c r="G15" s="44">
        <f t="shared" ref="G15:G24" si="1">ROUND((E15*F15),2)</f>
        <v>0</v>
      </c>
    </row>
    <row r="16" spans="1:7" s="2" customFormat="1" ht="30" x14ac:dyDescent="0.25">
      <c r="A16" s="9" t="s">
        <v>36</v>
      </c>
      <c r="B16" s="16" t="s">
        <v>143</v>
      </c>
      <c r="C16" s="11" t="s">
        <v>77</v>
      </c>
      <c r="D16" s="126">
        <v>61</v>
      </c>
      <c r="E16" s="126">
        <v>0</v>
      </c>
      <c r="F16" s="69"/>
      <c r="G16" s="44">
        <f t="shared" si="1"/>
        <v>0</v>
      </c>
    </row>
    <row r="17" spans="1:7" s="2" customFormat="1" ht="30" x14ac:dyDescent="0.25">
      <c r="A17" s="9" t="s">
        <v>37</v>
      </c>
      <c r="B17" s="16" t="s">
        <v>204</v>
      </c>
      <c r="C17" s="11" t="s">
        <v>77</v>
      </c>
      <c r="D17" s="126">
        <v>230</v>
      </c>
      <c r="E17" s="126">
        <v>77</v>
      </c>
      <c r="F17" s="69"/>
      <c r="G17" s="44">
        <f t="shared" si="1"/>
        <v>0</v>
      </c>
    </row>
    <row r="18" spans="1:7" s="2" customFormat="1" ht="30" x14ac:dyDescent="0.25">
      <c r="A18" s="9" t="s">
        <v>38</v>
      </c>
      <c r="B18" s="16" t="s">
        <v>145</v>
      </c>
      <c r="C18" s="11" t="s">
        <v>77</v>
      </c>
      <c r="D18" s="126">
        <v>170</v>
      </c>
      <c r="E18" s="126">
        <v>40</v>
      </c>
      <c r="F18" s="69"/>
      <c r="G18" s="44">
        <f t="shared" si="1"/>
        <v>0</v>
      </c>
    </row>
    <row r="19" spans="1:7" s="2" customFormat="1" ht="45" x14ac:dyDescent="0.25">
      <c r="A19" s="9" t="s">
        <v>39</v>
      </c>
      <c r="B19" s="16" t="s">
        <v>146</v>
      </c>
      <c r="C19" s="11" t="s">
        <v>77</v>
      </c>
      <c r="D19" s="126">
        <v>170</v>
      </c>
      <c r="E19" s="126">
        <v>61</v>
      </c>
      <c r="F19" s="69"/>
      <c r="G19" s="44">
        <f t="shared" si="1"/>
        <v>0</v>
      </c>
    </row>
    <row r="20" spans="1:7" s="2" customFormat="1" x14ac:dyDescent="0.25">
      <c r="A20" s="9" t="s">
        <v>40</v>
      </c>
      <c r="B20" s="16" t="s">
        <v>147</v>
      </c>
      <c r="C20" s="11" t="s">
        <v>64</v>
      </c>
      <c r="D20" s="126">
        <v>620</v>
      </c>
      <c r="E20" s="126">
        <v>258</v>
      </c>
      <c r="F20" s="69"/>
      <c r="G20" s="44">
        <f t="shared" si="1"/>
        <v>0</v>
      </c>
    </row>
    <row r="21" spans="1:7" s="2" customFormat="1" x14ac:dyDescent="0.25">
      <c r="A21" s="9" t="s">
        <v>41</v>
      </c>
      <c r="B21" s="16" t="s">
        <v>148</v>
      </c>
      <c r="C21" s="11" t="s">
        <v>77</v>
      </c>
      <c r="D21" s="126">
        <v>557</v>
      </c>
      <c r="E21" s="126">
        <v>232</v>
      </c>
      <c r="F21" s="69"/>
      <c r="G21" s="44">
        <f t="shared" si="1"/>
        <v>0</v>
      </c>
    </row>
    <row r="22" spans="1:7" s="2" customFormat="1" x14ac:dyDescent="0.25">
      <c r="A22" s="9" t="s">
        <v>42</v>
      </c>
      <c r="B22" s="16" t="s">
        <v>149</v>
      </c>
      <c r="C22" s="11" t="s">
        <v>64</v>
      </c>
      <c r="D22" s="126">
        <v>500</v>
      </c>
      <c r="E22" s="126">
        <v>230</v>
      </c>
      <c r="F22" s="69"/>
      <c r="G22" s="44">
        <f t="shared" si="1"/>
        <v>0</v>
      </c>
    </row>
    <row r="23" spans="1:7" s="2" customFormat="1" ht="45" x14ac:dyDescent="0.25">
      <c r="A23" s="9" t="s">
        <v>43</v>
      </c>
      <c r="B23" s="16" t="s">
        <v>150</v>
      </c>
      <c r="C23" s="11" t="s">
        <v>77</v>
      </c>
      <c r="D23" s="126">
        <v>50</v>
      </c>
      <c r="E23" s="126">
        <v>23</v>
      </c>
      <c r="F23" s="69"/>
      <c r="G23" s="44">
        <f t="shared" si="1"/>
        <v>0</v>
      </c>
    </row>
    <row r="24" spans="1:7" s="2" customFormat="1" ht="30" x14ac:dyDescent="0.25">
      <c r="A24" s="9" t="s">
        <v>44</v>
      </c>
      <c r="B24" s="16" t="s">
        <v>151</v>
      </c>
      <c r="C24" s="11" t="s">
        <v>64</v>
      </c>
      <c r="D24" s="126">
        <v>500</v>
      </c>
      <c r="E24" s="126">
        <v>230</v>
      </c>
      <c r="F24" s="69"/>
      <c r="G24" s="44">
        <f t="shared" si="1"/>
        <v>0</v>
      </c>
    </row>
    <row r="25" spans="1:7" s="2" customFormat="1" ht="15" customHeight="1" x14ac:dyDescent="0.25">
      <c r="A25" s="17"/>
      <c r="B25" s="18" t="s">
        <v>19</v>
      </c>
      <c r="C25" s="19"/>
      <c r="D25" s="130"/>
      <c r="E25" s="131"/>
      <c r="F25" s="63" t="s">
        <v>134</v>
      </c>
      <c r="G25" s="45">
        <f>ROUND(SUM(G14:G24),2)</f>
        <v>0</v>
      </c>
    </row>
    <row r="26" spans="1:7" s="2" customFormat="1" ht="15" customHeight="1" x14ac:dyDescent="0.25">
      <c r="A26" s="20" t="s">
        <v>67</v>
      </c>
      <c r="B26" s="20"/>
      <c r="C26" s="20"/>
      <c r="D26" s="132"/>
      <c r="E26" s="132"/>
      <c r="F26" s="70"/>
      <c r="G26" s="20"/>
    </row>
    <row r="27" spans="1:7" s="2" customFormat="1" ht="60" x14ac:dyDescent="0.25">
      <c r="A27" s="9" t="s">
        <v>15</v>
      </c>
      <c r="B27" s="16" t="s">
        <v>68</v>
      </c>
      <c r="C27" s="11" t="s">
        <v>62</v>
      </c>
      <c r="D27" s="126">
        <v>46</v>
      </c>
      <c r="E27" s="126">
        <v>10</v>
      </c>
      <c r="F27" s="71"/>
      <c r="G27" s="44">
        <f>ROUND((E27*F27),2)</f>
        <v>0</v>
      </c>
    </row>
    <row r="28" spans="1:7" s="2" customFormat="1" ht="18" x14ac:dyDescent="0.25">
      <c r="A28" s="9" t="s">
        <v>16</v>
      </c>
      <c r="B28" s="16" t="s">
        <v>69</v>
      </c>
      <c r="C28" s="11" t="s">
        <v>70</v>
      </c>
      <c r="D28" s="126">
        <v>69</v>
      </c>
      <c r="E28" s="126">
        <v>22</v>
      </c>
      <c r="F28" s="71"/>
      <c r="G28" s="44">
        <f>ROUND((E28*F28),2)</f>
        <v>0</v>
      </c>
    </row>
    <row r="29" spans="1:7" s="2" customFormat="1" ht="15" customHeight="1" x14ac:dyDescent="0.25">
      <c r="A29" s="23" t="s">
        <v>20</v>
      </c>
      <c r="B29" s="24"/>
      <c r="C29" s="24"/>
      <c r="D29" s="133"/>
      <c r="E29" s="133"/>
      <c r="F29" s="63" t="s">
        <v>133</v>
      </c>
      <c r="G29" s="45">
        <f>ROUND(SUM(G27:G28),2)</f>
        <v>0</v>
      </c>
    </row>
    <row r="30" spans="1:7" s="2" customFormat="1" ht="15" customHeight="1" x14ac:dyDescent="0.25">
      <c r="A30" s="20" t="s">
        <v>71</v>
      </c>
      <c r="B30" s="20"/>
      <c r="C30" s="20"/>
      <c r="D30" s="132"/>
      <c r="E30" s="132"/>
      <c r="F30" s="70"/>
      <c r="G30" s="20"/>
    </row>
    <row r="31" spans="1:7" s="60" customFormat="1" x14ac:dyDescent="0.25">
      <c r="A31" s="59" t="s">
        <v>72</v>
      </c>
      <c r="B31" s="21"/>
      <c r="C31" s="22"/>
      <c r="D31" s="134"/>
      <c r="E31" s="134"/>
      <c r="F31" s="72"/>
      <c r="G31" s="46"/>
    </row>
    <row r="32" spans="1:7" s="2" customFormat="1" x14ac:dyDescent="0.25">
      <c r="A32" s="9" t="s">
        <v>45</v>
      </c>
      <c r="B32" s="16" t="s">
        <v>73</v>
      </c>
      <c r="C32" s="11" t="s">
        <v>61</v>
      </c>
      <c r="D32" s="126">
        <v>16</v>
      </c>
      <c r="E32" s="126">
        <v>3</v>
      </c>
      <c r="F32" s="71"/>
      <c r="G32" s="44">
        <f>ROUND((E32*F32),2)</f>
        <v>0</v>
      </c>
    </row>
    <row r="33" spans="1:7" s="2" customFormat="1" x14ac:dyDescent="0.25">
      <c r="A33" s="9" t="s">
        <v>46</v>
      </c>
      <c r="B33" s="16" t="s">
        <v>74</v>
      </c>
      <c r="C33" s="11" t="s">
        <v>62</v>
      </c>
      <c r="D33" s="126">
        <v>4</v>
      </c>
      <c r="E33" s="126">
        <v>0</v>
      </c>
      <c r="F33" s="71"/>
      <c r="G33" s="44">
        <f t="shared" ref="G33:G38" si="2">ROUND((E33*F33),2)</f>
        <v>0</v>
      </c>
    </row>
    <row r="34" spans="1:7" s="2" customFormat="1" ht="30" x14ac:dyDescent="0.25">
      <c r="A34" s="9" t="s">
        <v>47</v>
      </c>
      <c r="B34" s="16" t="s">
        <v>75</v>
      </c>
      <c r="C34" s="11" t="s">
        <v>62</v>
      </c>
      <c r="D34" s="126">
        <v>4</v>
      </c>
      <c r="E34" s="126">
        <v>0</v>
      </c>
      <c r="F34" s="71"/>
      <c r="G34" s="44">
        <f t="shared" si="2"/>
        <v>0</v>
      </c>
    </row>
    <row r="35" spans="1:7" s="2" customFormat="1" x14ac:dyDescent="0.25">
      <c r="A35" s="9" t="s">
        <v>48</v>
      </c>
      <c r="B35" s="16" t="s">
        <v>76</v>
      </c>
      <c r="C35" s="11" t="s">
        <v>77</v>
      </c>
      <c r="D35" s="126">
        <v>2</v>
      </c>
      <c r="E35" s="126">
        <v>0</v>
      </c>
      <c r="F35" s="71"/>
      <c r="G35" s="44">
        <f t="shared" si="2"/>
        <v>0</v>
      </c>
    </row>
    <row r="36" spans="1:7" s="2" customFormat="1" ht="30" x14ac:dyDescent="0.25">
      <c r="A36" s="9" t="s">
        <v>49</v>
      </c>
      <c r="B36" s="16" t="s">
        <v>78</v>
      </c>
      <c r="C36" s="11" t="s">
        <v>62</v>
      </c>
      <c r="D36" s="126">
        <v>4</v>
      </c>
      <c r="E36" s="126">
        <v>1</v>
      </c>
      <c r="F36" s="71"/>
      <c r="G36" s="44">
        <f t="shared" si="2"/>
        <v>0</v>
      </c>
    </row>
    <row r="37" spans="1:7" s="2" customFormat="1" x14ac:dyDescent="0.25">
      <c r="A37" s="9" t="s">
        <v>50</v>
      </c>
      <c r="B37" s="16" t="s">
        <v>79</v>
      </c>
      <c r="C37" s="11" t="s">
        <v>62</v>
      </c>
      <c r="D37" s="126">
        <v>16</v>
      </c>
      <c r="E37" s="126">
        <v>4</v>
      </c>
      <c r="F37" s="71"/>
      <c r="G37" s="44">
        <f t="shared" si="2"/>
        <v>0</v>
      </c>
    </row>
    <row r="38" spans="1:7" s="2" customFormat="1" x14ac:dyDescent="0.25">
      <c r="A38" s="9" t="s">
        <v>51</v>
      </c>
      <c r="B38" s="16" t="s">
        <v>80</v>
      </c>
      <c r="C38" s="11" t="s">
        <v>64</v>
      </c>
      <c r="D38" s="126">
        <v>4</v>
      </c>
      <c r="E38" s="126">
        <v>4</v>
      </c>
      <c r="F38" s="71"/>
      <c r="G38" s="44">
        <f t="shared" si="2"/>
        <v>0</v>
      </c>
    </row>
    <row r="39" spans="1:7" s="2" customFormat="1" ht="15" customHeight="1" x14ac:dyDescent="0.25">
      <c r="A39" s="25"/>
      <c r="B39" s="26"/>
      <c r="C39" s="26"/>
      <c r="D39" s="135"/>
      <c r="E39" s="135"/>
      <c r="F39" s="63" t="s">
        <v>6</v>
      </c>
      <c r="G39" s="45">
        <f>ROUND(SUM(G32:G38),2)</f>
        <v>0</v>
      </c>
    </row>
    <row r="40" spans="1:7" s="2" customFormat="1" ht="15" customHeight="1" x14ac:dyDescent="0.25">
      <c r="A40" s="20" t="s">
        <v>81</v>
      </c>
      <c r="B40" s="20"/>
      <c r="C40" s="20"/>
      <c r="D40" s="132"/>
      <c r="E40" s="132"/>
      <c r="F40" s="70"/>
      <c r="G40" s="20"/>
    </row>
    <row r="41" spans="1:7" s="60" customFormat="1" x14ac:dyDescent="0.25">
      <c r="A41" s="59" t="s">
        <v>82</v>
      </c>
      <c r="B41" s="21"/>
      <c r="C41" s="22"/>
      <c r="D41" s="134"/>
      <c r="E41" s="134"/>
      <c r="F41" s="72"/>
      <c r="G41" s="46"/>
    </row>
    <row r="42" spans="1:7" s="2" customFormat="1" ht="30" x14ac:dyDescent="0.25">
      <c r="A42" s="11" t="s">
        <v>83</v>
      </c>
      <c r="B42" s="16" t="s">
        <v>85</v>
      </c>
      <c r="C42" s="11" t="s">
        <v>77</v>
      </c>
      <c r="D42" s="126">
        <v>168</v>
      </c>
      <c r="E42" s="126">
        <v>84</v>
      </c>
      <c r="F42" s="73"/>
      <c r="G42" s="44">
        <f>ROUND((E42*F42),2)</f>
        <v>0</v>
      </c>
    </row>
    <row r="43" spans="1:7" s="2" customFormat="1" ht="30" x14ac:dyDescent="0.25">
      <c r="A43" s="11" t="s">
        <v>84</v>
      </c>
      <c r="B43" s="16" t="s">
        <v>86</v>
      </c>
      <c r="C43" s="11" t="s">
        <v>64</v>
      </c>
      <c r="D43" s="126">
        <v>273</v>
      </c>
      <c r="E43" s="126">
        <v>173</v>
      </c>
      <c r="F43" s="73"/>
      <c r="G43" s="44">
        <f t="shared" ref="G43:G46" si="3">ROUND((E43*F43),2)</f>
        <v>0</v>
      </c>
    </row>
    <row r="44" spans="1:7" s="2" customFormat="1" ht="30" x14ac:dyDescent="0.25">
      <c r="A44" s="11" t="s">
        <v>90</v>
      </c>
      <c r="B44" s="16" t="s">
        <v>87</v>
      </c>
      <c r="C44" s="11" t="s">
        <v>64</v>
      </c>
      <c r="D44" s="126">
        <v>273</v>
      </c>
      <c r="E44" s="126">
        <v>273</v>
      </c>
      <c r="F44" s="73"/>
      <c r="G44" s="44">
        <f t="shared" si="3"/>
        <v>0</v>
      </c>
    </row>
    <row r="45" spans="1:7" s="2" customFormat="1" ht="30" x14ac:dyDescent="0.25">
      <c r="A45" s="11" t="s">
        <v>91</v>
      </c>
      <c r="B45" s="16" t="s">
        <v>88</v>
      </c>
      <c r="C45" s="11" t="s">
        <v>64</v>
      </c>
      <c r="D45" s="126">
        <v>273</v>
      </c>
      <c r="E45" s="126">
        <v>273</v>
      </c>
      <c r="F45" s="73"/>
      <c r="G45" s="44">
        <f t="shared" si="3"/>
        <v>0</v>
      </c>
    </row>
    <row r="46" spans="1:7" s="2" customFormat="1" x14ac:dyDescent="0.25">
      <c r="A46" s="11" t="s">
        <v>92</v>
      </c>
      <c r="B46" s="16" t="s">
        <v>89</v>
      </c>
      <c r="C46" s="11" t="s">
        <v>64</v>
      </c>
      <c r="D46" s="126">
        <v>273</v>
      </c>
      <c r="E46" s="126">
        <v>273</v>
      </c>
      <c r="F46" s="73"/>
      <c r="G46" s="44">
        <f t="shared" si="3"/>
        <v>0</v>
      </c>
    </row>
    <row r="47" spans="1:7" s="60" customFormat="1" x14ac:dyDescent="0.25">
      <c r="A47" s="59" t="s">
        <v>93</v>
      </c>
      <c r="B47" s="21"/>
      <c r="C47" s="22"/>
      <c r="D47" s="134"/>
      <c r="E47" s="134"/>
      <c r="F47" s="72"/>
      <c r="G47" s="46"/>
    </row>
    <row r="48" spans="1:7" s="2" customFormat="1" ht="30" x14ac:dyDescent="0.25">
      <c r="A48" s="11" t="s">
        <v>94</v>
      </c>
      <c r="B48" s="16" t="s">
        <v>100</v>
      </c>
      <c r="C48" s="11" t="s">
        <v>77</v>
      </c>
      <c r="D48" s="126">
        <v>72</v>
      </c>
      <c r="E48" s="126">
        <v>33</v>
      </c>
      <c r="F48" s="73"/>
      <c r="G48" s="44">
        <f>ROUND((E48*F48),2)</f>
        <v>0</v>
      </c>
    </row>
    <row r="49" spans="1:7" s="2" customFormat="1" ht="30" x14ac:dyDescent="0.25">
      <c r="A49" s="11" t="s">
        <v>95</v>
      </c>
      <c r="B49" s="16" t="s">
        <v>101</v>
      </c>
      <c r="C49" s="11" t="s">
        <v>64</v>
      </c>
      <c r="D49" s="126">
        <v>341</v>
      </c>
      <c r="E49" s="126">
        <v>126</v>
      </c>
      <c r="F49" s="73"/>
      <c r="G49" s="44">
        <f t="shared" ref="G49:G53" si="4">ROUND((E49*F49),2)</f>
        <v>0</v>
      </c>
    </row>
    <row r="50" spans="1:7" s="2" customFormat="1" x14ac:dyDescent="0.25">
      <c r="A50" s="11" t="s">
        <v>96</v>
      </c>
      <c r="B50" s="16" t="s">
        <v>102</v>
      </c>
      <c r="C50" s="11" t="s">
        <v>64</v>
      </c>
      <c r="D50" s="126">
        <v>341</v>
      </c>
      <c r="E50" s="126">
        <v>139</v>
      </c>
      <c r="F50" s="73"/>
      <c r="G50" s="44">
        <f t="shared" si="4"/>
        <v>0</v>
      </c>
    </row>
    <row r="51" spans="1:7" s="2" customFormat="1" ht="30" x14ac:dyDescent="0.25">
      <c r="A51" s="11" t="s">
        <v>97</v>
      </c>
      <c r="B51" s="16" t="s">
        <v>103</v>
      </c>
      <c r="C51" s="11" t="s">
        <v>64</v>
      </c>
      <c r="D51" s="126">
        <v>292</v>
      </c>
      <c r="E51" s="126">
        <v>114</v>
      </c>
      <c r="F51" s="73"/>
      <c r="G51" s="44">
        <f t="shared" si="4"/>
        <v>0</v>
      </c>
    </row>
    <row r="52" spans="1:7" s="2" customFormat="1" ht="30" x14ac:dyDescent="0.25">
      <c r="A52" s="11" t="s">
        <v>98</v>
      </c>
      <c r="B52" s="16" t="s">
        <v>104</v>
      </c>
      <c r="C52" s="11" t="s">
        <v>64</v>
      </c>
      <c r="D52" s="126">
        <v>46</v>
      </c>
      <c r="E52" s="126">
        <v>22.6</v>
      </c>
      <c r="F52" s="73"/>
      <c r="G52" s="44">
        <f t="shared" si="4"/>
        <v>0</v>
      </c>
    </row>
    <row r="53" spans="1:7" s="2" customFormat="1" ht="30" x14ac:dyDescent="0.25">
      <c r="A53" s="11" t="s">
        <v>99</v>
      </c>
      <c r="B53" s="16" t="s">
        <v>105</v>
      </c>
      <c r="C53" s="11" t="s">
        <v>64</v>
      </c>
      <c r="D53" s="126">
        <v>3</v>
      </c>
      <c r="E53" s="126">
        <v>1.5</v>
      </c>
      <c r="F53" s="73"/>
      <c r="G53" s="44">
        <f t="shared" si="4"/>
        <v>0</v>
      </c>
    </row>
    <row r="54" spans="1:7" s="60" customFormat="1" x14ac:dyDescent="0.25">
      <c r="A54" s="59" t="s">
        <v>110</v>
      </c>
      <c r="B54" s="21"/>
      <c r="C54" s="22"/>
      <c r="D54" s="134"/>
      <c r="E54" s="134"/>
      <c r="F54" s="72"/>
      <c r="G54" s="46"/>
    </row>
    <row r="55" spans="1:7" s="2" customFormat="1" ht="30" x14ac:dyDescent="0.25">
      <c r="A55" s="61" t="s">
        <v>112</v>
      </c>
      <c r="B55" s="62" t="s">
        <v>106</v>
      </c>
      <c r="C55" s="11" t="s">
        <v>64</v>
      </c>
      <c r="D55" s="126">
        <v>2</v>
      </c>
      <c r="E55" s="136">
        <v>2</v>
      </c>
      <c r="F55" s="74"/>
      <c r="G55" s="44">
        <f>ROUND((E55*F55),2)</f>
        <v>0</v>
      </c>
    </row>
    <row r="56" spans="1:7" s="60" customFormat="1" x14ac:dyDescent="0.25">
      <c r="A56" s="59" t="s">
        <v>111</v>
      </c>
      <c r="B56" s="21"/>
      <c r="C56" s="22"/>
      <c r="D56" s="134"/>
      <c r="E56" s="134"/>
      <c r="F56" s="72"/>
      <c r="G56" s="46"/>
    </row>
    <row r="57" spans="1:7" s="2" customFormat="1" x14ac:dyDescent="0.25">
      <c r="A57" s="61" t="s">
        <v>113</v>
      </c>
      <c r="B57" s="16" t="s">
        <v>107</v>
      </c>
      <c r="C57" s="11" t="s">
        <v>64</v>
      </c>
      <c r="D57" s="126">
        <v>196</v>
      </c>
      <c r="E57" s="136">
        <v>196</v>
      </c>
      <c r="F57" s="74"/>
      <c r="G57" s="44">
        <f>ROUND((E57*F57),2)</f>
        <v>0</v>
      </c>
    </row>
    <row r="58" spans="1:7" s="2" customFormat="1" ht="30" x14ac:dyDescent="0.25">
      <c r="A58" s="61" t="s">
        <v>114</v>
      </c>
      <c r="B58" s="16" t="s">
        <v>108</v>
      </c>
      <c r="C58" s="11" t="s">
        <v>64</v>
      </c>
      <c r="D58" s="126">
        <v>121</v>
      </c>
      <c r="E58" s="136">
        <v>121</v>
      </c>
      <c r="F58" s="74"/>
      <c r="G58" s="44">
        <f t="shared" ref="G58:G59" si="5">ROUND((E58*F58),2)</f>
        <v>0</v>
      </c>
    </row>
    <row r="59" spans="1:7" s="2" customFormat="1" ht="30" x14ac:dyDescent="0.25">
      <c r="A59" s="61" t="s">
        <v>115</v>
      </c>
      <c r="B59" s="16" t="s">
        <v>109</v>
      </c>
      <c r="C59" s="11" t="s">
        <v>61</v>
      </c>
      <c r="D59" s="126">
        <v>243</v>
      </c>
      <c r="E59" s="136">
        <v>243</v>
      </c>
      <c r="F59" s="74"/>
      <c r="G59" s="44">
        <f t="shared" si="5"/>
        <v>0</v>
      </c>
    </row>
    <row r="60" spans="1:7" s="2" customFormat="1" ht="15" customHeight="1" x14ac:dyDescent="0.25">
      <c r="A60" s="23"/>
      <c r="B60" s="24"/>
      <c r="C60" s="24"/>
      <c r="D60" s="133"/>
      <c r="E60" s="133"/>
      <c r="F60" s="63" t="s">
        <v>7</v>
      </c>
      <c r="G60" s="45">
        <f>ROUND(SUM(G42:G59),2)</f>
        <v>0</v>
      </c>
    </row>
    <row r="61" spans="1:7" s="2" customFormat="1" ht="15" customHeight="1" x14ac:dyDescent="0.25">
      <c r="A61" s="20" t="s">
        <v>116</v>
      </c>
      <c r="B61" s="20"/>
      <c r="C61" s="20"/>
      <c r="D61" s="132"/>
      <c r="E61" s="132"/>
      <c r="F61" s="70"/>
      <c r="G61" s="20"/>
    </row>
    <row r="62" spans="1:7" s="2" customFormat="1" ht="30" x14ac:dyDescent="0.25">
      <c r="A62" s="11" t="s">
        <v>52</v>
      </c>
      <c r="B62" s="16" t="s">
        <v>117</v>
      </c>
      <c r="C62" s="11" t="s">
        <v>61</v>
      </c>
      <c r="D62" s="126">
        <v>227</v>
      </c>
      <c r="E62" s="126">
        <v>79</v>
      </c>
      <c r="F62" s="71"/>
      <c r="G62" s="44">
        <f>ROUND((E62*F62),2)</f>
        <v>0</v>
      </c>
    </row>
    <row r="63" spans="1:7" s="2" customFormat="1" ht="30" x14ac:dyDescent="0.25">
      <c r="A63" s="11" t="s">
        <v>53</v>
      </c>
      <c r="B63" s="16" t="s">
        <v>118</v>
      </c>
      <c r="C63" s="11" t="s">
        <v>61</v>
      </c>
      <c r="D63" s="126">
        <v>231</v>
      </c>
      <c r="E63" s="126">
        <v>79</v>
      </c>
      <c r="F63" s="71"/>
      <c r="G63" s="44">
        <f t="shared" ref="G63:G64" si="6">ROUND((E63*F63),2)</f>
        <v>0</v>
      </c>
    </row>
    <row r="64" spans="1:7" s="2" customFormat="1" ht="30" x14ac:dyDescent="0.25">
      <c r="A64" s="11" t="s">
        <v>54</v>
      </c>
      <c r="B64" s="16" t="s">
        <v>119</v>
      </c>
      <c r="C64" s="11" t="s">
        <v>61</v>
      </c>
      <c r="D64" s="126">
        <v>227</v>
      </c>
      <c r="E64" s="126">
        <v>227</v>
      </c>
      <c r="F64" s="71"/>
      <c r="G64" s="44">
        <f t="shared" si="6"/>
        <v>0</v>
      </c>
    </row>
    <row r="65" spans="1:7" s="2" customFormat="1" ht="15" customHeight="1" x14ac:dyDescent="0.25">
      <c r="A65" s="27"/>
      <c r="B65" s="28"/>
      <c r="C65" s="28"/>
      <c r="D65" s="133"/>
      <c r="E65" s="133"/>
      <c r="F65" s="63" t="s">
        <v>8</v>
      </c>
      <c r="G65" s="45">
        <f>ROUND(SUM(G62:G64),2)</f>
        <v>0</v>
      </c>
    </row>
    <row r="66" spans="1:7" s="2" customFormat="1" ht="15" customHeight="1" x14ac:dyDescent="0.25">
      <c r="A66" s="29" t="s">
        <v>120</v>
      </c>
      <c r="B66" s="30"/>
      <c r="C66" s="30"/>
      <c r="D66" s="135"/>
      <c r="E66" s="135"/>
      <c r="F66" s="75"/>
      <c r="G66" s="47"/>
    </row>
    <row r="67" spans="1:7" s="60" customFormat="1" x14ac:dyDescent="0.25">
      <c r="A67" s="59" t="s">
        <v>128</v>
      </c>
      <c r="B67" s="21"/>
      <c r="C67" s="22"/>
      <c r="D67" s="134"/>
      <c r="E67" s="134"/>
      <c r="F67" s="72"/>
      <c r="G67" s="46"/>
    </row>
    <row r="68" spans="1:7" s="2" customFormat="1" ht="30" x14ac:dyDescent="0.25">
      <c r="A68" s="11" t="s">
        <v>55</v>
      </c>
      <c r="B68" s="16" t="s">
        <v>121</v>
      </c>
      <c r="C68" s="11" t="s">
        <v>62</v>
      </c>
      <c r="D68" s="126">
        <v>3</v>
      </c>
      <c r="E68" s="126">
        <v>3</v>
      </c>
      <c r="F68" s="71"/>
      <c r="G68" s="44">
        <f>ROUND((E68*F68),2)</f>
        <v>0</v>
      </c>
    </row>
    <row r="69" spans="1:7" s="2" customFormat="1" ht="30" x14ac:dyDescent="0.25">
      <c r="A69" s="11" t="s">
        <v>56</v>
      </c>
      <c r="B69" s="16" t="s">
        <v>122</v>
      </c>
      <c r="C69" s="11" t="s">
        <v>62</v>
      </c>
      <c r="D69" s="126">
        <v>4</v>
      </c>
      <c r="E69" s="126">
        <v>4</v>
      </c>
      <c r="F69" s="71"/>
      <c r="G69" s="44">
        <f>ROUND((E69*F69),2)</f>
        <v>0</v>
      </c>
    </row>
    <row r="70" spans="1:7" s="60" customFormat="1" x14ac:dyDescent="0.25">
      <c r="A70" s="59" t="s">
        <v>127</v>
      </c>
      <c r="B70" s="21"/>
      <c r="C70" s="22"/>
      <c r="D70" s="134"/>
      <c r="E70" s="134"/>
      <c r="F70" s="72"/>
      <c r="G70" s="46"/>
    </row>
    <row r="71" spans="1:7" s="2" customFormat="1" ht="30" x14ac:dyDescent="0.25">
      <c r="A71" s="11" t="s">
        <v>123</v>
      </c>
      <c r="B71" s="16" t="s">
        <v>124</v>
      </c>
      <c r="C71" s="11" t="s">
        <v>64</v>
      </c>
      <c r="D71" s="126">
        <v>19</v>
      </c>
      <c r="E71" s="126">
        <v>19</v>
      </c>
      <c r="F71" s="71"/>
      <c r="G71" s="44">
        <f>ROUND((E71*F71),2)</f>
        <v>0</v>
      </c>
    </row>
    <row r="72" spans="1:7" s="2" customFormat="1" ht="15" customHeight="1" x14ac:dyDescent="0.25">
      <c r="A72" s="29"/>
      <c r="B72" s="30"/>
      <c r="C72" s="30"/>
      <c r="D72" s="135"/>
      <c r="E72" s="135"/>
      <c r="F72" s="75" t="s">
        <v>12</v>
      </c>
      <c r="G72" s="45">
        <f>ROUND(SUM(G68:G71),2)</f>
        <v>0</v>
      </c>
    </row>
    <row r="73" spans="1:7" s="2" customFormat="1" ht="15" customHeight="1" x14ac:dyDescent="0.25">
      <c r="A73" s="29" t="s">
        <v>129</v>
      </c>
      <c r="B73" s="30"/>
      <c r="C73" s="30"/>
      <c r="D73" s="135"/>
      <c r="E73" s="135"/>
      <c r="F73" s="75"/>
      <c r="G73" s="47"/>
    </row>
    <row r="74" spans="1:7" s="2" customFormat="1" x14ac:dyDescent="0.25">
      <c r="A74" s="31" t="s">
        <v>57</v>
      </c>
      <c r="B74" s="32" t="s">
        <v>125</v>
      </c>
      <c r="C74" s="91" t="s">
        <v>62</v>
      </c>
      <c r="D74" s="126">
        <v>2</v>
      </c>
      <c r="E74" s="126">
        <v>2</v>
      </c>
      <c r="F74" s="76"/>
      <c r="G74" s="44">
        <f>ROUND((E74*F74),2)</f>
        <v>0</v>
      </c>
    </row>
    <row r="75" spans="1:7" s="2" customFormat="1" ht="19.5" customHeight="1" x14ac:dyDescent="0.25">
      <c r="A75" s="31" t="s">
        <v>58</v>
      </c>
      <c r="B75" s="32" t="s">
        <v>126</v>
      </c>
      <c r="C75" s="91" t="s">
        <v>62</v>
      </c>
      <c r="D75" s="126">
        <v>2</v>
      </c>
      <c r="E75" s="126">
        <v>2</v>
      </c>
      <c r="F75" s="76"/>
      <c r="G75" s="44">
        <f>ROUND((E75*F75),2)</f>
        <v>0</v>
      </c>
    </row>
    <row r="76" spans="1:7" x14ac:dyDescent="0.25">
      <c r="A76" s="25"/>
      <c r="B76" s="26"/>
      <c r="C76" s="26"/>
      <c r="D76" s="135"/>
      <c r="E76" s="135"/>
      <c r="F76" s="77" t="s">
        <v>14</v>
      </c>
      <c r="G76" s="45">
        <f>ROUND(SUM(G74:G75),2)</f>
        <v>0</v>
      </c>
    </row>
    <row r="77" spans="1:7" s="2" customFormat="1" ht="15" customHeight="1" x14ac:dyDescent="0.25">
      <c r="A77" s="29" t="s">
        <v>130</v>
      </c>
      <c r="B77" s="30"/>
      <c r="C77" s="30"/>
      <c r="D77" s="135"/>
      <c r="E77" s="135"/>
      <c r="F77" s="75"/>
      <c r="G77" s="47"/>
    </row>
    <row r="78" spans="1:7" s="2" customFormat="1" ht="75" customHeight="1" x14ac:dyDescent="0.25">
      <c r="A78" s="31" t="s">
        <v>131</v>
      </c>
      <c r="B78" s="33" t="s">
        <v>13</v>
      </c>
      <c r="C78" s="34" t="s">
        <v>5</v>
      </c>
      <c r="D78" s="121">
        <v>1</v>
      </c>
      <c r="E78" s="121">
        <v>1</v>
      </c>
      <c r="F78" s="76"/>
      <c r="G78" s="44">
        <f>ROUND((E78*F78),2)</f>
        <v>0</v>
      </c>
    </row>
    <row r="79" spans="1:7" x14ac:dyDescent="0.25">
      <c r="A79" s="25"/>
      <c r="B79" s="26"/>
      <c r="C79" s="26"/>
      <c r="D79" s="135"/>
      <c r="E79" s="135"/>
      <c r="F79" s="77" t="s">
        <v>132</v>
      </c>
      <c r="G79" s="45">
        <f>ROUND(SUM(G78),2)</f>
        <v>0</v>
      </c>
    </row>
    <row r="80" spans="1:7" x14ac:dyDescent="0.25">
      <c r="A80" s="25"/>
      <c r="B80" s="26"/>
      <c r="C80" s="26"/>
      <c r="D80" s="135" t="s">
        <v>9</v>
      </c>
      <c r="E80" s="135"/>
      <c r="F80" s="77"/>
      <c r="G80" s="45">
        <f>ROUND(SUM(G12,G25,G29,G39,G60,G65,G72,G76,G79),2)</f>
        <v>0</v>
      </c>
    </row>
    <row r="81" spans="1:7" x14ac:dyDescent="0.25">
      <c r="A81" s="57"/>
      <c r="B81" s="57"/>
      <c r="C81" s="57"/>
      <c r="D81" s="137"/>
      <c r="E81" s="137"/>
      <c r="F81" s="78"/>
      <c r="G81" s="58"/>
    </row>
    <row r="82" spans="1:7" ht="21.75" customHeight="1" x14ac:dyDescent="0.25">
      <c r="A82" s="4" t="s">
        <v>227</v>
      </c>
      <c r="B82" s="5"/>
      <c r="C82" s="5"/>
      <c r="D82" s="123"/>
      <c r="E82" s="123"/>
      <c r="F82" s="65"/>
      <c r="G82" s="41"/>
    </row>
    <row r="83" spans="1:7" ht="57" x14ac:dyDescent="0.25">
      <c r="A83" s="6" t="s">
        <v>0</v>
      </c>
      <c r="B83" s="6" t="s">
        <v>1</v>
      </c>
      <c r="C83" s="6" t="s">
        <v>2</v>
      </c>
      <c r="D83" s="124" t="s">
        <v>3</v>
      </c>
      <c r="E83" s="124" t="s">
        <v>236</v>
      </c>
      <c r="F83" s="42" t="s">
        <v>17</v>
      </c>
      <c r="G83" s="42" t="s">
        <v>4</v>
      </c>
    </row>
    <row r="84" spans="1:7" ht="15" customHeight="1" x14ac:dyDescent="0.25">
      <c r="A84" s="7" t="s">
        <v>59</v>
      </c>
      <c r="B84" s="8"/>
      <c r="C84" s="8"/>
      <c r="D84" s="125"/>
      <c r="E84" s="125"/>
      <c r="F84" s="66"/>
      <c r="G84" s="43"/>
    </row>
    <row r="85" spans="1:7" x14ac:dyDescent="0.25">
      <c r="A85" s="9" t="s">
        <v>29</v>
      </c>
      <c r="B85" s="10" t="s">
        <v>60</v>
      </c>
      <c r="C85" s="11" t="s">
        <v>61</v>
      </c>
      <c r="D85" s="126">
        <v>135</v>
      </c>
      <c r="E85" s="126">
        <v>0</v>
      </c>
      <c r="F85" s="67"/>
      <c r="G85" s="44">
        <f>ROUND((E85*F85),2)</f>
        <v>0</v>
      </c>
    </row>
    <row r="86" spans="1:7" ht="45" x14ac:dyDescent="0.25">
      <c r="A86" s="9" t="s">
        <v>30</v>
      </c>
      <c r="B86" s="10" t="s">
        <v>202</v>
      </c>
      <c r="C86" s="11" t="s">
        <v>64</v>
      </c>
      <c r="D86" s="126">
        <v>17</v>
      </c>
      <c r="E86" s="126">
        <v>17</v>
      </c>
      <c r="F86" s="67"/>
      <c r="G86" s="44">
        <f t="shared" ref="G86:G91" si="7">ROUND((E86*F86),2)</f>
        <v>0</v>
      </c>
    </row>
    <row r="87" spans="1:7" ht="30" x14ac:dyDescent="0.25">
      <c r="A87" s="9" t="s">
        <v>31</v>
      </c>
      <c r="B87" s="10" t="s">
        <v>152</v>
      </c>
      <c r="C87" s="11" t="s">
        <v>61</v>
      </c>
      <c r="D87" s="126">
        <v>60</v>
      </c>
      <c r="E87" s="126">
        <v>60</v>
      </c>
      <c r="F87" s="67"/>
      <c r="G87" s="44">
        <f t="shared" si="7"/>
        <v>0</v>
      </c>
    </row>
    <row r="88" spans="1:7" x14ac:dyDescent="0.25">
      <c r="A88" s="9" t="s">
        <v>32</v>
      </c>
      <c r="B88" s="10" t="s">
        <v>153</v>
      </c>
      <c r="C88" s="11" t="s">
        <v>61</v>
      </c>
      <c r="D88" s="126">
        <v>2</v>
      </c>
      <c r="E88" s="126">
        <v>2</v>
      </c>
      <c r="F88" s="67"/>
      <c r="G88" s="44">
        <f t="shared" si="7"/>
        <v>0</v>
      </c>
    </row>
    <row r="89" spans="1:7" x14ac:dyDescent="0.25">
      <c r="A89" s="9" t="s">
        <v>33</v>
      </c>
      <c r="B89" s="10" t="s">
        <v>63</v>
      </c>
      <c r="C89" s="11" t="s">
        <v>64</v>
      </c>
      <c r="D89" s="126">
        <v>79</v>
      </c>
      <c r="E89" s="126">
        <v>79</v>
      </c>
      <c r="F89" s="67"/>
      <c r="G89" s="44">
        <f t="shared" si="7"/>
        <v>0</v>
      </c>
    </row>
    <row r="90" spans="1:7" ht="45" x14ac:dyDescent="0.25">
      <c r="A90" s="85" t="s">
        <v>33</v>
      </c>
      <c r="B90" s="86" t="s">
        <v>234</v>
      </c>
      <c r="C90" s="87" t="s">
        <v>77</v>
      </c>
      <c r="D90" s="127">
        <f>D89*0.06</f>
        <v>4.74</v>
      </c>
      <c r="E90" s="127">
        <v>4.74</v>
      </c>
      <c r="F90" s="88"/>
      <c r="G90" s="44">
        <f t="shared" si="7"/>
        <v>0</v>
      </c>
    </row>
    <row r="91" spans="1:7" ht="30" x14ac:dyDescent="0.25">
      <c r="A91" s="9" t="s">
        <v>136</v>
      </c>
      <c r="B91" s="10" t="s">
        <v>203</v>
      </c>
      <c r="C91" s="11" t="s">
        <v>65</v>
      </c>
      <c r="D91" s="126">
        <v>12</v>
      </c>
      <c r="E91" s="126">
        <v>12</v>
      </c>
      <c r="F91" s="67"/>
      <c r="G91" s="44">
        <f t="shared" si="7"/>
        <v>0</v>
      </c>
    </row>
    <row r="92" spans="1:7" ht="15" customHeight="1" x14ac:dyDescent="0.25">
      <c r="A92" s="12"/>
      <c r="B92" s="13" t="s">
        <v>18</v>
      </c>
      <c r="C92" s="14"/>
      <c r="D92" s="128"/>
      <c r="E92" s="128"/>
      <c r="F92" s="63" t="s">
        <v>135</v>
      </c>
      <c r="G92" s="45">
        <f>ROUND(SUM(G85:G91),2)</f>
        <v>0</v>
      </c>
    </row>
    <row r="93" spans="1:7" s="2" customFormat="1" ht="15" customHeight="1" x14ac:dyDescent="0.25">
      <c r="A93" s="15" t="s">
        <v>66</v>
      </c>
      <c r="B93" s="15"/>
      <c r="C93" s="15"/>
      <c r="D93" s="129"/>
      <c r="E93" s="129"/>
      <c r="F93" s="68"/>
      <c r="G93" s="15"/>
    </row>
    <row r="94" spans="1:7" s="2" customFormat="1" ht="45" x14ac:dyDescent="0.25">
      <c r="A94" s="9" t="s">
        <v>34</v>
      </c>
      <c r="B94" s="10" t="s">
        <v>141</v>
      </c>
      <c r="C94" s="11" t="s">
        <v>77</v>
      </c>
      <c r="D94" s="126">
        <v>73</v>
      </c>
      <c r="E94" s="126">
        <v>0</v>
      </c>
      <c r="F94" s="69"/>
      <c r="G94" s="44">
        <f>ROUND((E94*F94),2)</f>
        <v>0</v>
      </c>
    </row>
    <row r="95" spans="1:7" s="2" customFormat="1" x14ac:dyDescent="0.25">
      <c r="A95" s="9" t="s">
        <v>35</v>
      </c>
      <c r="B95" s="10" t="s">
        <v>142</v>
      </c>
      <c r="C95" s="11" t="s">
        <v>77</v>
      </c>
      <c r="D95" s="126">
        <v>73</v>
      </c>
      <c r="E95" s="126">
        <v>73</v>
      </c>
      <c r="F95" s="69"/>
      <c r="G95" s="44">
        <f t="shared" ref="G95:G104" si="8">ROUND((E95*F95),2)</f>
        <v>0</v>
      </c>
    </row>
    <row r="96" spans="1:7" s="2" customFormat="1" ht="30" x14ac:dyDescent="0.25">
      <c r="A96" s="9" t="s">
        <v>36</v>
      </c>
      <c r="B96" s="10" t="s">
        <v>143</v>
      </c>
      <c r="C96" s="11" t="s">
        <v>77</v>
      </c>
      <c r="D96" s="126">
        <v>50</v>
      </c>
      <c r="E96" s="126">
        <v>0</v>
      </c>
      <c r="F96" s="69"/>
      <c r="G96" s="44">
        <f t="shared" si="8"/>
        <v>0</v>
      </c>
    </row>
    <row r="97" spans="1:7" s="2" customFormat="1" ht="30" x14ac:dyDescent="0.25">
      <c r="A97" s="9" t="s">
        <v>37</v>
      </c>
      <c r="B97" s="10" t="s">
        <v>144</v>
      </c>
      <c r="C97" s="11" t="s">
        <v>77</v>
      </c>
      <c r="D97" s="126">
        <v>170</v>
      </c>
      <c r="E97" s="126">
        <v>0</v>
      </c>
      <c r="F97" s="69"/>
      <c r="G97" s="44">
        <f t="shared" si="8"/>
        <v>0</v>
      </c>
    </row>
    <row r="98" spans="1:7" s="2" customFormat="1" ht="30" x14ac:dyDescent="0.25">
      <c r="A98" s="9" t="s">
        <v>38</v>
      </c>
      <c r="B98" s="10" t="s">
        <v>145</v>
      </c>
      <c r="C98" s="11" t="s">
        <v>77</v>
      </c>
      <c r="D98" s="126">
        <v>110</v>
      </c>
      <c r="E98" s="126">
        <v>0</v>
      </c>
      <c r="F98" s="69"/>
      <c r="G98" s="44">
        <f t="shared" si="8"/>
        <v>0</v>
      </c>
    </row>
    <row r="99" spans="1:7" s="2" customFormat="1" ht="45" x14ac:dyDescent="0.25">
      <c r="A99" s="9" t="s">
        <v>39</v>
      </c>
      <c r="B99" s="10" t="s">
        <v>146</v>
      </c>
      <c r="C99" s="11" t="s">
        <v>77</v>
      </c>
      <c r="D99" s="126">
        <v>110</v>
      </c>
      <c r="E99" s="126">
        <v>0</v>
      </c>
      <c r="F99" s="69"/>
      <c r="G99" s="44">
        <f t="shared" si="8"/>
        <v>0</v>
      </c>
    </row>
    <row r="100" spans="1:7" s="2" customFormat="1" x14ac:dyDescent="0.25">
      <c r="A100" s="9" t="s">
        <v>40</v>
      </c>
      <c r="B100" s="10" t="s">
        <v>147</v>
      </c>
      <c r="C100" s="11" t="s">
        <v>64</v>
      </c>
      <c r="D100" s="126">
        <v>460</v>
      </c>
      <c r="E100" s="126">
        <v>0</v>
      </c>
      <c r="F100" s="69"/>
      <c r="G100" s="44">
        <f t="shared" si="8"/>
        <v>0</v>
      </c>
    </row>
    <row r="101" spans="1:7" s="2" customFormat="1" x14ac:dyDescent="0.25">
      <c r="A101" s="9" t="s">
        <v>41</v>
      </c>
      <c r="B101" s="10" t="s">
        <v>148</v>
      </c>
      <c r="C101" s="11" t="s">
        <v>77</v>
      </c>
      <c r="D101" s="126">
        <v>381</v>
      </c>
      <c r="E101" s="126">
        <v>0</v>
      </c>
      <c r="F101" s="69"/>
      <c r="G101" s="44">
        <f t="shared" si="8"/>
        <v>0</v>
      </c>
    </row>
    <row r="102" spans="1:7" s="2" customFormat="1" x14ac:dyDescent="0.25">
      <c r="A102" s="9" t="s">
        <v>42</v>
      </c>
      <c r="B102" s="10" t="s">
        <v>149</v>
      </c>
      <c r="C102" s="11" t="s">
        <v>64</v>
      </c>
      <c r="D102" s="126">
        <v>230</v>
      </c>
      <c r="E102" s="126">
        <v>125</v>
      </c>
      <c r="F102" s="69"/>
      <c r="G102" s="44">
        <f t="shared" si="8"/>
        <v>0</v>
      </c>
    </row>
    <row r="103" spans="1:7" s="2" customFormat="1" ht="45" x14ac:dyDescent="0.25">
      <c r="A103" s="9" t="s">
        <v>43</v>
      </c>
      <c r="B103" s="10" t="s">
        <v>150</v>
      </c>
      <c r="C103" s="11" t="s">
        <v>77</v>
      </c>
      <c r="D103" s="126">
        <v>23</v>
      </c>
      <c r="E103" s="126">
        <v>13</v>
      </c>
      <c r="F103" s="69"/>
      <c r="G103" s="44">
        <f t="shared" si="8"/>
        <v>0</v>
      </c>
    </row>
    <row r="104" spans="1:7" s="2" customFormat="1" ht="30" x14ac:dyDescent="0.25">
      <c r="A104" s="9" t="s">
        <v>44</v>
      </c>
      <c r="B104" s="10" t="s">
        <v>151</v>
      </c>
      <c r="C104" s="11" t="s">
        <v>64</v>
      </c>
      <c r="D104" s="126">
        <v>230</v>
      </c>
      <c r="E104" s="126">
        <v>125</v>
      </c>
      <c r="F104" s="69"/>
      <c r="G104" s="44">
        <f t="shared" si="8"/>
        <v>0</v>
      </c>
    </row>
    <row r="105" spans="1:7" s="2" customFormat="1" ht="15" customHeight="1" x14ac:dyDescent="0.25">
      <c r="A105" s="17"/>
      <c r="B105" s="18" t="s">
        <v>19</v>
      </c>
      <c r="C105" s="19"/>
      <c r="D105" s="130"/>
      <c r="E105" s="131"/>
      <c r="F105" s="63" t="s">
        <v>134</v>
      </c>
      <c r="G105" s="45">
        <f>ROUND(SUM(G94:G104),2)</f>
        <v>0</v>
      </c>
    </row>
    <row r="106" spans="1:7" s="2" customFormat="1" ht="15" customHeight="1" x14ac:dyDescent="0.25">
      <c r="A106" s="20" t="s">
        <v>67</v>
      </c>
      <c r="B106" s="20"/>
      <c r="C106" s="20"/>
      <c r="D106" s="132"/>
      <c r="E106" s="132"/>
      <c r="F106" s="70"/>
      <c r="G106" s="20"/>
    </row>
    <row r="107" spans="1:7" s="2" customFormat="1" ht="60" x14ac:dyDescent="0.25">
      <c r="A107" s="9" t="s">
        <v>15</v>
      </c>
      <c r="B107" s="16" t="s">
        <v>68</v>
      </c>
      <c r="C107" s="11" t="s">
        <v>62</v>
      </c>
      <c r="D107" s="126">
        <v>24</v>
      </c>
      <c r="E107" s="126">
        <v>0</v>
      </c>
      <c r="F107" s="71"/>
      <c r="G107" s="44">
        <f>ROUND((E107*F107),2)</f>
        <v>0</v>
      </c>
    </row>
    <row r="108" spans="1:7" s="2" customFormat="1" x14ac:dyDescent="0.25">
      <c r="A108" s="9" t="s">
        <v>16</v>
      </c>
      <c r="B108" s="16" t="s">
        <v>69</v>
      </c>
      <c r="C108" s="11" t="s">
        <v>77</v>
      </c>
      <c r="D108" s="126">
        <v>36</v>
      </c>
      <c r="E108" s="126">
        <v>3.5</v>
      </c>
      <c r="F108" s="71"/>
      <c r="G108" s="44">
        <f>ROUND((E108*F108),2)</f>
        <v>0</v>
      </c>
    </row>
    <row r="109" spans="1:7" s="2" customFormat="1" ht="15" customHeight="1" x14ac:dyDescent="0.25">
      <c r="A109" s="23" t="s">
        <v>20</v>
      </c>
      <c r="B109" s="24"/>
      <c r="C109" s="24"/>
      <c r="D109" s="133"/>
      <c r="E109" s="133"/>
      <c r="F109" s="63" t="s">
        <v>133</v>
      </c>
      <c r="G109" s="45">
        <f>ROUND(SUM(G107:G108),2)</f>
        <v>0</v>
      </c>
    </row>
    <row r="110" spans="1:7" s="2" customFormat="1" ht="15" customHeight="1" x14ac:dyDescent="0.25">
      <c r="A110" s="20" t="s">
        <v>71</v>
      </c>
      <c r="B110" s="20"/>
      <c r="C110" s="20"/>
      <c r="D110" s="132"/>
      <c r="E110" s="132"/>
      <c r="F110" s="70"/>
      <c r="G110" s="20"/>
    </row>
    <row r="111" spans="1:7" s="60" customFormat="1" x14ac:dyDescent="0.25">
      <c r="A111" s="59" t="s">
        <v>72</v>
      </c>
      <c r="B111" s="21"/>
      <c r="C111" s="22"/>
      <c r="D111" s="134"/>
      <c r="E111" s="134"/>
      <c r="F111" s="72"/>
      <c r="G111" s="46"/>
    </row>
    <row r="112" spans="1:7" s="2" customFormat="1" x14ac:dyDescent="0.25">
      <c r="A112" s="9" t="s">
        <v>45</v>
      </c>
      <c r="B112" s="16" t="s">
        <v>154</v>
      </c>
      <c r="C112" s="11" t="s">
        <v>61</v>
      </c>
      <c r="D112" s="126">
        <v>9</v>
      </c>
      <c r="E112" s="126">
        <v>4</v>
      </c>
      <c r="F112" s="71"/>
      <c r="G112" s="44">
        <f>ROUND((E112*F112),2)</f>
        <v>0</v>
      </c>
    </row>
    <row r="113" spans="1:7" s="2" customFormat="1" x14ac:dyDescent="0.25">
      <c r="A113" s="9" t="s">
        <v>46</v>
      </c>
      <c r="B113" s="16" t="s">
        <v>74</v>
      </c>
      <c r="C113" s="11" t="s">
        <v>62</v>
      </c>
      <c r="D113" s="126">
        <v>3</v>
      </c>
      <c r="E113" s="126">
        <v>1</v>
      </c>
      <c r="F113" s="71"/>
      <c r="G113" s="44">
        <f t="shared" ref="G113:G118" si="9">ROUND((E113*F113),2)</f>
        <v>0</v>
      </c>
    </row>
    <row r="114" spans="1:7" s="2" customFormat="1" ht="30" x14ac:dyDescent="0.25">
      <c r="A114" s="9" t="s">
        <v>47</v>
      </c>
      <c r="B114" s="16" t="s">
        <v>75</v>
      </c>
      <c r="C114" s="11" t="s">
        <v>62</v>
      </c>
      <c r="D114" s="126">
        <v>3</v>
      </c>
      <c r="E114" s="126">
        <v>1</v>
      </c>
      <c r="F114" s="71"/>
      <c r="G114" s="44">
        <f t="shared" si="9"/>
        <v>0</v>
      </c>
    </row>
    <row r="115" spans="1:7" s="2" customFormat="1" x14ac:dyDescent="0.25">
      <c r="A115" s="9" t="s">
        <v>48</v>
      </c>
      <c r="B115" s="16" t="s">
        <v>76</v>
      </c>
      <c r="C115" s="11" t="s">
        <v>77</v>
      </c>
      <c r="D115" s="126">
        <v>1</v>
      </c>
      <c r="E115" s="126">
        <v>0.4</v>
      </c>
      <c r="F115" s="71"/>
      <c r="G115" s="44">
        <f t="shared" si="9"/>
        <v>0</v>
      </c>
    </row>
    <row r="116" spans="1:7" s="2" customFormat="1" ht="30" x14ac:dyDescent="0.25">
      <c r="A116" s="9" t="s">
        <v>49</v>
      </c>
      <c r="B116" s="16" t="s">
        <v>78</v>
      </c>
      <c r="C116" s="11" t="s">
        <v>62</v>
      </c>
      <c r="D116" s="126">
        <v>3</v>
      </c>
      <c r="E116" s="126">
        <v>3</v>
      </c>
      <c r="F116" s="71"/>
      <c r="G116" s="44">
        <f t="shared" si="9"/>
        <v>0</v>
      </c>
    </row>
    <row r="117" spans="1:7" s="2" customFormat="1" x14ac:dyDescent="0.25">
      <c r="A117" s="9" t="s">
        <v>50</v>
      </c>
      <c r="B117" s="16" t="s">
        <v>79</v>
      </c>
      <c r="C117" s="11" t="s">
        <v>62</v>
      </c>
      <c r="D117" s="126">
        <v>12</v>
      </c>
      <c r="E117" s="126">
        <v>12</v>
      </c>
      <c r="F117" s="71"/>
      <c r="G117" s="44">
        <f t="shared" si="9"/>
        <v>0</v>
      </c>
    </row>
    <row r="118" spans="1:7" s="2" customFormat="1" x14ac:dyDescent="0.25">
      <c r="A118" s="9" t="s">
        <v>51</v>
      </c>
      <c r="B118" s="16" t="s">
        <v>80</v>
      </c>
      <c r="C118" s="11" t="s">
        <v>64</v>
      </c>
      <c r="D118" s="126">
        <v>3</v>
      </c>
      <c r="E118" s="126">
        <v>3</v>
      </c>
      <c r="F118" s="71"/>
      <c r="G118" s="44">
        <f t="shared" si="9"/>
        <v>0</v>
      </c>
    </row>
    <row r="119" spans="1:7" s="2" customFormat="1" ht="15" customHeight="1" x14ac:dyDescent="0.25">
      <c r="A119" s="25"/>
      <c r="B119" s="26"/>
      <c r="C119" s="26"/>
      <c r="D119" s="135"/>
      <c r="E119" s="135"/>
      <c r="F119" s="63" t="s">
        <v>6</v>
      </c>
      <c r="G119" s="45">
        <f>ROUND(SUM(G112:G118),2)</f>
        <v>0</v>
      </c>
    </row>
    <row r="120" spans="1:7" s="2" customFormat="1" ht="15" customHeight="1" x14ac:dyDescent="0.25">
      <c r="A120" s="20" t="s">
        <v>155</v>
      </c>
      <c r="B120" s="20"/>
      <c r="C120" s="20"/>
      <c r="D120" s="132"/>
      <c r="E120" s="132"/>
      <c r="F120" s="70"/>
      <c r="G120" s="20"/>
    </row>
    <row r="121" spans="1:7" s="2" customFormat="1" ht="30" x14ac:dyDescent="0.25">
      <c r="A121" s="9" t="s">
        <v>157</v>
      </c>
      <c r="B121" s="16" t="s">
        <v>156</v>
      </c>
      <c r="C121" s="11" t="s">
        <v>61</v>
      </c>
      <c r="D121" s="126">
        <v>65</v>
      </c>
      <c r="E121" s="126">
        <v>65</v>
      </c>
      <c r="F121" s="71"/>
      <c r="G121" s="44">
        <f>ROUND((E121*F121),2)</f>
        <v>0</v>
      </c>
    </row>
    <row r="122" spans="1:7" s="2" customFormat="1" ht="15" customHeight="1" x14ac:dyDescent="0.25">
      <c r="A122" s="25"/>
      <c r="B122" s="26"/>
      <c r="C122" s="26"/>
      <c r="D122" s="135"/>
      <c r="E122" s="135"/>
      <c r="F122" s="63" t="s">
        <v>7</v>
      </c>
      <c r="G122" s="45">
        <f>ROUND(SUM(G121),2)</f>
        <v>0</v>
      </c>
    </row>
    <row r="123" spans="1:7" s="2" customFormat="1" ht="15" customHeight="1" x14ac:dyDescent="0.25">
      <c r="A123" s="20" t="s">
        <v>158</v>
      </c>
      <c r="B123" s="20"/>
      <c r="C123" s="20"/>
      <c r="D123" s="132"/>
      <c r="E123" s="132"/>
      <c r="F123" s="70"/>
      <c r="G123" s="20"/>
    </row>
    <row r="124" spans="1:7" s="60" customFormat="1" x14ac:dyDescent="0.25">
      <c r="A124" s="59" t="s">
        <v>160</v>
      </c>
      <c r="B124" s="21"/>
      <c r="C124" s="22"/>
      <c r="D124" s="134"/>
      <c r="E124" s="134"/>
      <c r="F124" s="72"/>
      <c r="G124" s="46"/>
    </row>
    <row r="125" spans="1:7" s="2" customFormat="1" ht="30" x14ac:dyDescent="0.25">
      <c r="A125" s="11" t="s">
        <v>170</v>
      </c>
      <c r="B125" s="16" t="s">
        <v>85</v>
      </c>
      <c r="C125" s="11" t="s">
        <v>77</v>
      </c>
      <c r="D125" s="126">
        <v>142</v>
      </c>
      <c r="E125" s="126">
        <v>14</v>
      </c>
      <c r="F125" s="73"/>
      <c r="G125" s="44">
        <f>ROUND((E125*F125),2)</f>
        <v>0</v>
      </c>
    </row>
    <row r="126" spans="1:7" s="2" customFormat="1" ht="30" x14ac:dyDescent="0.25">
      <c r="A126" s="11" t="s">
        <v>171</v>
      </c>
      <c r="B126" s="16" t="s">
        <v>86</v>
      </c>
      <c r="C126" s="11" t="s">
        <v>64</v>
      </c>
      <c r="D126" s="126">
        <v>230</v>
      </c>
      <c r="E126" s="126">
        <v>150</v>
      </c>
      <c r="F126" s="73"/>
      <c r="G126" s="44">
        <f t="shared" ref="G126:G129" si="10">ROUND((E126*F126),2)</f>
        <v>0</v>
      </c>
    </row>
    <row r="127" spans="1:7" s="2" customFormat="1" ht="30" x14ac:dyDescent="0.25">
      <c r="A127" s="11" t="s">
        <v>172</v>
      </c>
      <c r="B127" s="16" t="s">
        <v>87</v>
      </c>
      <c r="C127" s="11" t="s">
        <v>64</v>
      </c>
      <c r="D127" s="126">
        <v>230</v>
      </c>
      <c r="E127" s="126">
        <v>230</v>
      </c>
      <c r="F127" s="73"/>
      <c r="G127" s="44">
        <f t="shared" si="10"/>
        <v>0</v>
      </c>
    </row>
    <row r="128" spans="1:7" s="2" customFormat="1" ht="30" x14ac:dyDescent="0.25">
      <c r="A128" s="11" t="s">
        <v>173</v>
      </c>
      <c r="B128" s="16" t="s">
        <v>88</v>
      </c>
      <c r="C128" s="11" t="s">
        <v>64</v>
      </c>
      <c r="D128" s="126">
        <v>230</v>
      </c>
      <c r="E128" s="126">
        <v>230</v>
      </c>
      <c r="F128" s="73"/>
      <c r="G128" s="44">
        <f t="shared" si="10"/>
        <v>0</v>
      </c>
    </row>
    <row r="129" spans="1:7" s="2" customFormat="1" x14ac:dyDescent="0.25">
      <c r="A129" s="11" t="s">
        <v>174</v>
      </c>
      <c r="B129" s="16" t="s">
        <v>89</v>
      </c>
      <c r="C129" s="11" t="s">
        <v>64</v>
      </c>
      <c r="D129" s="126">
        <v>230</v>
      </c>
      <c r="E129" s="126">
        <v>230</v>
      </c>
      <c r="F129" s="73"/>
      <c r="G129" s="44">
        <f t="shared" si="10"/>
        <v>0</v>
      </c>
    </row>
    <row r="130" spans="1:7" s="60" customFormat="1" x14ac:dyDescent="0.25">
      <c r="A130" s="59" t="s">
        <v>161</v>
      </c>
      <c r="B130" s="21"/>
      <c r="C130" s="22"/>
      <c r="D130" s="134"/>
      <c r="E130" s="134"/>
      <c r="F130" s="72"/>
      <c r="G130" s="46"/>
    </row>
    <row r="131" spans="1:7" s="2" customFormat="1" ht="30" x14ac:dyDescent="0.25">
      <c r="A131" s="11" t="s">
        <v>175</v>
      </c>
      <c r="B131" s="16" t="s">
        <v>100</v>
      </c>
      <c r="C131" s="11" t="s">
        <v>77</v>
      </c>
      <c r="D131" s="126">
        <v>48</v>
      </c>
      <c r="E131" s="126">
        <v>26</v>
      </c>
      <c r="F131" s="73"/>
      <c r="G131" s="44">
        <f>ROUND((E131*F131),2)</f>
        <v>0</v>
      </c>
    </row>
    <row r="132" spans="1:7" s="2" customFormat="1" ht="30" x14ac:dyDescent="0.25">
      <c r="A132" s="11" t="s">
        <v>176</v>
      </c>
      <c r="B132" s="16" t="s">
        <v>101</v>
      </c>
      <c r="C132" s="11" t="s">
        <v>64</v>
      </c>
      <c r="D132" s="126">
        <v>226</v>
      </c>
      <c r="E132" s="126">
        <v>102</v>
      </c>
      <c r="F132" s="73"/>
      <c r="G132" s="44">
        <f t="shared" ref="G132:G136" si="11">ROUND((E132*F132),2)</f>
        <v>0</v>
      </c>
    </row>
    <row r="133" spans="1:7" s="2" customFormat="1" x14ac:dyDescent="0.25">
      <c r="A133" s="11" t="s">
        <v>177</v>
      </c>
      <c r="B133" s="16" t="s">
        <v>102</v>
      </c>
      <c r="C133" s="11" t="s">
        <v>64</v>
      </c>
      <c r="D133" s="126">
        <v>226</v>
      </c>
      <c r="E133" s="126">
        <v>113.8</v>
      </c>
      <c r="F133" s="73"/>
      <c r="G133" s="44">
        <f t="shared" si="11"/>
        <v>0</v>
      </c>
    </row>
    <row r="134" spans="1:7" s="2" customFormat="1" ht="30" x14ac:dyDescent="0.25">
      <c r="A134" s="11" t="s">
        <v>178</v>
      </c>
      <c r="B134" s="16" t="s">
        <v>103</v>
      </c>
      <c r="C134" s="11" t="s">
        <v>64</v>
      </c>
      <c r="D134" s="126">
        <v>180</v>
      </c>
      <c r="E134" s="126">
        <v>90.5</v>
      </c>
      <c r="F134" s="73"/>
      <c r="G134" s="44">
        <f t="shared" si="11"/>
        <v>0</v>
      </c>
    </row>
    <row r="135" spans="1:7" s="2" customFormat="1" ht="30" x14ac:dyDescent="0.25">
      <c r="A135" s="11" t="s">
        <v>179</v>
      </c>
      <c r="B135" s="16" t="s">
        <v>104</v>
      </c>
      <c r="C135" s="11" t="s">
        <v>64</v>
      </c>
      <c r="D135" s="126">
        <v>43</v>
      </c>
      <c r="E135" s="126">
        <v>21</v>
      </c>
      <c r="F135" s="73"/>
      <c r="G135" s="44">
        <f t="shared" si="11"/>
        <v>0</v>
      </c>
    </row>
    <row r="136" spans="1:7" s="2" customFormat="1" ht="30" x14ac:dyDescent="0.25">
      <c r="A136" s="11" t="s">
        <v>180</v>
      </c>
      <c r="B136" s="16" t="s">
        <v>105</v>
      </c>
      <c r="C136" s="11" t="s">
        <v>64</v>
      </c>
      <c r="D136" s="126">
        <v>3</v>
      </c>
      <c r="E136" s="126">
        <v>1.5</v>
      </c>
      <c r="F136" s="73"/>
      <c r="G136" s="44">
        <f t="shared" si="11"/>
        <v>0</v>
      </c>
    </row>
    <row r="137" spans="1:7" s="60" customFormat="1" x14ac:dyDescent="0.25">
      <c r="A137" s="59" t="s">
        <v>162</v>
      </c>
      <c r="B137" s="21"/>
      <c r="C137" s="22"/>
      <c r="D137" s="134"/>
      <c r="E137" s="134"/>
      <c r="F137" s="72"/>
      <c r="G137" s="46"/>
    </row>
    <row r="138" spans="1:7" s="2" customFormat="1" ht="30" x14ac:dyDescent="0.25">
      <c r="A138" s="61" t="s">
        <v>181</v>
      </c>
      <c r="B138" s="62" t="s">
        <v>106</v>
      </c>
      <c r="C138" s="11" t="s">
        <v>64</v>
      </c>
      <c r="D138" s="126">
        <v>3</v>
      </c>
      <c r="E138" s="126">
        <v>3</v>
      </c>
      <c r="F138" s="74"/>
      <c r="G138" s="44">
        <f>ROUND((E138*F138),2)</f>
        <v>0</v>
      </c>
    </row>
    <row r="139" spans="1:7" s="60" customFormat="1" x14ac:dyDescent="0.25">
      <c r="A139" s="59" t="s">
        <v>163</v>
      </c>
      <c r="B139" s="21"/>
      <c r="C139" s="22"/>
      <c r="D139" s="134"/>
      <c r="E139" s="134"/>
      <c r="F139" s="72"/>
      <c r="G139" s="46"/>
    </row>
    <row r="140" spans="1:7" s="2" customFormat="1" ht="30" x14ac:dyDescent="0.25">
      <c r="A140" s="61" t="s">
        <v>182</v>
      </c>
      <c r="B140" s="10" t="s">
        <v>185</v>
      </c>
      <c r="C140" s="11" t="s">
        <v>64</v>
      </c>
      <c r="D140" s="126">
        <v>4</v>
      </c>
      <c r="E140" s="136">
        <v>4</v>
      </c>
      <c r="F140" s="74"/>
      <c r="G140" s="44">
        <f>ROUND((E140*F140),2)</f>
        <v>0</v>
      </c>
    </row>
    <row r="141" spans="1:7" s="2" customFormat="1" x14ac:dyDescent="0.25">
      <c r="A141" s="61" t="s">
        <v>183</v>
      </c>
      <c r="B141" s="10" t="s">
        <v>107</v>
      </c>
      <c r="C141" s="11" t="s">
        <v>64</v>
      </c>
      <c r="D141" s="126">
        <v>139</v>
      </c>
      <c r="E141" s="136">
        <v>139</v>
      </c>
      <c r="F141" s="74"/>
      <c r="G141" s="44">
        <f t="shared" ref="G141:G143" si="12">ROUND((E141*F141),2)</f>
        <v>0</v>
      </c>
    </row>
    <row r="142" spans="1:7" s="2" customFormat="1" ht="30" x14ac:dyDescent="0.25">
      <c r="A142" s="61" t="s">
        <v>184</v>
      </c>
      <c r="B142" s="10" t="s">
        <v>108</v>
      </c>
      <c r="C142" s="11" t="s">
        <v>64</v>
      </c>
      <c r="D142" s="126">
        <v>78</v>
      </c>
      <c r="E142" s="136">
        <v>78</v>
      </c>
      <c r="F142" s="74"/>
      <c r="G142" s="44">
        <f t="shared" si="12"/>
        <v>0</v>
      </c>
    </row>
    <row r="143" spans="1:7" s="2" customFormat="1" ht="30" x14ac:dyDescent="0.25">
      <c r="A143" s="61" t="s">
        <v>186</v>
      </c>
      <c r="B143" s="10" t="s">
        <v>109</v>
      </c>
      <c r="C143" s="11" t="s">
        <v>61</v>
      </c>
      <c r="D143" s="126">
        <v>152</v>
      </c>
      <c r="E143" s="136">
        <v>152</v>
      </c>
      <c r="F143" s="74"/>
      <c r="G143" s="44">
        <f t="shared" si="12"/>
        <v>0</v>
      </c>
    </row>
    <row r="144" spans="1:7" s="2" customFormat="1" ht="15" customHeight="1" x14ac:dyDescent="0.25">
      <c r="A144" s="23"/>
      <c r="B144" s="24"/>
      <c r="C144" s="24"/>
      <c r="D144" s="133"/>
      <c r="E144" s="133"/>
      <c r="F144" s="63" t="s">
        <v>8</v>
      </c>
      <c r="G144" s="45">
        <f>ROUND(SUM(G125:G143),2)</f>
        <v>0</v>
      </c>
    </row>
    <row r="145" spans="1:7" s="2" customFormat="1" ht="15" customHeight="1" x14ac:dyDescent="0.25">
      <c r="A145" s="20" t="s">
        <v>164</v>
      </c>
      <c r="B145" s="20"/>
      <c r="C145" s="20"/>
      <c r="D145" s="132"/>
      <c r="E145" s="132"/>
      <c r="F145" s="70"/>
      <c r="G145" s="20"/>
    </row>
    <row r="146" spans="1:7" s="2" customFormat="1" ht="30" x14ac:dyDescent="0.25">
      <c r="A146" s="11" t="s">
        <v>187</v>
      </c>
      <c r="B146" s="16" t="s">
        <v>117</v>
      </c>
      <c r="C146" s="11" t="s">
        <v>61</v>
      </c>
      <c r="D146" s="126">
        <v>143</v>
      </c>
      <c r="E146" s="126">
        <v>0</v>
      </c>
      <c r="F146" s="71"/>
      <c r="G146" s="44">
        <f>ROUND((E146*F146),2)</f>
        <v>0</v>
      </c>
    </row>
    <row r="147" spans="1:7" s="2" customFormat="1" ht="30" x14ac:dyDescent="0.25">
      <c r="A147" s="11" t="s">
        <v>188</v>
      </c>
      <c r="B147" s="16" t="s">
        <v>118</v>
      </c>
      <c r="C147" s="11" t="s">
        <v>61</v>
      </c>
      <c r="D147" s="126">
        <v>150</v>
      </c>
      <c r="E147" s="126">
        <v>1</v>
      </c>
      <c r="F147" s="71"/>
      <c r="G147" s="44">
        <f t="shared" ref="G147:G148" si="13">ROUND((E147*F147),2)</f>
        <v>0</v>
      </c>
    </row>
    <row r="148" spans="1:7" s="2" customFormat="1" ht="30" x14ac:dyDescent="0.25">
      <c r="A148" s="11" t="s">
        <v>189</v>
      </c>
      <c r="B148" s="16" t="s">
        <v>119</v>
      </c>
      <c r="C148" s="11" t="s">
        <v>61</v>
      </c>
      <c r="D148" s="126">
        <v>143</v>
      </c>
      <c r="E148" s="126">
        <v>143</v>
      </c>
      <c r="F148" s="71"/>
      <c r="G148" s="44">
        <f t="shared" si="13"/>
        <v>0</v>
      </c>
    </row>
    <row r="149" spans="1:7" s="2" customFormat="1" ht="15" customHeight="1" x14ac:dyDescent="0.25">
      <c r="A149" s="27"/>
      <c r="B149" s="28"/>
      <c r="C149" s="28"/>
      <c r="D149" s="133"/>
      <c r="E149" s="133"/>
      <c r="F149" s="63" t="s">
        <v>12</v>
      </c>
      <c r="G149" s="45">
        <f>ROUND(SUM(G146:G148),2)</f>
        <v>0</v>
      </c>
    </row>
    <row r="150" spans="1:7" s="2" customFormat="1" ht="15" customHeight="1" x14ac:dyDescent="0.25">
      <c r="A150" s="29" t="s">
        <v>165</v>
      </c>
      <c r="B150" s="30"/>
      <c r="C150" s="30"/>
      <c r="D150" s="135"/>
      <c r="E150" s="135"/>
      <c r="F150" s="75"/>
      <c r="G150" s="47"/>
    </row>
    <row r="151" spans="1:7" s="60" customFormat="1" x14ac:dyDescent="0.25">
      <c r="A151" s="59" t="s">
        <v>166</v>
      </c>
      <c r="B151" s="21"/>
      <c r="C151" s="22"/>
      <c r="D151" s="134"/>
      <c r="E151" s="134"/>
      <c r="F151" s="72"/>
      <c r="G151" s="46"/>
    </row>
    <row r="152" spans="1:7" s="2" customFormat="1" ht="30" x14ac:dyDescent="0.25">
      <c r="A152" s="11" t="s">
        <v>190</v>
      </c>
      <c r="B152" s="16" t="s">
        <v>121</v>
      </c>
      <c r="C152" s="11" t="s">
        <v>62</v>
      </c>
      <c r="D152" s="126">
        <v>2</v>
      </c>
      <c r="E152" s="126">
        <v>2</v>
      </c>
      <c r="F152" s="71"/>
      <c r="G152" s="44">
        <f>ROUND((E152*F152),2)</f>
        <v>0</v>
      </c>
    </row>
    <row r="153" spans="1:7" s="2" customFormat="1" ht="30" x14ac:dyDescent="0.25">
      <c r="A153" s="11" t="s">
        <v>191</v>
      </c>
      <c r="B153" s="16" t="s">
        <v>122</v>
      </c>
      <c r="C153" s="11" t="s">
        <v>62</v>
      </c>
      <c r="D153" s="126">
        <v>2</v>
      </c>
      <c r="E153" s="126">
        <v>2</v>
      </c>
      <c r="F153" s="71"/>
      <c r="G153" s="44">
        <f>ROUND((E153*F153),2)</f>
        <v>0</v>
      </c>
    </row>
    <row r="154" spans="1:7" s="60" customFormat="1" x14ac:dyDescent="0.25">
      <c r="A154" s="59" t="s">
        <v>167</v>
      </c>
      <c r="B154" s="21"/>
      <c r="C154" s="22"/>
      <c r="D154" s="134"/>
      <c r="E154" s="134"/>
      <c r="F154" s="72"/>
      <c r="G154" s="46"/>
    </row>
    <row r="155" spans="1:7" s="2" customFormat="1" ht="30" x14ac:dyDescent="0.25">
      <c r="A155" s="11" t="s">
        <v>192</v>
      </c>
      <c r="B155" s="16" t="s">
        <v>124</v>
      </c>
      <c r="C155" s="11" t="s">
        <v>64</v>
      </c>
      <c r="D155" s="126">
        <v>18</v>
      </c>
      <c r="E155" s="126">
        <v>18</v>
      </c>
      <c r="F155" s="71"/>
      <c r="G155" s="44">
        <f>ROUND((E155*F155),2)</f>
        <v>0</v>
      </c>
    </row>
    <row r="156" spans="1:7" s="2" customFormat="1" ht="15" customHeight="1" x14ac:dyDescent="0.25">
      <c r="A156" s="29"/>
      <c r="B156" s="30"/>
      <c r="C156" s="30"/>
      <c r="D156" s="135"/>
      <c r="E156" s="135"/>
      <c r="F156" s="75" t="s">
        <v>14</v>
      </c>
      <c r="G156" s="45">
        <f>ROUND(SUM(G152:G155),2)</f>
        <v>0</v>
      </c>
    </row>
    <row r="157" spans="1:7" s="2" customFormat="1" ht="15" customHeight="1" x14ac:dyDescent="0.25">
      <c r="A157" s="29" t="s">
        <v>168</v>
      </c>
      <c r="B157" s="30"/>
      <c r="C157" s="30"/>
      <c r="D157" s="135"/>
      <c r="E157" s="135"/>
      <c r="F157" s="75"/>
      <c r="G157" s="47"/>
    </row>
    <row r="158" spans="1:7" s="2" customFormat="1" x14ac:dyDescent="0.25">
      <c r="A158" s="31" t="s">
        <v>131</v>
      </c>
      <c r="B158" s="32" t="s">
        <v>125</v>
      </c>
      <c r="C158" s="11" t="s">
        <v>62</v>
      </c>
      <c r="D158" s="126">
        <v>2</v>
      </c>
      <c r="E158" s="126">
        <v>2</v>
      </c>
      <c r="F158" s="76"/>
      <c r="G158" s="44">
        <f>ROUND((E158*F158),2)</f>
        <v>0</v>
      </c>
    </row>
    <row r="159" spans="1:7" s="2" customFormat="1" x14ac:dyDescent="0.25">
      <c r="A159" s="31" t="s">
        <v>193</v>
      </c>
      <c r="B159" s="32" t="s">
        <v>126</v>
      </c>
      <c r="C159" s="11" t="s">
        <v>62</v>
      </c>
      <c r="D159" s="126">
        <v>2</v>
      </c>
      <c r="E159" s="126">
        <v>2</v>
      </c>
      <c r="F159" s="76"/>
      <c r="G159" s="44">
        <f>ROUND((E159*F159),2)</f>
        <v>0</v>
      </c>
    </row>
    <row r="160" spans="1:7" x14ac:dyDescent="0.25">
      <c r="A160" s="25"/>
      <c r="B160" s="26"/>
      <c r="C160" s="26"/>
      <c r="D160" s="135"/>
      <c r="E160" s="135"/>
      <c r="F160" s="77" t="s">
        <v>132</v>
      </c>
      <c r="G160" s="45">
        <f>ROUND(SUM(G158:G159),2)</f>
        <v>0</v>
      </c>
    </row>
    <row r="161" spans="1:7" s="2" customFormat="1" ht="15" customHeight="1" x14ac:dyDescent="0.25">
      <c r="A161" s="29" t="s">
        <v>169</v>
      </c>
      <c r="B161" s="30"/>
      <c r="C161" s="30"/>
      <c r="D161" s="135"/>
      <c r="E161" s="135"/>
      <c r="F161" s="75"/>
      <c r="G161" s="45"/>
    </row>
    <row r="162" spans="1:7" s="2" customFormat="1" ht="72" customHeight="1" x14ac:dyDescent="0.25">
      <c r="A162" s="31" t="s">
        <v>194</v>
      </c>
      <c r="B162" s="33" t="s">
        <v>13</v>
      </c>
      <c r="C162" s="34" t="s">
        <v>5</v>
      </c>
      <c r="D162" s="121">
        <v>1</v>
      </c>
      <c r="E162" s="121">
        <v>1</v>
      </c>
      <c r="F162" s="76"/>
      <c r="G162" s="45">
        <f>ROUND((E162*F162),2)</f>
        <v>0</v>
      </c>
    </row>
    <row r="163" spans="1:7" x14ac:dyDescent="0.25">
      <c r="A163" s="25"/>
      <c r="B163" s="26"/>
      <c r="C163" s="26"/>
      <c r="D163" s="135"/>
      <c r="E163" s="135"/>
      <c r="F163" s="77" t="s">
        <v>159</v>
      </c>
      <c r="G163" s="45">
        <f>G162</f>
        <v>0</v>
      </c>
    </row>
    <row r="164" spans="1:7" x14ac:dyDescent="0.25">
      <c r="A164" s="25"/>
      <c r="B164" s="26"/>
      <c r="C164" s="26"/>
      <c r="D164" s="135" t="s">
        <v>10</v>
      </c>
      <c r="E164" s="135"/>
      <c r="F164" s="77"/>
      <c r="G164" s="45">
        <f>ROUND(SUM(G163,G156,G149,G144,G119,G109,G105,G92,G160,G122),2)</f>
        <v>0</v>
      </c>
    </row>
    <row r="165" spans="1:7" x14ac:dyDescent="0.25">
      <c r="A165" s="57"/>
      <c r="B165" s="57"/>
      <c r="C165" s="57"/>
      <c r="D165" s="137"/>
      <c r="E165" s="137"/>
      <c r="F165" s="78"/>
      <c r="G165" s="58"/>
    </row>
    <row r="166" spans="1:7" ht="21.75" customHeight="1" x14ac:dyDescent="0.25">
      <c r="A166" s="4" t="s">
        <v>228</v>
      </c>
      <c r="B166" s="5"/>
      <c r="C166" s="5"/>
      <c r="D166" s="123"/>
      <c r="E166" s="123"/>
      <c r="F166" s="65"/>
      <c r="G166" s="41"/>
    </row>
    <row r="167" spans="1:7" ht="57" x14ac:dyDescent="0.25">
      <c r="A167" s="6" t="s">
        <v>0</v>
      </c>
      <c r="B167" s="6" t="s">
        <v>1</v>
      </c>
      <c r="C167" s="6" t="s">
        <v>2</v>
      </c>
      <c r="D167" s="124" t="s">
        <v>3</v>
      </c>
      <c r="E167" s="124" t="s">
        <v>236</v>
      </c>
      <c r="F167" s="42" t="s">
        <v>17</v>
      </c>
      <c r="G167" s="42" t="s">
        <v>4</v>
      </c>
    </row>
    <row r="168" spans="1:7" ht="15" customHeight="1" x14ac:dyDescent="0.25">
      <c r="A168" s="7" t="s">
        <v>59</v>
      </c>
      <c r="B168" s="8"/>
      <c r="C168" s="8"/>
      <c r="D168" s="125"/>
      <c r="E168" s="125"/>
      <c r="F168" s="66"/>
      <c r="G168" s="43"/>
    </row>
    <row r="169" spans="1:7" x14ac:dyDescent="0.25">
      <c r="A169" s="9" t="s">
        <v>29</v>
      </c>
      <c r="B169" s="10" t="s">
        <v>60</v>
      </c>
      <c r="C169" s="11" t="s">
        <v>61</v>
      </c>
      <c r="D169" s="126">
        <v>145</v>
      </c>
      <c r="E169" s="126">
        <v>0</v>
      </c>
      <c r="F169" s="67"/>
      <c r="G169" s="44">
        <f>ROUND((E169*F169),2)</f>
        <v>0</v>
      </c>
    </row>
    <row r="170" spans="1:7" ht="45" x14ac:dyDescent="0.25">
      <c r="A170" s="9" t="s">
        <v>30</v>
      </c>
      <c r="B170" s="10" t="s">
        <v>198</v>
      </c>
      <c r="C170" s="11" t="s">
        <v>62</v>
      </c>
      <c r="D170" s="126">
        <v>1</v>
      </c>
      <c r="E170" s="126">
        <v>1</v>
      </c>
      <c r="F170" s="67"/>
      <c r="G170" s="44">
        <f t="shared" ref="G170:G178" si="14">ROUND((E170*F170),2)</f>
        <v>0</v>
      </c>
    </row>
    <row r="171" spans="1:7" ht="45" x14ac:dyDescent="0.25">
      <c r="A171" s="9" t="s">
        <v>31</v>
      </c>
      <c r="B171" s="10" t="s">
        <v>200</v>
      </c>
      <c r="C171" s="11" t="s">
        <v>62</v>
      </c>
      <c r="D171" s="126">
        <v>2</v>
      </c>
      <c r="E171" s="126">
        <v>2</v>
      </c>
      <c r="F171" s="67"/>
      <c r="G171" s="44">
        <f t="shared" si="14"/>
        <v>0</v>
      </c>
    </row>
    <row r="172" spans="1:7" ht="45" x14ac:dyDescent="0.25">
      <c r="A172" s="9" t="s">
        <v>32</v>
      </c>
      <c r="B172" s="10" t="s">
        <v>199</v>
      </c>
      <c r="C172" s="11" t="s">
        <v>62</v>
      </c>
      <c r="D172" s="126">
        <v>1</v>
      </c>
      <c r="E172" s="126">
        <v>1</v>
      </c>
      <c r="F172" s="67"/>
      <c r="G172" s="44">
        <f t="shared" si="14"/>
        <v>0</v>
      </c>
    </row>
    <row r="173" spans="1:7" ht="45" x14ac:dyDescent="0.25">
      <c r="A173" s="9" t="s">
        <v>33</v>
      </c>
      <c r="B173" s="10" t="s">
        <v>201</v>
      </c>
      <c r="C173" s="11" t="s">
        <v>62</v>
      </c>
      <c r="D173" s="126">
        <v>2</v>
      </c>
      <c r="E173" s="126">
        <v>2</v>
      </c>
      <c r="F173" s="67"/>
      <c r="G173" s="44">
        <f t="shared" si="14"/>
        <v>0</v>
      </c>
    </row>
    <row r="174" spans="1:7" x14ac:dyDescent="0.25">
      <c r="A174" s="9" t="s">
        <v>136</v>
      </c>
      <c r="B174" s="10" t="s">
        <v>196</v>
      </c>
      <c r="C174" s="11" t="s">
        <v>62</v>
      </c>
      <c r="D174" s="126">
        <v>1</v>
      </c>
      <c r="E174" s="126">
        <v>1</v>
      </c>
      <c r="F174" s="67"/>
      <c r="G174" s="44">
        <f t="shared" si="14"/>
        <v>0</v>
      </c>
    </row>
    <row r="175" spans="1:7" ht="30" x14ac:dyDescent="0.25">
      <c r="A175" s="9" t="s">
        <v>137</v>
      </c>
      <c r="B175" s="10" t="s">
        <v>197</v>
      </c>
      <c r="C175" s="11" t="s">
        <v>62</v>
      </c>
      <c r="D175" s="126">
        <v>1</v>
      </c>
      <c r="E175" s="126">
        <v>1</v>
      </c>
      <c r="F175" s="67"/>
      <c r="G175" s="44">
        <f t="shared" si="14"/>
        <v>0</v>
      </c>
    </row>
    <row r="176" spans="1:7" x14ac:dyDescent="0.25">
      <c r="A176" s="9" t="s">
        <v>138</v>
      </c>
      <c r="B176" s="10" t="s">
        <v>63</v>
      </c>
      <c r="C176" s="11" t="s">
        <v>64</v>
      </c>
      <c r="D176" s="126">
        <v>101</v>
      </c>
      <c r="E176" s="126">
        <v>101</v>
      </c>
      <c r="F176" s="67"/>
      <c r="G176" s="44">
        <f t="shared" si="14"/>
        <v>0</v>
      </c>
    </row>
    <row r="177" spans="1:7" ht="45" x14ac:dyDescent="0.25">
      <c r="A177" s="85" t="s">
        <v>139</v>
      </c>
      <c r="B177" s="86" t="s">
        <v>234</v>
      </c>
      <c r="C177" s="87" t="s">
        <v>77</v>
      </c>
      <c r="D177" s="127">
        <f>D176*0.06</f>
        <v>6.06</v>
      </c>
      <c r="E177" s="127">
        <v>6.06</v>
      </c>
      <c r="F177" s="88"/>
      <c r="G177" s="89">
        <f t="shared" si="14"/>
        <v>0</v>
      </c>
    </row>
    <row r="178" spans="1:7" ht="30" x14ac:dyDescent="0.25">
      <c r="A178" s="9" t="s">
        <v>140</v>
      </c>
      <c r="B178" s="10" t="s">
        <v>203</v>
      </c>
      <c r="C178" s="11" t="s">
        <v>65</v>
      </c>
      <c r="D178" s="126">
        <v>15</v>
      </c>
      <c r="E178" s="126">
        <v>15</v>
      </c>
      <c r="F178" s="67"/>
      <c r="G178" s="44">
        <f t="shared" si="14"/>
        <v>0</v>
      </c>
    </row>
    <row r="179" spans="1:7" ht="15" customHeight="1" x14ac:dyDescent="0.25">
      <c r="A179" s="12"/>
      <c r="B179" s="13" t="s">
        <v>18</v>
      </c>
      <c r="C179" s="14"/>
      <c r="D179" s="128"/>
      <c r="E179" s="128"/>
      <c r="F179" s="63" t="s">
        <v>135</v>
      </c>
      <c r="G179" s="45">
        <f>ROUND(SUM(G169:G178),2)</f>
        <v>0</v>
      </c>
    </row>
    <row r="180" spans="1:7" s="2" customFormat="1" ht="15" customHeight="1" x14ac:dyDescent="0.25">
      <c r="A180" s="15" t="s">
        <v>66</v>
      </c>
      <c r="B180" s="15"/>
      <c r="C180" s="15"/>
      <c r="D180" s="129"/>
      <c r="E180" s="129"/>
      <c r="F180" s="68"/>
      <c r="G180" s="15"/>
    </row>
    <row r="181" spans="1:7" s="2" customFormat="1" ht="45" x14ac:dyDescent="0.25">
      <c r="A181" s="9" t="s">
        <v>34</v>
      </c>
      <c r="B181" s="16" t="s">
        <v>141</v>
      </c>
      <c r="C181" s="11" t="s">
        <v>77</v>
      </c>
      <c r="D181" s="126">
        <v>75</v>
      </c>
      <c r="E181" s="126">
        <v>0</v>
      </c>
      <c r="F181" s="69"/>
      <c r="G181" s="44">
        <f>ROUND((E181*F181),2)</f>
        <v>0</v>
      </c>
    </row>
    <row r="182" spans="1:7" s="2" customFormat="1" x14ac:dyDescent="0.25">
      <c r="A182" s="9" t="s">
        <v>35</v>
      </c>
      <c r="B182" s="16" t="s">
        <v>142</v>
      </c>
      <c r="C182" s="11" t="s">
        <v>77</v>
      </c>
      <c r="D182" s="126">
        <v>75</v>
      </c>
      <c r="E182" s="126">
        <v>75</v>
      </c>
      <c r="F182" s="69"/>
      <c r="G182" s="44">
        <f t="shared" ref="G182:G191" si="15">ROUND((E182*F182),2)</f>
        <v>0</v>
      </c>
    </row>
    <row r="183" spans="1:7" s="2" customFormat="1" ht="30" x14ac:dyDescent="0.25">
      <c r="A183" s="9" t="s">
        <v>36</v>
      </c>
      <c r="B183" s="16" t="s">
        <v>143</v>
      </c>
      <c r="C183" s="11" t="s">
        <v>77</v>
      </c>
      <c r="D183" s="126">
        <v>45</v>
      </c>
      <c r="E183" s="126">
        <v>0</v>
      </c>
      <c r="F183" s="69"/>
      <c r="G183" s="44">
        <f t="shared" si="15"/>
        <v>0</v>
      </c>
    </row>
    <row r="184" spans="1:7" s="2" customFormat="1" ht="30" x14ac:dyDescent="0.25">
      <c r="A184" s="9" t="s">
        <v>37</v>
      </c>
      <c r="B184" s="16" t="s">
        <v>204</v>
      </c>
      <c r="C184" s="11" t="s">
        <v>77</v>
      </c>
      <c r="D184" s="126">
        <v>220</v>
      </c>
      <c r="E184" s="126">
        <v>135</v>
      </c>
      <c r="F184" s="69"/>
      <c r="G184" s="44">
        <f t="shared" si="15"/>
        <v>0</v>
      </c>
    </row>
    <row r="185" spans="1:7" s="2" customFormat="1" ht="30" x14ac:dyDescent="0.25">
      <c r="A185" s="9" t="s">
        <v>38</v>
      </c>
      <c r="B185" s="16" t="s">
        <v>145</v>
      </c>
      <c r="C185" s="11" t="s">
        <v>77</v>
      </c>
      <c r="D185" s="126">
        <v>50</v>
      </c>
      <c r="E185" s="126">
        <v>20</v>
      </c>
      <c r="F185" s="69"/>
      <c r="G185" s="44">
        <f t="shared" si="15"/>
        <v>0</v>
      </c>
    </row>
    <row r="186" spans="1:7" s="2" customFormat="1" ht="45" x14ac:dyDescent="0.25">
      <c r="A186" s="9" t="s">
        <v>39</v>
      </c>
      <c r="B186" s="16" t="s">
        <v>146</v>
      </c>
      <c r="C186" s="11" t="s">
        <v>77</v>
      </c>
      <c r="D186" s="126">
        <v>50</v>
      </c>
      <c r="E186" s="126">
        <v>50</v>
      </c>
      <c r="F186" s="69"/>
      <c r="G186" s="44">
        <f t="shared" si="15"/>
        <v>0</v>
      </c>
    </row>
    <row r="187" spans="1:7" s="2" customFormat="1" x14ac:dyDescent="0.25">
      <c r="A187" s="9" t="s">
        <v>40</v>
      </c>
      <c r="B187" s="16" t="s">
        <v>147</v>
      </c>
      <c r="C187" s="11" t="s">
        <v>64</v>
      </c>
      <c r="D187" s="126">
        <v>520</v>
      </c>
      <c r="E187" s="126">
        <v>309</v>
      </c>
      <c r="F187" s="69"/>
      <c r="G187" s="44">
        <f t="shared" si="15"/>
        <v>0</v>
      </c>
    </row>
    <row r="188" spans="1:7" s="2" customFormat="1" x14ac:dyDescent="0.25">
      <c r="A188" s="9" t="s">
        <v>41</v>
      </c>
      <c r="B188" s="16" t="s">
        <v>148</v>
      </c>
      <c r="C188" s="11" t="s">
        <v>77</v>
      </c>
      <c r="D188" s="126">
        <v>282</v>
      </c>
      <c r="E188" s="126">
        <v>167</v>
      </c>
      <c r="F188" s="69"/>
      <c r="G188" s="44">
        <f t="shared" si="15"/>
        <v>0</v>
      </c>
    </row>
    <row r="189" spans="1:7" s="2" customFormat="1" x14ac:dyDescent="0.25">
      <c r="A189" s="9" t="s">
        <v>42</v>
      </c>
      <c r="B189" s="16" t="s">
        <v>149</v>
      </c>
      <c r="C189" s="11" t="s">
        <v>64</v>
      </c>
      <c r="D189" s="126">
        <v>300</v>
      </c>
      <c r="E189" s="126">
        <v>180</v>
      </c>
      <c r="F189" s="69"/>
      <c r="G189" s="44">
        <f t="shared" si="15"/>
        <v>0</v>
      </c>
    </row>
    <row r="190" spans="1:7" s="2" customFormat="1" ht="45" x14ac:dyDescent="0.25">
      <c r="A190" s="9" t="s">
        <v>43</v>
      </c>
      <c r="B190" s="16" t="s">
        <v>150</v>
      </c>
      <c r="C190" s="11" t="s">
        <v>77</v>
      </c>
      <c r="D190" s="126">
        <v>30</v>
      </c>
      <c r="E190" s="126">
        <v>18</v>
      </c>
      <c r="F190" s="69"/>
      <c r="G190" s="44">
        <f t="shared" si="15"/>
        <v>0</v>
      </c>
    </row>
    <row r="191" spans="1:7" s="2" customFormat="1" ht="30" x14ac:dyDescent="0.25">
      <c r="A191" s="9" t="s">
        <v>44</v>
      </c>
      <c r="B191" s="16" t="s">
        <v>151</v>
      </c>
      <c r="C191" s="11" t="s">
        <v>64</v>
      </c>
      <c r="D191" s="126">
        <v>300</v>
      </c>
      <c r="E191" s="126">
        <v>180</v>
      </c>
      <c r="F191" s="69"/>
      <c r="G191" s="44">
        <f t="shared" si="15"/>
        <v>0</v>
      </c>
    </row>
    <row r="192" spans="1:7" s="2" customFormat="1" ht="15" customHeight="1" x14ac:dyDescent="0.25">
      <c r="A192" s="17"/>
      <c r="B192" s="18" t="s">
        <v>19</v>
      </c>
      <c r="C192" s="19"/>
      <c r="D192" s="130"/>
      <c r="E192" s="131"/>
      <c r="F192" s="63" t="s">
        <v>134</v>
      </c>
      <c r="G192" s="45">
        <f>ROUND(SUM(G181:G191),2)</f>
        <v>0</v>
      </c>
    </row>
    <row r="193" spans="1:7" s="2" customFormat="1" ht="15" customHeight="1" x14ac:dyDescent="0.25">
      <c r="A193" s="20" t="s">
        <v>67</v>
      </c>
      <c r="B193" s="20"/>
      <c r="C193" s="20"/>
      <c r="D193" s="132"/>
      <c r="E193" s="132"/>
      <c r="F193" s="70"/>
      <c r="G193" s="20"/>
    </row>
    <row r="194" spans="1:7" s="2" customFormat="1" ht="60" x14ac:dyDescent="0.25">
      <c r="A194" s="9" t="s">
        <v>15</v>
      </c>
      <c r="B194" s="16" t="s">
        <v>68</v>
      </c>
      <c r="C194" s="11" t="s">
        <v>62</v>
      </c>
      <c r="D194" s="126">
        <v>8</v>
      </c>
      <c r="E194" s="126">
        <v>6</v>
      </c>
      <c r="F194" s="71"/>
      <c r="G194" s="44">
        <f>ROUND((E194*F194),2)</f>
        <v>0</v>
      </c>
    </row>
    <row r="195" spans="1:7" s="2" customFormat="1" x14ac:dyDescent="0.25">
      <c r="A195" s="9" t="s">
        <v>16</v>
      </c>
      <c r="B195" s="16" t="s">
        <v>69</v>
      </c>
      <c r="C195" s="11" t="s">
        <v>77</v>
      </c>
      <c r="D195" s="126">
        <v>12</v>
      </c>
      <c r="E195" s="126">
        <v>9</v>
      </c>
      <c r="F195" s="71"/>
      <c r="G195" s="44">
        <f>ROUND((E195*F195),2)</f>
        <v>0</v>
      </c>
    </row>
    <row r="196" spans="1:7" s="2" customFormat="1" ht="15" customHeight="1" x14ac:dyDescent="0.25">
      <c r="A196" s="23" t="s">
        <v>20</v>
      </c>
      <c r="B196" s="24"/>
      <c r="C196" s="24"/>
      <c r="D196" s="133"/>
      <c r="E196" s="133"/>
      <c r="F196" s="63" t="s">
        <v>133</v>
      </c>
      <c r="G196" s="45">
        <f>ROUND(SUM(G194:G195),2)</f>
        <v>0</v>
      </c>
    </row>
    <row r="197" spans="1:7" s="2" customFormat="1" ht="15" customHeight="1" x14ac:dyDescent="0.25">
      <c r="A197" s="20" t="s">
        <v>71</v>
      </c>
      <c r="B197" s="20"/>
      <c r="C197" s="20"/>
      <c r="D197" s="132"/>
      <c r="E197" s="132"/>
      <c r="F197" s="70"/>
      <c r="G197" s="20"/>
    </row>
    <row r="198" spans="1:7" s="60" customFormat="1" x14ac:dyDescent="0.25">
      <c r="A198" s="59" t="s">
        <v>72</v>
      </c>
      <c r="B198" s="21"/>
      <c r="C198" s="22"/>
      <c r="D198" s="134"/>
      <c r="E198" s="134"/>
      <c r="F198" s="72"/>
      <c r="G198" s="46"/>
    </row>
    <row r="199" spans="1:7" s="2" customFormat="1" x14ac:dyDescent="0.25">
      <c r="A199" s="9" t="s">
        <v>45</v>
      </c>
      <c r="B199" s="16" t="s">
        <v>154</v>
      </c>
      <c r="C199" s="11" t="s">
        <v>61</v>
      </c>
      <c r="D199" s="126">
        <v>15</v>
      </c>
      <c r="E199" s="126">
        <v>12</v>
      </c>
      <c r="F199" s="71"/>
      <c r="G199" s="44">
        <f>ROUND((E199*F199),2)</f>
        <v>0</v>
      </c>
    </row>
    <row r="200" spans="1:7" s="2" customFormat="1" x14ac:dyDescent="0.25">
      <c r="A200" s="9" t="s">
        <v>46</v>
      </c>
      <c r="B200" s="16" t="s">
        <v>74</v>
      </c>
      <c r="C200" s="11" t="s">
        <v>62</v>
      </c>
      <c r="D200" s="126">
        <v>3</v>
      </c>
      <c r="E200" s="126">
        <v>2</v>
      </c>
      <c r="F200" s="71"/>
      <c r="G200" s="44">
        <f t="shared" ref="G200:G205" si="16">ROUND((E200*F200),2)</f>
        <v>0</v>
      </c>
    </row>
    <row r="201" spans="1:7" s="2" customFormat="1" ht="30" x14ac:dyDescent="0.25">
      <c r="A201" s="9" t="s">
        <v>47</v>
      </c>
      <c r="B201" s="16" t="s">
        <v>75</v>
      </c>
      <c r="C201" s="11" t="s">
        <v>62</v>
      </c>
      <c r="D201" s="126">
        <v>3</v>
      </c>
      <c r="E201" s="126">
        <v>2</v>
      </c>
      <c r="F201" s="71"/>
      <c r="G201" s="44">
        <f t="shared" si="16"/>
        <v>0</v>
      </c>
    </row>
    <row r="202" spans="1:7" s="2" customFormat="1" x14ac:dyDescent="0.25">
      <c r="A202" s="9" t="s">
        <v>48</v>
      </c>
      <c r="B202" s="16" t="s">
        <v>76</v>
      </c>
      <c r="C202" s="11" t="s">
        <v>77</v>
      </c>
      <c r="D202" s="126">
        <v>2</v>
      </c>
      <c r="E202" s="126">
        <v>1.7</v>
      </c>
      <c r="F202" s="71"/>
      <c r="G202" s="44">
        <f t="shared" si="16"/>
        <v>0</v>
      </c>
    </row>
    <row r="203" spans="1:7" s="2" customFormat="1" ht="30" x14ac:dyDescent="0.25">
      <c r="A203" s="9" t="s">
        <v>49</v>
      </c>
      <c r="B203" s="16" t="s">
        <v>78</v>
      </c>
      <c r="C203" s="11" t="s">
        <v>62</v>
      </c>
      <c r="D203" s="126">
        <v>3</v>
      </c>
      <c r="E203" s="126">
        <v>3</v>
      </c>
      <c r="F203" s="71"/>
      <c r="G203" s="44">
        <f t="shared" si="16"/>
        <v>0</v>
      </c>
    </row>
    <row r="204" spans="1:7" s="2" customFormat="1" x14ac:dyDescent="0.25">
      <c r="A204" s="9" t="s">
        <v>50</v>
      </c>
      <c r="B204" s="16" t="s">
        <v>79</v>
      </c>
      <c r="C204" s="11" t="s">
        <v>62</v>
      </c>
      <c r="D204" s="126">
        <v>12</v>
      </c>
      <c r="E204" s="126">
        <v>12</v>
      </c>
      <c r="F204" s="71"/>
      <c r="G204" s="44">
        <f t="shared" si="16"/>
        <v>0</v>
      </c>
    </row>
    <row r="205" spans="1:7" s="2" customFormat="1" x14ac:dyDescent="0.25">
      <c r="A205" s="9" t="s">
        <v>51</v>
      </c>
      <c r="B205" s="16" t="s">
        <v>80</v>
      </c>
      <c r="C205" s="11" t="s">
        <v>64</v>
      </c>
      <c r="D205" s="126">
        <v>3</v>
      </c>
      <c r="E205" s="126">
        <v>3</v>
      </c>
      <c r="F205" s="71"/>
      <c r="G205" s="44">
        <f t="shared" si="16"/>
        <v>0</v>
      </c>
    </row>
    <row r="206" spans="1:7" s="2" customFormat="1" ht="15" customHeight="1" x14ac:dyDescent="0.25">
      <c r="A206" s="25"/>
      <c r="B206" s="26"/>
      <c r="C206" s="26"/>
      <c r="D206" s="135"/>
      <c r="E206" s="135"/>
      <c r="F206" s="63" t="s">
        <v>6</v>
      </c>
      <c r="G206" s="45">
        <f>ROUND(SUM(G199:G205),2)</f>
        <v>0</v>
      </c>
    </row>
    <row r="207" spans="1:7" s="2" customFormat="1" ht="15" customHeight="1" x14ac:dyDescent="0.25">
      <c r="A207" s="20" t="s">
        <v>155</v>
      </c>
      <c r="B207" s="20"/>
      <c r="C207" s="20"/>
      <c r="D207" s="132"/>
      <c r="E207" s="132"/>
      <c r="F207" s="70"/>
      <c r="G207" s="20"/>
    </row>
    <row r="208" spans="1:7" s="2" customFormat="1" x14ac:dyDescent="0.25">
      <c r="A208" s="9" t="s">
        <v>157</v>
      </c>
      <c r="B208" s="16" t="s">
        <v>209</v>
      </c>
      <c r="C208" s="11" t="s">
        <v>62</v>
      </c>
      <c r="D208" s="126">
        <v>1</v>
      </c>
      <c r="E208" s="126">
        <v>0</v>
      </c>
      <c r="F208" s="71"/>
      <c r="G208" s="44">
        <f>ROUND((E208*F208),2)</f>
        <v>0</v>
      </c>
    </row>
    <row r="209" spans="1:7" s="2" customFormat="1" x14ac:dyDescent="0.25">
      <c r="A209" s="9" t="s">
        <v>206</v>
      </c>
      <c r="B209" s="16" t="s">
        <v>210</v>
      </c>
      <c r="C209" s="11" t="s">
        <v>62</v>
      </c>
      <c r="D209" s="126">
        <v>1</v>
      </c>
      <c r="E209" s="138">
        <v>0</v>
      </c>
      <c r="F209" s="84"/>
      <c r="G209" s="44">
        <f t="shared" ref="G209:G211" si="17">ROUND((E209*F209),2)</f>
        <v>0</v>
      </c>
    </row>
    <row r="210" spans="1:7" s="2" customFormat="1" ht="30" x14ac:dyDescent="0.25">
      <c r="A210" s="9" t="s">
        <v>207</v>
      </c>
      <c r="B210" s="16" t="s">
        <v>211</v>
      </c>
      <c r="C210" s="11" t="s">
        <v>62</v>
      </c>
      <c r="D210" s="126">
        <v>1</v>
      </c>
      <c r="E210" s="138">
        <v>0</v>
      </c>
      <c r="F210" s="84"/>
      <c r="G210" s="44">
        <f t="shared" si="17"/>
        <v>0</v>
      </c>
    </row>
    <row r="211" spans="1:7" s="2" customFormat="1" ht="30" x14ac:dyDescent="0.25">
      <c r="A211" s="9" t="s">
        <v>208</v>
      </c>
      <c r="B211" s="16" t="s">
        <v>156</v>
      </c>
      <c r="C211" s="11" t="s">
        <v>61</v>
      </c>
      <c r="D211" s="126">
        <v>59</v>
      </c>
      <c r="E211" s="138">
        <v>0</v>
      </c>
      <c r="F211" s="84"/>
      <c r="G211" s="44">
        <f t="shared" si="17"/>
        <v>0</v>
      </c>
    </row>
    <row r="212" spans="1:7" s="2" customFormat="1" ht="15" customHeight="1" x14ac:dyDescent="0.25">
      <c r="A212" s="25"/>
      <c r="B212" s="26"/>
      <c r="C212" s="26"/>
      <c r="D212" s="135"/>
      <c r="E212" s="135"/>
      <c r="F212" s="63" t="s">
        <v>7</v>
      </c>
      <c r="G212" s="45">
        <f>ROUND(SUM(G208:G211),2)</f>
        <v>0</v>
      </c>
    </row>
    <row r="213" spans="1:7" s="2" customFormat="1" ht="15" customHeight="1" x14ac:dyDescent="0.25">
      <c r="A213" s="20" t="s">
        <v>158</v>
      </c>
      <c r="B213" s="20"/>
      <c r="C213" s="20"/>
      <c r="D213" s="132"/>
      <c r="E213" s="132"/>
      <c r="F213" s="70"/>
      <c r="G213" s="20"/>
    </row>
    <row r="214" spans="1:7" s="60" customFormat="1" x14ac:dyDescent="0.25">
      <c r="A214" s="59" t="s">
        <v>160</v>
      </c>
      <c r="B214" s="21"/>
      <c r="C214" s="22"/>
      <c r="D214" s="134"/>
      <c r="E214" s="134"/>
      <c r="F214" s="72"/>
      <c r="G214" s="46"/>
    </row>
    <row r="215" spans="1:7" s="2" customFormat="1" ht="30" x14ac:dyDescent="0.25">
      <c r="A215" s="11" t="s">
        <v>170</v>
      </c>
      <c r="B215" s="16" t="s">
        <v>85</v>
      </c>
      <c r="C215" s="11" t="s">
        <v>77</v>
      </c>
      <c r="D215" s="126">
        <v>165</v>
      </c>
      <c r="E215" s="126">
        <v>83</v>
      </c>
      <c r="F215" s="73"/>
      <c r="G215" s="44">
        <f>ROUND((E215*F215),2)</f>
        <v>0</v>
      </c>
    </row>
    <row r="216" spans="1:7" s="2" customFormat="1" ht="30" x14ac:dyDescent="0.25">
      <c r="A216" s="11" t="s">
        <v>171</v>
      </c>
      <c r="B216" s="16" t="s">
        <v>86</v>
      </c>
      <c r="C216" s="11" t="s">
        <v>64</v>
      </c>
      <c r="D216" s="126">
        <v>267</v>
      </c>
      <c r="E216" s="126">
        <v>177</v>
      </c>
      <c r="F216" s="73"/>
      <c r="G216" s="44">
        <f t="shared" ref="G216:G219" si="18">ROUND((E216*F216),2)</f>
        <v>0</v>
      </c>
    </row>
    <row r="217" spans="1:7" s="2" customFormat="1" ht="30" x14ac:dyDescent="0.25">
      <c r="A217" s="11" t="s">
        <v>172</v>
      </c>
      <c r="B217" s="16" t="s">
        <v>87</v>
      </c>
      <c r="C217" s="11" t="s">
        <v>64</v>
      </c>
      <c r="D217" s="126">
        <v>267</v>
      </c>
      <c r="E217" s="126">
        <v>267</v>
      </c>
      <c r="F217" s="73"/>
      <c r="G217" s="44">
        <f t="shared" si="18"/>
        <v>0</v>
      </c>
    </row>
    <row r="218" spans="1:7" s="2" customFormat="1" ht="30" x14ac:dyDescent="0.25">
      <c r="A218" s="11" t="s">
        <v>173</v>
      </c>
      <c r="B218" s="16" t="s">
        <v>88</v>
      </c>
      <c r="C218" s="11" t="s">
        <v>64</v>
      </c>
      <c r="D218" s="126">
        <v>267</v>
      </c>
      <c r="E218" s="126">
        <v>267</v>
      </c>
      <c r="F218" s="73"/>
      <c r="G218" s="44">
        <f t="shared" si="18"/>
        <v>0</v>
      </c>
    </row>
    <row r="219" spans="1:7" s="2" customFormat="1" x14ac:dyDescent="0.25">
      <c r="A219" s="11" t="s">
        <v>174</v>
      </c>
      <c r="B219" s="16" t="s">
        <v>89</v>
      </c>
      <c r="C219" s="11" t="s">
        <v>64</v>
      </c>
      <c r="D219" s="126">
        <v>267</v>
      </c>
      <c r="E219" s="126">
        <v>267</v>
      </c>
      <c r="F219" s="73"/>
      <c r="G219" s="44">
        <f t="shared" si="18"/>
        <v>0</v>
      </c>
    </row>
    <row r="220" spans="1:7" s="60" customFormat="1" x14ac:dyDescent="0.25">
      <c r="A220" s="59" t="s">
        <v>161</v>
      </c>
      <c r="B220" s="21"/>
      <c r="C220" s="22"/>
      <c r="D220" s="134"/>
      <c r="E220" s="134"/>
      <c r="F220" s="72"/>
      <c r="G220" s="46"/>
    </row>
    <row r="221" spans="1:7" s="2" customFormat="1" ht="30" x14ac:dyDescent="0.25">
      <c r="A221" s="11" t="s">
        <v>175</v>
      </c>
      <c r="B221" s="16" t="s">
        <v>100</v>
      </c>
      <c r="C221" s="11" t="s">
        <v>77</v>
      </c>
      <c r="D221" s="126">
        <v>49</v>
      </c>
      <c r="E221" s="126">
        <v>30</v>
      </c>
      <c r="F221" s="73"/>
      <c r="G221" s="44">
        <f>ROUND((E221*F221),2)</f>
        <v>0</v>
      </c>
    </row>
    <row r="222" spans="1:7" s="2" customFormat="1" ht="30" x14ac:dyDescent="0.25">
      <c r="A222" s="11" t="s">
        <v>176</v>
      </c>
      <c r="B222" s="16" t="s">
        <v>101</v>
      </c>
      <c r="C222" s="11" t="s">
        <v>64</v>
      </c>
      <c r="D222" s="126">
        <v>233</v>
      </c>
      <c r="E222" s="126">
        <v>137</v>
      </c>
      <c r="F222" s="73"/>
      <c r="G222" s="44">
        <f t="shared" ref="G222:G226" si="19">ROUND((E222*F222),2)</f>
        <v>0</v>
      </c>
    </row>
    <row r="223" spans="1:7" s="2" customFormat="1" x14ac:dyDescent="0.25">
      <c r="A223" s="11" t="s">
        <v>177</v>
      </c>
      <c r="B223" s="16" t="s">
        <v>102</v>
      </c>
      <c r="C223" s="11" t="s">
        <v>64</v>
      </c>
      <c r="D223" s="126">
        <v>233</v>
      </c>
      <c r="E223" s="126">
        <v>118.5</v>
      </c>
      <c r="F223" s="73"/>
      <c r="G223" s="44">
        <f t="shared" si="19"/>
        <v>0</v>
      </c>
    </row>
    <row r="224" spans="1:7" s="2" customFormat="1" ht="30" x14ac:dyDescent="0.25">
      <c r="A224" s="11" t="s">
        <v>178</v>
      </c>
      <c r="B224" s="16" t="s">
        <v>103</v>
      </c>
      <c r="C224" s="11" t="s">
        <v>64</v>
      </c>
      <c r="D224" s="126">
        <v>182</v>
      </c>
      <c r="E224" s="126">
        <v>93</v>
      </c>
      <c r="F224" s="73"/>
      <c r="G224" s="44">
        <f t="shared" si="19"/>
        <v>0</v>
      </c>
    </row>
    <row r="225" spans="1:7" s="2" customFormat="1" ht="30" x14ac:dyDescent="0.25">
      <c r="A225" s="11" t="s">
        <v>179</v>
      </c>
      <c r="B225" s="16" t="s">
        <v>104</v>
      </c>
      <c r="C225" s="11" t="s">
        <v>64</v>
      </c>
      <c r="D225" s="126">
        <v>48</v>
      </c>
      <c r="E225" s="126">
        <v>24</v>
      </c>
      <c r="F225" s="73"/>
      <c r="G225" s="44">
        <f t="shared" si="19"/>
        <v>0</v>
      </c>
    </row>
    <row r="226" spans="1:7" s="2" customFormat="1" ht="30" x14ac:dyDescent="0.25">
      <c r="A226" s="11" t="s">
        <v>180</v>
      </c>
      <c r="B226" s="16" t="s">
        <v>105</v>
      </c>
      <c r="C226" s="11" t="s">
        <v>64</v>
      </c>
      <c r="D226" s="126">
        <v>3</v>
      </c>
      <c r="E226" s="126">
        <v>1.5</v>
      </c>
      <c r="F226" s="73"/>
      <c r="G226" s="44">
        <f t="shared" si="19"/>
        <v>0</v>
      </c>
    </row>
    <row r="227" spans="1:7" s="60" customFormat="1" x14ac:dyDescent="0.25">
      <c r="A227" s="59" t="s">
        <v>162</v>
      </c>
      <c r="B227" s="21"/>
      <c r="C227" s="22"/>
      <c r="D227" s="134"/>
      <c r="E227" s="134"/>
      <c r="F227" s="72"/>
      <c r="G227" s="46"/>
    </row>
    <row r="228" spans="1:7" s="2" customFormat="1" ht="30" x14ac:dyDescent="0.25">
      <c r="A228" s="61" t="s">
        <v>181</v>
      </c>
      <c r="B228" s="62" t="s">
        <v>106</v>
      </c>
      <c r="C228" s="11" t="s">
        <v>64</v>
      </c>
      <c r="D228" s="126">
        <v>12</v>
      </c>
      <c r="E228" s="136">
        <v>12</v>
      </c>
      <c r="F228" s="74"/>
      <c r="G228" s="44">
        <f>ROUND((E228*F228),2)</f>
        <v>0</v>
      </c>
    </row>
    <row r="229" spans="1:7" s="60" customFormat="1" x14ac:dyDescent="0.25">
      <c r="A229" s="59" t="s">
        <v>163</v>
      </c>
      <c r="B229" s="21"/>
      <c r="C229" s="22"/>
      <c r="D229" s="134"/>
      <c r="E229" s="134"/>
      <c r="F229" s="72"/>
      <c r="G229" s="46"/>
    </row>
    <row r="230" spans="1:7" s="2" customFormat="1" ht="30" x14ac:dyDescent="0.25">
      <c r="A230" s="61" t="s">
        <v>182</v>
      </c>
      <c r="B230" s="16" t="s">
        <v>185</v>
      </c>
      <c r="C230" s="11" t="s">
        <v>64</v>
      </c>
      <c r="D230" s="126">
        <v>5</v>
      </c>
      <c r="E230" s="136">
        <v>5</v>
      </c>
      <c r="F230" s="74"/>
      <c r="G230" s="44">
        <f>ROUND((E230*F230),2)</f>
        <v>0</v>
      </c>
    </row>
    <row r="231" spans="1:7" s="2" customFormat="1" x14ac:dyDescent="0.25">
      <c r="A231" s="61" t="s">
        <v>183</v>
      </c>
      <c r="B231" s="16" t="s">
        <v>107</v>
      </c>
      <c r="C231" s="11" t="s">
        <v>64</v>
      </c>
      <c r="D231" s="126">
        <v>149</v>
      </c>
      <c r="E231" s="136">
        <v>149</v>
      </c>
      <c r="F231" s="74"/>
      <c r="G231" s="44">
        <f t="shared" ref="G231:G233" si="20">ROUND((E231*F231),2)</f>
        <v>0</v>
      </c>
    </row>
    <row r="232" spans="1:7" s="2" customFormat="1" ht="30" x14ac:dyDescent="0.25">
      <c r="A232" s="61" t="s">
        <v>184</v>
      </c>
      <c r="B232" s="16" t="s">
        <v>108</v>
      </c>
      <c r="C232" s="11" t="s">
        <v>64</v>
      </c>
      <c r="D232" s="126">
        <v>83</v>
      </c>
      <c r="E232" s="136">
        <v>83</v>
      </c>
      <c r="F232" s="74"/>
      <c r="G232" s="44">
        <f t="shared" si="20"/>
        <v>0</v>
      </c>
    </row>
    <row r="233" spans="1:7" s="2" customFormat="1" ht="30" x14ac:dyDescent="0.25">
      <c r="A233" s="61" t="s">
        <v>186</v>
      </c>
      <c r="B233" s="16" t="s">
        <v>109</v>
      </c>
      <c r="C233" s="11" t="s">
        <v>61</v>
      </c>
      <c r="D233" s="126">
        <v>167</v>
      </c>
      <c r="E233" s="136">
        <v>167</v>
      </c>
      <c r="F233" s="74"/>
      <c r="G233" s="44">
        <f t="shared" si="20"/>
        <v>0</v>
      </c>
    </row>
    <row r="234" spans="1:7" s="2" customFormat="1" ht="15" customHeight="1" x14ac:dyDescent="0.25">
      <c r="A234" s="23"/>
      <c r="B234" s="24"/>
      <c r="C234" s="24"/>
      <c r="D234" s="133"/>
      <c r="E234" s="133"/>
      <c r="F234" s="63" t="s">
        <v>8</v>
      </c>
      <c r="G234" s="45">
        <f>ROUND(SUM(G215:G233),2)</f>
        <v>0</v>
      </c>
    </row>
    <row r="235" spans="1:7" s="2" customFormat="1" ht="15" customHeight="1" x14ac:dyDescent="0.25">
      <c r="A235" s="20" t="s">
        <v>164</v>
      </c>
      <c r="B235" s="20"/>
      <c r="C235" s="20"/>
      <c r="D235" s="132"/>
      <c r="E235" s="132"/>
      <c r="F235" s="70"/>
      <c r="G235" s="20"/>
    </row>
    <row r="236" spans="1:7" s="2" customFormat="1" ht="30" x14ac:dyDescent="0.25">
      <c r="A236" s="11" t="s">
        <v>187</v>
      </c>
      <c r="B236" s="16" t="s">
        <v>117</v>
      </c>
      <c r="C236" s="11" t="s">
        <v>61</v>
      </c>
      <c r="D236" s="126">
        <v>154</v>
      </c>
      <c r="E236" s="126">
        <v>90</v>
      </c>
      <c r="F236" s="71"/>
      <c r="G236" s="44">
        <f>ROUND((E236*F236),2)</f>
        <v>0</v>
      </c>
    </row>
    <row r="237" spans="1:7" s="2" customFormat="1" ht="30" x14ac:dyDescent="0.25">
      <c r="A237" s="11" t="s">
        <v>188</v>
      </c>
      <c r="B237" s="16" t="s">
        <v>118</v>
      </c>
      <c r="C237" s="11" t="s">
        <v>61</v>
      </c>
      <c r="D237" s="126">
        <v>161</v>
      </c>
      <c r="E237" s="126">
        <v>97</v>
      </c>
      <c r="F237" s="71"/>
      <c r="G237" s="44">
        <f t="shared" ref="G237:G238" si="21">ROUND((E237*F237),2)</f>
        <v>0</v>
      </c>
    </row>
    <row r="238" spans="1:7" s="2" customFormat="1" ht="30" x14ac:dyDescent="0.25">
      <c r="A238" s="11" t="s">
        <v>189</v>
      </c>
      <c r="B238" s="16" t="s">
        <v>119</v>
      </c>
      <c r="C238" s="11" t="s">
        <v>61</v>
      </c>
      <c r="D238" s="126">
        <v>154</v>
      </c>
      <c r="E238" s="126">
        <v>154</v>
      </c>
      <c r="F238" s="71"/>
      <c r="G238" s="44">
        <f t="shared" si="21"/>
        <v>0</v>
      </c>
    </row>
    <row r="239" spans="1:7" s="2" customFormat="1" ht="15" customHeight="1" x14ac:dyDescent="0.25">
      <c r="A239" s="27"/>
      <c r="B239" s="28"/>
      <c r="C239" s="28"/>
      <c r="D239" s="133"/>
      <c r="E239" s="133"/>
      <c r="F239" s="63" t="s">
        <v>12</v>
      </c>
      <c r="G239" s="45">
        <f>ROUND(SUM(G236:G238),2)</f>
        <v>0</v>
      </c>
    </row>
    <row r="240" spans="1:7" s="2" customFormat="1" ht="15" customHeight="1" x14ac:dyDescent="0.25">
      <c r="A240" s="29" t="s">
        <v>165</v>
      </c>
      <c r="B240" s="30"/>
      <c r="C240" s="30"/>
      <c r="D240" s="135"/>
      <c r="E240" s="135"/>
      <c r="F240" s="75"/>
      <c r="G240" s="47"/>
    </row>
    <row r="241" spans="1:7" s="60" customFormat="1" x14ac:dyDescent="0.25">
      <c r="A241" s="59" t="s">
        <v>166</v>
      </c>
      <c r="B241" s="21"/>
      <c r="C241" s="22"/>
      <c r="D241" s="134"/>
      <c r="E241" s="134"/>
      <c r="F241" s="72"/>
      <c r="G241" s="46"/>
    </row>
    <row r="242" spans="1:7" s="2" customFormat="1" ht="30" x14ac:dyDescent="0.25">
      <c r="A242" s="11" t="s">
        <v>190</v>
      </c>
      <c r="B242" s="16" t="s">
        <v>121</v>
      </c>
      <c r="C242" s="11" t="s">
        <v>62</v>
      </c>
      <c r="D242" s="126">
        <v>2</v>
      </c>
      <c r="E242" s="126">
        <v>2</v>
      </c>
      <c r="F242" s="71"/>
      <c r="G242" s="44">
        <f>ROUND((E242*F242),2)</f>
        <v>0</v>
      </c>
    </row>
    <row r="243" spans="1:7" s="2" customFormat="1" ht="30" x14ac:dyDescent="0.25">
      <c r="A243" s="11" t="s">
        <v>191</v>
      </c>
      <c r="B243" s="16" t="s">
        <v>214</v>
      </c>
      <c r="C243" s="11" t="s">
        <v>62</v>
      </c>
      <c r="D243" s="126">
        <v>2</v>
      </c>
      <c r="E243" s="126">
        <v>2</v>
      </c>
      <c r="F243" s="71"/>
      <c r="G243" s="44">
        <f t="shared" ref="G243:G245" si="22">ROUND((E243*F243),2)</f>
        <v>0</v>
      </c>
    </row>
    <row r="244" spans="1:7" s="2" customFormat="1" ht="30" x14ac:dyDescent="0.25">
      <c r="A244" s="11" t="s">
        <v>212</v>
      </c>
      <c r="B244" s="16" t="s">
        <v>122</v>
      </c>
      <c r="C244" s="11" t="s">
        <v>62</v>
      </c>
      <c r="D244" s="126">
        <v>2</v>
      </c>
      <c r="E244" s="126">
        <v>2</v>
      </c>
      <c r="F244" s="71"/>
      <c r="G244" s="44">
        <f t="shared" si="22"/>
        <v>0</v>
      </c>
    </row>
    <row r="245" spans="1:7" s="2" customFormat="1" ht="30" x14ac:dyDescent="0.25">
      <c r="A245" s="11" t="s">
        <v>213</v>
      </c>
      <c r="B245" s="16" t="s">
        <v>215</v>
      </c>
      <c r="C245" s="11" t="s">
        <v>62</v>
      </c>
      <c r="D245" s="126">
        <v>2</v>
      </c>
      <c r="E245" s="126">
        <v>2</v>
      </c>
      <c r="F245" s="71"/>
      <c r="G245" s="44">
        <f t="shared" si="22"/>
        <v>0</v>
      </c>
    </row>
    <row r="246" spans="1:7" s="60" customFormat="1" x14ac:dyDescent="0.25">
      <c r="A246" s="59" t="s">
        <v>167</v>
      </c>
      <c r="B246" s="21"/>
      <c r="C246" s="22"/>
      <c r="D246" s="134"/>
      <c r="E246" s="134"/>
      <c r="F246" s="72"/>
      <c r="G246" s="46"/>
    </row>
    <row r="247" spans="1:7" s="2" customFormat="1" ht="30" x14ac:dyDescent="0.25">
      <c r="A247" s="11" t="s">
        <v>192</v>
      </c>
      <c r="B247" s="16" t="s">
        <v>124</v>
      </c>
      <c r="C247" s="11" t="s">
        <v>64</v>
      </c>
      <c r="D247" s="126">
        <v>18</v>
      </c>
      <c r="E247" s="126">
        <v>18</v>
      </c>
      <c r="F247" s="71"/>
      <c r="G247" s="44">
        <f>ROUND((E247*F247),2)</f>
        <v>0</v>
      </c>
    </row>
    <row r="248" spans="1:7" s="2" customFormat="1" ht="15" customHeight="1" x14ac:dyDescent="0.25">
      <c r="A248" s="29"/>
      <c r="B248" s="30"/>
      <c r="C248" s="30"/>
      <c r="D248" s="135"/>
      <c r="E248" s="135"/>
      <c r="F248" s="75" t="s">
        <v>14</v>
      </c>
      <c r="G248" s="45">
        <f>ROUND(SUM(G242:G247),2)</f>
        <v>0</v>
      </c>
    </row>
    <row r="249" spans="1:7" s="2" customFormat="1" ht="15" customHeight="1" x14ac:dyDescent="0.25">
      <c r="A249" s="29" t="s">
        <v>168</v>
      </c>
      <c r="B249" s="30"/>
      <c r="C249" s="30"/>
      <c r="D249" s="135"/>
      <c r="E249" s="135"/>
      <c r="F249" s="75"/>
      <c r="G249" s="47"/>
    </row>
    <row r="250" spans="1:7" s="2" customFormat="1" x14ac:dyDescent="0.25">
      <c r="A250" s="31" t="s">
        <v>131</v>
      </c>
      <c r="B250" s="32" t="s">
        <v>125</v>
      </c>
      <c r="C250" s="11" t="s">
        <v>62</v>
      </c>
      <c r="D250" s="126">
        <v>2</v>
      </c>
      <c r="E250" s="126">
        <v>2</v>
      </c>
      <c r="F250" s="76"/>
      <c r="G250" s="44">
        <f>ROUND((E250*F250),2)</f>
        <v>0</v>
      </c>
    </row>
    <row r="251" spans="1:7" s="2" customFormat="1" x14ac:dyDescent="0.25">
      <c r="A251" s="31" t="s">
        <v>193</v>
      </c>
      <c r="B251" s="32" t="s">
        <v>126</v>
      </c>
      <c r="C251" s="11" t="s">
        <v>62</v>
      </c>
      <c r="D251" s="126">
        <v>2</v>
      </c>
      <c r="E251" s="126">
        <v>2</v>
      </c>
      <c r="F251" s="76"/>
      <c r="G251" s="44">
        <f>ROUND((E251*F251),2)</f>
        <v>0</v>
      </c>
    </row>
    <row r="252" spans="1:7" x14ac:dyDescent="0.25">
      <c r="A252" s="25"/>
      <c r="B252" s="26"/>
      <c r="C252" s="26"/>
      <c r="D252" s="135"/>
      <c r="E252" s="135"/>
      <c r="F252" s="77" t="s">
        <v>132</v>
      </c>
      <c r="G252" s="45">
        <f>ROUND(SUM(G250:G251),2)</f>
        <v>0</v>
      </c>
    </row>
    <row r="253" spans="1:7" s="2" customFormat="1" ht="15" customHeight="1" x14ac:dyDescent="0.25">
      <c r="A253" s="29" t="s">
        <v>169</v>
      </c>
      <c r="B253" s="30"/>
      <c r="C253" s="30"/>
      <c r="D253" s="135"/>
      <c r="E253" s="135"/>
      <c r="F253" s="75"/>
      <c r="G253" s="47"/>
    </row>
    <row r="254" spans="1:7" s="2" customFormat="1" ht="75" customHeight="1" x14ac:dyDescent="0.25">
      <c r="A254" s="31" t="s">
        <v>194</v>
      </c>
      <c r="B254" s="33" t="s">
        <v>13</v>
      </c>
      <c r="C254" s="34" t="s">
        <v>5</v>
      </c>
      <c r="D254" s="121">
        <v>1</v>
      </c>
      <c r="E254" s="121">
        <v>1</v>
      </c>
      <c r="F254" s="76"/>
      <c r="G254" s="44">
        <f>ROUND((E254*F254),2)</f>
        <v>0</v>
      </c>
    </row>
    <row r="255" spans="1:7" x14ac:dyDescent="0.25">
      <c r="A255" s="25"/>
      <c r="B255" s="26"/>
      <c r="C255" s="26"/>
      <c r="D255" s="135"/>
      <c r="E255" s="135"/>
      <c r="F255" s="77" t="s">
        <v>159</v>
      </c>
      <c r="G255" s="45">
        <f>ROUND(SUM(G254),2)</f>
        <v>0</v>
      </c>
    </row>
    <row r="256" spans="1:7" x14ac:dyDescent="0.25">
      <c r="A256" s="25"/>
      <c r="B256" s="26"/>
      <c r="C256" s="26"/>
      <c r="D256" s="135" t="s">
        <v>205</v>
      </c>
      <c r="E256" s="135"/>
      <c r="F256" s="77"/>
      <c r="G256" s="45">
        <f>ROUND(SUM(G255,G248,G239,G234,G206,G196,G192,G179,G252,G212),2)</f>
        <v>0</v>
      </c>
    </row>
    <row r="257" spans="1:7" x14ac:dyDescent="0.25">
      <c r="A257" s="57"/>
      <c r="B257" s="57"/>
      <c r="C257" s="57"/>
      <c r="D257" s="137"/>
      <c r="E257" s="137"/>
      <c r="F257" s="78"/>
      <c r="G257" s="58"/>
    </row>
    <row r="258" spans="1:7" x14ac:dyDescent="0.25">
      <c r="A258" s="35" t="s">
        <v>11</v>
      </c>
      <c r="B258" s="35"/>
      <c r="C258" s="35"/>
      <c r="D258" s="139"/>
      <c r="E258" s="139"/>
      <c r="F258" s="80"/>
      <c r="G258" s="35"/>
    </row>
    <row r="259" spans="1:7" ht="12.75" customHeight="1" x14ac:dyDescent="0.25">
      <c r="A259" s="36"/>
      <c r="B259" s="36"/>
      <c r="C259" s="36"/>
      <c r="D259" s="140"/>
      <c r="E259" s="140"/>
      <c r="F259" s="81"/>
      <c r="G259" s="36"/>
    </row>
    <row r="260" spans="1:7" ht="15" customHeight="1" x14ac:dyDescent="0.25">
      <c r="A260" s="4" t="s">
        <v>229</v>
      </c>
      <c r="B260" s="5"/>
      <c r="C260" s="5"/>
      <c r="D260" s="123"/>
      <c r="E260" s="123"/>
      <c r="F260" s="65"/>
      <c r="G260" s="41"/>
    </row>
    <row r="261" spans="1:7" ht="57" x14ac:dyDescent="0.25">
      <c r="A261" s="6" t="s">
        <v>0</v>
      </c>
      <c r="B261" s="6" t="s">
        <v>1</v>
      </c>
      <c r="C261" s="6" t="s">
        <v>2</v>
      </c>
      <c r="D261" s="124" t="s">
        <v>3</v>
      </c>
      <c r="E261" s="124" t="s">
        <v>236</v>
      </c>
      <c r="F261" s="42" t="s">
        <v>17</v>
      </c>
      <c r="G261" s="42" t="s">
        <v>4</v>
      </c>
    </row>
    <row r="262" spans="1:7" x14ac:dyDescent="0.25">
      <c r="A262" s="38">
        <v>1</v>
      </c>
      <c r="B262" s="39" t="s">
        <v>218</v>
      </c>
      <c r="C262" s="40" t="s">
        <v>219</v>
      </c>
      <c r="D262" s="141">
        <v>50</v>
      </c>
      <c r="E262" s="141">
        <v>5</v>
      </c>
      <c r="F262" s="73"/>
      <c r="G262" s="44">
        <f>ROUND((E262*F262),2)</f>
        <v>0</v>
      </c>
    </row>
    <row r="263" spans="1:7" x14ac:dyDescent="0.25">
      <c r="A263" s="38">
        <v>2</v>
      </c>
      <c r="B263" s="39" t="s">
        <v>220</v>
      </c>
      <c r="C263" s="40" t="s">
        <v>77</v>
      </c>
      <c r="D263" s="141">
        <v>8</v>
      </c>
      <c r="E263" s="141">
        <v>0</v>
      </c>
      <c r="F263" s="73"/>
      <c r="G263" s="44">
        <f t="shared" ref="G263:G269" si="23">ROUND((E263*F263),2)</f>
        <v>0</v>
      </c>
    </row>
    <row r="264" spans="1:7" ht="30" x14ac:dyDescent="0.25">
      <c r="A264" s="38">
        <v>3</v>
      </c>
      <c r="B264" s="39" t="s">
        <v>221</v>
      </c>
      <c r="C264" s="40" t="s">
        <v>61</v>
      </c>
      <c r="D264" s="141">
        <v>123</v>
      </c>
      <c r="E264" s="141">
        <v>75</v>
      </c>
      <c r="F264" s="73"/>
      <c r="G264" s="44">
        <f t="shared" si="23"/>
        <v>0</v>
      </c>
    </row>
    <row r="265" spans="1:7" ht="30" x14ac:dyDescent="0.25">
      <c r="A265" s="38">
        <v>4</v>
      </c>
      <c r="B265" s="39" t="s">
        <v>222</v>
      </c>
      <c r="C265" s="40" t="s">
        <v>61</v>
      </c>
      <c r="D265" s="142">
        <v>6</v>
      </c>
      <c r="E265" s="142">
        <v>1</v>
      </c>
      <c r="F265" s="73"/>
      <c r="G265" s="44">
        <f t="shared" si="23"/>
        <v>0</v>
      </c>
    </row>
    <row r="266" spans="1:7" ht="30" x14ac:dyDescent="0.25">
      <c r="A266" s="38">
        <v>5</v>
      </c>
      <c r="B266" s="39" t="s">
        <v>223</v>
      </c>
      <c r="C266" s="40" t="s">
        <v>62</v>
      </c>
      <c r="D266" s="141">
        <v>1</v>
      </c>
      <c r="E266" s="141">
        <v>0</v>
      </c>
      <c r="F266" s="73"/>
      <c r="G266" s="44">
        <f t="shared" si="23"/>
        <v>0</v>
      </c>
    </row>
    <row r="267" spans="1:7" ht="30" x14ac:dyDescent="0.25">
      <c r="A267" s="38">
        <v>6</v>
      </c>
      <c r="B267" s="39" t="s">
        <v>224</v>
      </c>
      <c r="C267" s="40" t="s">
        <v>62</v>
      </c>
      <c r="D267" s="141">
        <v>1</v>
      </c>
      <c r="E267" s="141">
        <v>0</v>
      </c>
      <c r="F267" s="73"/>
      <c r="G267" s="44">
        <f t="shared" si="23"/>
        <v>0</v>
      </c>
    </row>
    <row r="268" spans="1:7" ht="30" x14ac:dyDescent="0.25">
      <c r="A268" s="38">
        <v>7</v>
      </c>
      <c r="B268" s="39" t="s">
        <v>225</v>
      </c>
      <c r="C268" s="40" t="s">
        <v>62</v>
      </c>
      <c r="D268" s="141">
        <v>5</v>
      </c>
      <c r="E268" s="141">
        <v>3</v>
      </c>
      <c r="F268" s="73"/>
      <c r="G268" s="44">
        <f t="shared" si="23"/>
        <v>0</v>
      </c>
    </row>
    <row r="269" spans="1:7" x14ac:dyDescent="0.25">
      <c r="A269" s="38">
        <v>8</v>
      </c>
      <c r="B269" s="39" t="s">
        <v>226</v>
      </c>
      <c r="C269" s="40" t="s">
        <v>62</v>
      </c>
      <c r="D269" s="141">
        <v>1</v>
      </c>
      <c r="E269" s="141">
        <v>0</v>
      </c>
      <c r="F269" s="73"/>
      <c r="G269" s="44">
        <f t="shared" si="23"/>
        <v>0</v>
      </c>
    </row>
    <row r="270" spans="1:7" x14ac:dyDescent="0.25">
      <c r="A270" s="37"/>
      <c r="B270" s="37"/>
      <c r="C270" s="37"/>
      <c r="D270" s="132" t="s">
        <v>233</v>
      </c>
      <c r="E270" s="132"/>
      <c r="F270" s="82"/>
      <c r="G270" s="45">
        <f>ROUND(SUM(G262:G269),2)</f>
        <v>0</v>
      </c>
    </row>
    <row r="271" spans="1:7" x14ac:dyDescent="0.25">
      <c r="F271" s="79"/>
    </row>
    <row r="272" spans="1:7" x14ac:dyDescent="0.25">
      <c r="F272" s="79"/>
    </row>
    <row r="273" spans="1:7" ht="15" customHeight="1" x14ac:dyDescent="0.25">
      <c r="A273" s="92"/>
      <c r="B273" s="92"/>
      <c r="C273" s="92"/>
      <c r="D273" s="144"/>
      <c r="E273" s="144"/>
      <c r="F273" s="93"/>
      <c r="G273" s="92"/>
    </row>
    <row r="274" spans="1:7" x14ac:dyDescent="0.25">
      <c r="A274" s="94"/>
      <c r="B274" s="94"/>
      <c r="C274" s="94"/>
      <c r="D274" s="145"/>
      <c r="E274" s="145"/>
      <c r="F274" s="95"/>
      <c r="G274" s="95"/>
    </row>
    <row r="275" spans="1:7" x14ac:dyDescent="0.25">
      <c r="A275" s="96"/>
      <c r="B275" s="97"/>
      <c r="C275" s="98"/>
      <c r="D275" s="146"/>
      <c r="E275" s="146"/>
      <c r="F275" s="99"/>
      <c r="G275" s="98"/>
    </row>
    <row r="276" spans="1:7" x14ac:dyDescent="0.25">
      <c r="A276" s="100"/>
      <c r="B276" s="101"/>
      <c r="C276" s="102"/>
      <c r="D276" s="147"/>
      <c r="E276" s="147"/>
      <c r="F276" s="103"/>
      <c r="G276" s="104"/>
    </row>
    <row r="277" spans="1:7" x14ac:dyDescent="0.25">
      <c r="A277" s="100"/>
      <c r="B277" s="101"/>
      <c r="C277" s="102"/>
      <c r="D277" s="147"/>
      <c r="E277" s="147"/>
      <c r="F277" s="103"/>
      <c r="G277" s="104"/>
    </row>
    <row r="278" spans="1:7" x14ac:dyDescent="0.25">
      <c r="A278" s="100"/>
      <c r="B278" s="101"/>
      <c r="C278" s="102"/>
      <c r="D278" s="147"/>
      <c r="E278" s="147"/>
      <c r="F278" s="103"/>
      <c r="G278" s="104"/>
    </row>
    <row r="279" spans="1:7" x14ac:dyDescent="0.25">
      <c r="A279" s="100"/>
      <c r="B279" s="101"/>
      <c r="C279" s="102"/>
      <c r="D279" s="147"/>
      <c r="E279" s="147"/>
      <c r="F279" s="103"/>
      <c r="G279" s="104"/>
    </row>
    <row r="280" spans="1:7" x14ac:dyDescent="0.25">
      <c r="A280" s="100"/>
      <c r="B280" s="101"/>
      <c r="C280" s="102"/>
      <c r="D280" s="147"/>
      <c r="E280" s="147"/>
      <c r="F280" s="103"/>
      <c r="G280" s="104"/>
    </row>
    <row r="281" spans="1:7" x14ac:dyDescent="0.25">
      <c r="A281" s="100"/>
      <c r="B281" s="101"/>
      <c r="C281" s="102"/>
      <c r="D281" s="147"/>
      <c r="E281" s="147"/>
      <c r="F281" s="103"/>
      <c r="G281" s="104"/>
    </row>
    <row r="282" spans="1:7" x14ac:dyDescent="0.25">
      <c r="A282" s="100"/>
      <c r="B282" s="101"/>
      <c r="C282" s="102"/>
      <c r="D282" s="147"/>
      <c r="E282" s="147"/>
      <c r="F282" s="103"/>
      <c r="G282" s="104"/>
    </row>
    <row r="283" spans="1:7" x14ac:dyDescent="0.25">
      <c r="A283" s="100"/>
      <c r="B283" s="101"/>
      <c r="C283" s="102"/>
      <c r="D283" s="147"/>
      <c r="E283" s="147"/>
      <c r="F283" s="103"/>
      <c r="G283" s="104"/>
    </row>
    <row r="284" spans="1:7" x14ac:dyDescent="0.25">
      <c r="A284" s="100"/>
      <c r="B284" s="101"/>
      <c r="C284" s="102"/>
      <c r="D284" s="147"/>
      <c r="E284" s="147"/>
      <c r="F284" s="103"/>
      <c r="G284" s="104"/>
    </row>
    <row r="285" spans="1:7" x14ac:dyDescent="0.25">
      <c r="A285" s="100"/>
      <c r="B285" s="101"/>
      <c r="C285" s="102"/>
      <c r="D285" s="147"/>
      <c r="E285" s="147"/>
      <c r="F285" s="103"/>
      <c r="G285" s="104"/>
    </row>
    <row r="286" spans="1:7" x14ac:dyDescent="0.25">
      <c r="A286" s="100"/>
      <c r="B286" s="101"/>
      <c r="C286" s="102"/>
      <c r="D286" s="147"/>
      <c r="E286" s="147"/>
      <c r="F286" s="103"/>
      <c r="G286" s="104"/>
    </row>
    <row r="287" spans="1:7" x14ac:dyDescent="0.25">
      <c r="A287" s="100"/>
      <c r="B287" s="101"/>
      <c r="C287" s="102"/>
      <c r="D287" s="147"/>
      <c r="E287" s="147"/>
      <c r="F287" s="103"/>
      <c r="G287" s="104"/>
    </row>
    <row r="288" spans="1:7" x14ac:dyDescent="0.25">
      <c r="A288" s="100"/>
      <c r="B288" s="101"/>
      <c r="C288" s="102"/>
      <c r="D288" s="147"/>
      <c r="E288" s="147"/>
      <c r="F288" s="103"/>
      <c r="G288" s="104"/>
    </row>
    <row r="289" spans="1:7" x14ac:dyDescent="0.25">
      <c r="A289" s="100"/>
      <c r="B289" s="101"/>
      <c r="C289" s="102"/>
      <c r="D289" s="147"/>
      <c r="E289" s="147"/>
      <c r="F289" s="103"/>
      <c r="G289" s="104"/>
    </row>
    <row r="290" spans="1:7" x14ac:dyDescent="0.25">
      <c r="A290" s="100"/>
      <c r="B290" s="101"/>
      <c r="C290" s="102"/>
      <c r="D290" s="147"/>
      <c r="E290" s="147"/>
      <c r="F290" s="103"/>
      <c r="G290" s="104"/>
    </row>
    <row r="291" spans="1:7" x14ac:dyDescent="0.25">
      <c r="A291" s="100"/>
      <c r="B291" s="101"/>
      <c r="C291" s="102"/>
      <c r="D291" s="147"/>
      <c r="E291" s="147"/>
      <c r="F291" s="103"/>
      <c r="G291" s="104"/>
    </row>
    <row r="292" spans="1:7" x14ac:dyDescent="0.25">
      <c r="A292" s="100"/>
      <c r="B292" s="101"/>
      <c r="C292" s="102"/>
      <c r="D292" s="147"/>
      <c r="E292" s="147"/>
      <c r="F292" s="103"/>
      <c r="G292" s="104"/>
    </row>
    <row r="293" spans="1:7" x14ac:dyDescent="0.25">
      <c r="A293" s="100"/>
      <c r="B293" s="101"/>
      <c r="C293" s="102"/>
      <c r="D293" s="147"/>
      <c r="E293" s="147"/>
      <c r="F293" s="103"/>
      <c r="G293" s="104"/>
    </row>
    <row r="294" spans="1:7" x14ac:dyDescent="0.25">
      <c r="A294" s="105"/>
      <c r="B294" s="13"/>
      <c r="C294" s="14"/>
      <c r="D294" s="128"/>
      <c r="E294" s="128"/>
      <c r="F294" s="106"/>
      <c r="G294" s="58"/>
    </row>
    <row r="295" spans="1:7" x14ac:dyDescent="0.25">
      <c r="A295" s="96"/>
      <c r="B295" s="107"/>
      <c r="C295" s="108"/>
      <c r="D295" s="148"/>
      <c r="E295" s="148"/>
      <c r="F295" s="109"/>
      <c r="G295" s="108"/>
    </row>
    <row r="296" spans="1:7" x14ac:dyDescent="0.25">
      <c r="A296" s="100"/>
      <c r="B296" s="101"/>
      <c r="C296" s="102"/>
      <c r="D296" s="147"/>
      <c r="E296" s="147"/>
      <c r="F296" s="103"/>
      <c r="G296" s="104"/>
    </row>
    <row r="297" spans="1:7" x14ac:dyDescent="0.25">
      <c r="A297" s="100"/>
      <c r="B297" s="101"/>
      <c r="C297" s="102"/>
      <c r="D297" s="147"/>
      <c r="E297" s="147"/>
      <c r="F297" s="103"/>
      <c r="G297" s="104"/>
    </row>
    <row r="298" spans="1:7" x14ac:dyDescent="0.25">
      <c r="A298" s="100"/>
      <c r="B298" s="101"/>
      <c r="C298" s="102"/>
      <c r="D298" s="147"/>
      <c r="E298" s="147"/>
      <c r="F298" s="103"/>
      <c r="G298" s="104"/>
    </row>
    <row r="299" spans="1:7" x14ac:dyDescent="0.25">
      <c r="A299" s="100"/>
      <c r="B299" s="101"/>
      <c r="C299" s="102"/>
      <c r="D299" s="147"/>
      <c r="E299" s="147"/>
      <c r="F299" s="103"/>
      <c r="G299" s="104"/>
    </row>
    <row r="300" spans="1:7" x14ac:dyDescent="0.25">
      <c r="A300" s="100"/>
      <c r="B300" s="101"/>
      <c r="C300" s="102"/>
      <c r="D300" s="147"/>
      <c r="E300" s="147"/>
      <c r="F300" s="103"/>
      <c r="G300" s="104"/>
    </row>
    <row r="301" spans="1:7" x14ac:dyDescent="0.25">
      <c r="A301" s="100"/>
      <c r="B301" s="101"/>
      <c r="C301" s="102"/>
      <c r="D301" s="147"/>
      <c r="E301" s="147"/>
      <c r="F301" s="103"/>
      <c r="G301" s="104"/>
    </row>
    <row r="302" spans="1:7" x14ac:dyDescent="0.25">
      <c r="A302" s="100"/>
      <c r="B302" s="101"/>
      <c r="C302" s="102"/>
      <c r="D302" s="147"/>
      <c r="E302" s="147"/>
      <c r="F302" s="103"/>
      <c r="G302" s="104"/>
    </row>
    <row r="303" spans="1:7" x14ac:dyDescent="0.25">
      <c r="A303" s="100"/>
      <c r="B303" s="101"/>
      <c r="C303" s="102"/>
      <c r="D303" s="147"/>
      <c r="E303" s="147"/>
      <c r="F303" s="103"/>
      <c r="G303" s="104"/>
    </row>
    <row r="304" spans="1:7" x14ac:dyDescent="0.25">
      <c r="A304" s="100"/>
      <c r="B304" s="101"/>
      <c r="C304" s="102"/>
      <c r="D304" s="147"/>
      <c r="E304" s="147"/>
      <c r="F304" s="103"/>
      <c r="G304" s="104"/>
    </row>
    <row r="305" spans="1:7" x14ac:dyDescent="0.25">
      <c r="A305" s="100"/>
      <c r="B305" s="101"/>
      <c r="C305" s="102"/>
      <c r="D305" s="147"/>
      <c r="E305" s="147"/>
      <c r="F305" s="103"/>
      <c r="G305" s="104"/>
    </row>
    <row r="306" spans="1:7" x14ac:dyDescent="0.25">
      <c r="A306" s="105"/>
      <c r="B306" s="13"/>
      <c r="C306" s="14"/>
      <c r="D306" s="128"/>
      <c r="E306" s="128"/>
      <c r="F306" s="106"/>
      <c r="G306" s="58"/>
    </row>
    <row r="307" spans="1:7" x14ac:dyDescent="0.25">
      <c r="A307" s="96"/>
      <c r="B307" s="13"/>
      <c r="C307" s="14"/>
      <c r="D307" s="128"/>
      <c r="E307" s="128"/>
      <c r="F307" s="106"/>
      <c r="G307" s="58"/>
    </row>
    <row r="308" spans="1:7" x14ac:dyDescent="0.25">
      <c r="A308" s="100"/>
      <c r="B308" s="101"/>
      <c r="C308" s="102"/>
      <c r="D308" s="147"/>
      <c r="E308" s="147"/>
      <c r="F308" s="103"/>
      <c r="G308" s="104"/>
    </row>
    <row r="309" spans="1:7" x14ac:dyDescent="0.25">
      <c r="A309" s="100"/>
      <c r="B309" s="101"/>
      <c r="C309" s="102"/>
      <c r="D309" s="147"/>
      <c r="E309" s="147"/>
      <c r="F309" s="103"/>
      <c r="G309" s="104"/>
    </row>
    <row r="310" spans="1:7" x14ac:dyDescent="0.25">
      <c r="A310" s="100"/>
      <c r="B310" s="101"/>
      <c r="C310" s="102"/>
      <c r="D310" s="147"/>
      <c r="E310" s="147"/>
      <c r="F310" s="103"/>
      <c r="G310" s="104"/>
    </row>
    <row r="311" spans="1:7" x14ac:dyDescent="0.25">
      <c r="A311" s="100"/>
      <c r="B311" s="101"/>
      <c r="C311" s="102"/>
      <c r="D311" s="147"/>
      <c r="E311" s="147"/>
      <c r="F311" s="103"/>
      <c r="G311" s="104"/>
    </row>
    <row r="312" spans="1:7" x14ac:dyDescent="0.25">
      <c r="A312" s="100"/>
      <c r="B312" s="101"/>
      <c r="C312" s="102"/>
      <c r="D312" s="147"/>
      <c r="E312" s="147"/>
      <c r="F312" s="103"/>
      <c r="G312" s="104"/>
    </row>
    <row r="313" spans="1:7" x14ac:dyDescent="0.25">
      <c r="A313" s="100"/>
      <c r="B313" s="101"/>
      <c r="C313" s="102"/>
      <c r="D313" s="147"/>
      <c r="E313" s="147"/>
      <c r="F313" s="103"/>
      <c r="G313" s="104"/>
    </row>
    <row r="314" spans="1:7" x14ac:dyDescent="0.25">
      <c r="A314" s="100"/>
      <c r="B314" s="101"/>
      <c r="C314" s="102"/>
      <c r="D314" s="147"/>
      <c r="E314" s="147"/>
      <c r="F314" s="103"/>
      <c r="G314" s="104"/>
    </row>
    <row r="315" spans="1:7" x14ac:dyDescent="0.25">
      <c r="A315" s="100"/>
      <c r="B315" s="101"/>
      <c r="C315" s="102"/>
      <c r="D315" s="147"/>
      <c r="E315" s="147"/>
      <c r="F315" s="103"/>
      <c r="G315" s="104"/>
    </row>
    <row r="316" spans="1:7" x14ac:dyDescent="0.25">
      <c r="A316" s="100"/>
      <c r="B316" s="101"/>
      <c r="C316" s="102"/>
      <c r="D316" s="147"/>
      <c r="E316" s="147"/>
      <c r="F316" s="103"/>
      <c r="G316" s="104"/>
    </row>
    <row r="317" spans="1:7" x14ac:dyDescent="0.25">
      <c r="A317" s="100"/>
      <c r="B317" s="101"/>
      <c r="C317" s="102"/>
      <c r="D317" s="147"/>
      <c r="E317" s="147"/>
      <c r="F317" s="103"/>
      <c r="G317" s="104"/>
    </row>
    <row r="318" spans="1:7" x14ac:dyDescent="0.25">
      <c r="A318" s="100"/>
      <c r="B318" s="101"/>
      <c r="C318" s="102"/>
      <c r="D318" s="147"/>
      <c r="E318" s="147"/>
      <c r="F318" s="103"/>
      <c r="G318" s="104"/>
    </row>
    <row r="319" spans="1:7" x14ac:dyDescent="0.25">
      <c r="A319" s="100"/>
      <c r="B319" s="101"/>
      <c r="C319" s="102"/>
      <c r="D319" s="147"/>
      <c r="E319" s="147"/>
      <c r="F319" s="103"/>
      <c r="G319" s="104"/>
    </row>
    <row r="320" spans="1:7" x14ac:dyDescent="0.25">
      <c r="A320" s="100"/>
      <c r="B320" s="101"/>
      <c r="C320" s="102"/>
      <c r="D320" s="147"/>
      <c r="E320" s="147"/>
      <c r="F320" s="103"/>
      <c r="G320" s="104"/>
    </row>
    <row r="321" spans="1:7" x14ac:dyDescent="0.25">
      <c r="A321" s="100"/>
      <c r="B321" s="101"/>
      <c r="C321" s="102"/>
      <c r="D321" s="147"/>
      <c r="E321" s="147"/>
      <c r="F321" s="103"/>
      <c r="G321" s="104"/>
    </row>
    <row r="322" spans="1:7" x14ac:dyDescent="0.25">
      <c r="A322" s="100"/>
      <c r="B322" s="101"/>
      <c r="C322" s="102"/>
      <c r="D322" s="147"/>
      <c r="E322" s="147"/>
      <c r="F322" s="103"/>
      <c r="G322" s="104"/>
    </row>
    <row r="323" spans="1:7" x14ac:dyDescent="0.25">
      <c r="A323" s="105"/>
      <c r="B323" s="13"/>
      <c r="C323" s="14"/>
      <c r="D323" s="128"/>
      <c r="E323" s="128"/>
      <c r="F323" s="106"/>
      <c r="G323" s="58"/>
    </row>
    <row r="324" spans="1:7" x14ac:dyDescent="0.25">
      <c r="A324" s="110"/>
      <c r="D324" s="137"/>
      <c r="E324" s="137"/>
      <c r="F324" s="79"/>
      <c r="G324" s="58"/>
    </row>
  </sheetData>
  <mergeCells count="1">
    <mergeCell ref="A1:G1"/>
  </mergeCells>
  <phoneticPr fontId="8" type="noConversion"/>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tabSelected="1" zoomScaleNormal="100" zoomScaleSheetLayoutView="100" workbookViewId="0">
      <selection activeCell="H14" sqref="H14"/>
    </sheetView>
  </sheetViews>
  <sheetFormatPr defaultColWidth="9.140625" defaultRowHeight="15" x14ac:dyDescent="0.25"/>
  <cols>
    <col min="1" max="1" width="11.7109375" customWidth="1"/>
    <col min="2" max="2" width="65.7109375" customWidth="1"/>
    <col min="3" max="3" width="15.7109375" customWidth="1"/>
  </cols>
  <sheetData>
    <row r="1" spans="1:3" s="48" customFormat="1" ht="37.15" customHeight="1" x14ac:dyDescent="0.2">
      <c r="A1" s="116" t="s">
        <v>235</v>
      </c>
      <c r="B1" s="116"/>
      <c r="C1" s="116"/>
    </row>
    <row r="2" spans="1:3" s="48" customFormat="1" ht="20.100000000000001" customHeight="1" x14ac:dyDescent="0.2">
      <c r="A2" s="117" t="s">
        <v>21</v>
      </c>
      <c r="B2" s="118"/>
      <c r="C2" s="119"/>
    </row>
    <row r="3" spans="1:3" s="48" customFormat="1" ht="28.5" customHeight="1" x14ac:dyDescent="0.2">
      <c r="A3" s="49" t="s">
        <v>217</v>
      </c>
      <c r="B3" s="49" t="s">
        <v>22</v>
      </c>
      <c r="C3" s="49" t="s">
        <v>23</v>
      </c>
    </row>
    <row r="4" spans="1:3" s="48" customFormat="1" ht="20.100000000000001" customHeight="1" x14ac:dyDescent="0.2">
      <c r="A4" s="50">
        <v>1</v>
      </c>
      <c r="B4" s="51" t="s">
        <v>230</v>
      </c>
      <c r="C4" s="52">
        <f>'1918'!G80</f>
        <v>0</v>
      </c>
    </row>
    <row r="5" spans="1:3" s="48" customFormat="1" ht="20.100000000000001" customHeight="1" x14ac:dyDescent="0.2">
      <c r="A5" s="50">
        <v>2</v>
      </c>
      <c r="B5" s="51" t="s">
        <v>231</v>
      </c>
      <c r="C5" s="52">
        <f>'1918'!G164</f>
        <v>0</v>
      </c>
    </row>
    <row r="6" spans="1:3" s="48" customFormat="1" ht="20.100000000000001" customHeight="1" x14ac:dyDescent="0.2">
      <c r="A6" s="50">
        <v>3</v>
      </c>
      <c r="B6" s="51" t="s">
        <v>232</v>
      </c>
      <c r="C6" s="52">
        <f>'1918'!G256</f>
        <v>0</v>
      </c>
    </row>
    <row r="7" spans="1:3" s="48" customFormat="1" ht="20.100000000000001" customHeight="1" x14ac:dyDescent="0.2">
      <c r="A7" s="50">
        <v>4</v>
      </c>
      <c r="B7" s="51" t="s">
        <v>25</v>
      </c>
      <c r="C7" s="52">
        <f>'1918'!G270</f>
        <v>0</v>
      </c>
    </row>
    <row r="8" spans="1:3" s="48" customFormat="1" ht="38.25" x14ac:dyDescent="0.2">
      <c r="A8" s="49" t="s">
        <v>24</v>
      </c>
      <c r="B8" s="53" t="s">
        <v>26</v>
      </c>
      <c r="C8" s="52">
        <f>ROUND(SUM(C4:C7),2)</f>
        <v>0</v>
      </c>
    </row>
    <row r="9" spans="1:3" s="48" customFormat="1" ht="20.100000000000001" customHeight="1" x14ac:dyDescent="0.2"/>
    <row r="10" spans="1:3" s="54" customFormat="1" ht="39" customHeight="1" x14ac:dyDescent="0.25">
      <c r="A10" s="120" t="s">
        <v>28</v>
      </c>
      <c r="B10" s="120"/>
      <c r="C10" s="120"/>
    </row>
    <row r="11" spans="1:3" s="54" customFormat="1" ht="15" customHeight="1" x14ac:dyDescent="0.25">
      <c r="A11" s="55"/>
      <c r="B11" s="55"/>
      <c r="C11" s="55"/>
    </row>
    <row r="12" spans="1:3" s="48" customFormat="1" ht="12.75" x14ac:dyDescent="0.2">
      <c r="C12" s="56" t="s">
        <v>27</v>
      </c>
    </row>
    <row r="13" spans="1:3" s="48" customFormat="1" ht="12.75" x14ac:dyDescent="0.2"/>
    <row r="14" spans="1:3" s="48" customFormat="1" ht="222.75" customHeight="1" x14ac:dyDescent="0.2">
      <c r="A14" s="112" t="s">
        <v>240</v>
      </c>
      <c r="B14" s="113"/>
      <c r="C14" s="113"/>
    </row>
    <row r="15" spans="1:3" s="48" customFormat="1" ht="135.75" customHeight="1" x14ac:dyDescent="0.2">
      <c r="A15" s="114" t="s">
        <v>238</v>
      </c>
      <c r="B15" s="115"/>
      <c r="C15" s="115"/>
    </row>
    <row r="16" spans="1:3" s="48" customFormat="1" ht="66.599999999999994" customHeight="1" x14ac:dyDescent="0.2">
      <c r="A16" s="112" t="s">
        <v>239</v>
      </c>
      <c r="B16" s="113"/>
      <c r="C16" s="113"/>
    </row>
  </sheetData>
  <mergeCells count="6">
    <mergeCell ref="A14:C14"/>
    <mergeCell ref="A15:C15"/>
    <mergeCell ref="A16:C16"/>
    <mergeCell ref="A1:C1"/>
    <mergeCell ref="A2:C2"/>
    <mergeCell ref="A10:C10"/>
  </mergeCells>
  <pageMargins left="0.7" right="0.7" top="0.75" bottom="0.75" header="0.3" footer="0.3"/>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jektai xmlns="fb31639d-e105-4f04-a68e-fe2bde81931d" xsi:nil="true"/>
    <lcf76f155ced4ddcb4097134ff3c332f xmlns="fb31639d-e105-4f04-a68e-fe2bde81931d">
      <Terms xmlns="http://schemas.microsoft.com/office/infopath/2007/PartnerControls"/>
    </lcf76f155ced4ddcb4097134ff3c332f>
    <TaxCatchAll xmlns="2945cdf4-c922-4f1d-a4b6-d6a562696c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4BA1DB-0E60-4E3B-BD2A-90ACF3AEE92A}">
  <ds:schemaRefs>
    <ds:schemaRef ds:uri="http://schemas.microsoft.com/sharepoint/v3/contenttype/forms"/>
  </ds:schemaRefs>
</ds:datastoreItem>
</file>

<file path=customXml/itemProps2.xml><?xml version="1.0" encoding="utf-8"?>
<ds:datastoreItem xmlns:ds="http://schemas.openxmlformats.org/officeDocument/2006/customXml" ds:itemID="{EB072CE6-2FAD-4A83-9250-63D9322723A6}">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E7A725F5-81BC-45BA-96B1-8B24AA61C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1918</vt:lpstr>
      <vt:lpstr>santrauka</vt:lpstr>
      <vt:lpstr>'1918'!_GoBack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Šarūnas Kiržgalvis</dc:creator>
  <cp:lastModifiedBy>Karolis Šimkūnas</cp:lastModifiedBy>
  <dcterms:created xsi:type="dcterms:W3CDTF">2019-08-02T05:03:03Z</dcterms:created>
  <dcterms:modified xsi:type="dcterms:W3CDTF">2024-12-11T12:24:44Z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0x01010037863618CA182F41935014586B480117</vt:lpwstr>
  </property>
</Properties>
</file>